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ate1904="1" codeName="EstaPastaDeTrabalho" hidePivotFieldList="1"/>
  <mc:AlternateContent xmlns:mc="http://schemas.openxmlformats.org/markup-compatibility/2006">
    <mc:Choice Requires="x15">
      <x15ac:absPath xmlns:x15ac="http://schemas.microsoft.com/office/spreadsheetml/2010/11/ac" url="F:\Particular\Luís Fernando\4 - Super Planilhas do LuDGeR\Template\"/>
    </mc:Choice>
  </mc:AlternateContent>
  <xr:revisionPtr revIDLastSave="0" documentId="13_ncr:1_{BEFB9E97-4CD7-4566-83CF-388EF3889AE3}" xr6:coauthVersionLast="47" xr6:coauthVersionMax="47" xr10:uidLastSave="{00000000-0000-0000-0000-000000000000}"/>
  <bookViews>
    <workbookView xWindow="20370" yWindow="1635" windowWidth="20730" windowHeight="11310" firstSheet="1" activeTab="1" xr2:uid="{00000000-000D-0000-FFFF-FFFF00000000}"/>
  </bookViews>
  <sheets>
    <sheet name="OOO" sheetId="14" r:id="rId1"/>
    <sheet name="JAN" sheetId="51" r:id="rId2"/>
    <sheet name="FEV" sheetId="50" r:id="rId3"/>
    <sheet name="MAR" sheetId="49" r:id="rId4"/>
    <sheet name="ABR" sheetId="45" r:id="rId5"/>
    <sheet name="MAI" sheetId="46" r:id="rId6"/>
    <sheet name="JUN" sheetId="47" r:id="rId7"/>
    <sheet name="JUL" sheetId="48" r:id="rId8"/>
    <sheet name="AGO" sheetId="44" r:id="rId9"/>
    <sheet name="SET" sheetId="43" r:id="rId10"/>
    <sheet name="OUT" sheetId="42" r:id="rId11"/>
    <sheet name="NOV" sheetId="41" r:id="rId12"/>
    <sheet name="DEZ" sheetId="36" r:id="rId13"/>
    <sheet name="meta" sheetId="2" state="hidden" r:id="rId14"/>
  </sheets>
  <definedNames>
    <definedName name="PlaceholdersDialy" localSheetId="4">ABR!$BB:$BB,ABR!$AU:$AU,ABR!$AM:$AM,ABR!$AF:$AF,ABR!$Y:$Y,ABR!$R:$R,ABR!$K:$K</definedName>
    <definedName name="PlaceholdersDialy" localSheetId="8">AGO!$BB:$BB,AGO!$AU:$AU,AGO!$AM:$AM,AGO!$AF:$AF,AGO!$Y:$Y,AGO!$R:$R,AGO!$K:$K</definedName>
    <definedName name="PlaceholdersDialy" localSheetId="12">DEZ!$BB:$BB,DEZ!$AU:$AU,DEZ!$AM:$AM,DEZ!$AF:$AF,DEZ!$Y:$Y,DEZ!$R:$R,DEZ!$K:$K</definedName>
    <definedName name="PlaceholdersDialy" localSheetId="2">FEV!$BB:$BB,FEV!$AU:$AU,FEV!$AM:$AM,FEV!$AF:$AF,FEV!$Y:$Y,FEV!$R:$R,FEV!$K:$K</definedName>
    <definedName name="PlaceholdersDialy" localSheetId="1">JAN!$BB:$BB,JAN!$AU:$AU,JAN!$AM:$AM,JAN!$AF:$AF,JAN!$Y:$Y,JAN!$R:$R,JAN!$K:$K</definedName>
    <definedName name="PlaceholdersDialy" localSheetId="7">JUL!$BB:$BB,JUL!$AU:$AU,JUL!$AM:$AM,JUL!$AF:$AF,JUL!$Y:$Y,JUL!$R:$R,JUL!$K:$K</definedName>
    <definedName name="PlaceholdersDialy" localSheetId="6">JUN!$BB:$BB,JUN!$AU:$AU,JUN!$AM:$AM,JUN!$AF:$AF,JUN!$Y:$Y,JUN!$R:$R,JUN!$K:$K</definedName>
    <definedName name="PlaceholdersDialy" localSheetId="5">MAI!$BB:$BB,MAI!$AU:$AU,MAI!$AM:$AM,MAI!$AF:$AF,MAI!$Y:$Y,MAI!$R:$R,MAI!$K:$K</definedName>
    <definedName name="PlaceholdersDialy" localSheetId="3">MAR!$BB:$BB,MAR!$AU:$AU,MAR!$AM:$AM,MAR!$AF:$AF,MAR!$Y:$Y,MAR!$R:$R,MAR!$K:$K</definedName>
    <definedName name="PlaceholdersDialy" localSheetId="11">NOV!$BB:$BB,NOV!$AU:$AU,NOV!$AM:$AM,NOV!$AF:$AF,NOV!$Y:$Y,NOV!$R:$R,NOV!$K:$K</definedName>
    <definedName name="PlaceholdersDialy" localSheetId="10">OUT!$BB:$BB,OUT!$AU:$AU,OUT!$AM:$AM,OUT!$AF:$AF,OUT!$Y:$Y,OUT!$R:$R,OUT!$K:$K</definedName>
    <definedName name="PlaceholdersDialy" localSheetId="9">SET!$BB:$BB,SET!$AU:$AU,SET!$AM:$AM,SET!$AF:$AF,SET!$Y:$Y,SET!$R:$R,SET!$K:$K</definedName>
    <definedName name="PlaceholdersDialy">#REF!,#REF!,#REF!,#REF!,#REF!,#REF!,#REF!</definedName>
    <definedName name="SomasDeHoras" localSheetId="4">ABR!$BA$8,ABR!$AT$8,ABR!$AL$8,ABR!$AE$8,ABR!$X$8,ABR!$Q$8,ABR!$J$8,ABR!$J$15,ABR!$Q$15,ABR!$X$15,ABR!$AE$15,ABR!$AL$15,ABR!$AT$15,ABR!$BA$15,ABR!$BA$22,ABR!$AT$22,ABR!$AL$22,ABR!$AE$22,ABR!$X$22,ABR!$Q$22,ABR!$J$22,ABR!$J$29,ABR!$Q$29,ABR!$X$29,ABR!$AE$29,ABR!$AL$29,ABR!$AT$29,ABR!$BA$29,ABR!$BA$36,ABR!$AT$36,ABR!$AL$36,ABR!$AE$36,ABR!$X$36,ABR!$Q$36,ABR!$J$36,ABR!$J$43,ABR!$Q$43,ABR!$X$43,ABR!$AE$43,ABR!$AL$43,ABR!$AT$43,ABR!$BA$43,ABR!$E$39,ABR!$E$32,ABR!$E$25,ABR!$E$18,ABR!$E$11,ABR!$C$12,ABR!$C$13,ABR!$C$14,ABR!$B$18,ABR!$E$4,ABR!$J$1,ABR!$Q$1,ABR!$X$1,ABR!$AE$1,ABR!$AL$1,ABR!$AT$1,ABR!$BA$1</definedName>
    <definedName name="SomasDeHoras" localSheetId="8">AGO!$BA$8,AGO!$AT$8,AGO!$AL$8,AGO!$AE$8,AGO!$X$8,AGO!$Q$8,AGO!$J$8,AGO!$J$15,AGO!$Q$15,AGO!$X$15,AGO!$AE$15,AGO!$AL$15,AGO!$AT$15,AGO!$BA$15,AGO!$BA$22,AGO!$AT$22,AGO!$AL$22,AGO!$AE$22,AGO!$X$22,AGO!$Q$22,AGO!$J$22,AGO!$J$29,AGO!$Q$29,AGO!$X$29,AGO!$AE$29,AGO!$AL$29,AGO!$AT$29,AGO!$BA$29,AGO!$BA$36,AGO!$AT$36,AGO!$AL$36,AGO!$AE$36,AGO!$X$36,AGO!$Q$36,AGO!$J$36,AGO!$J$43,AGO!$Q$43,AGO!$X$43,AGO!$AE$43,AGO!$AL$43,AGO!$AT$43,AGO!$BA$43,AGO!$E$39,AGO!$E$32,AGO!$E$25,AGO!$E$18,AGO!$E$11,AGO!$C$12,AGO!$C$13,AGO!$C$14,AGO!$B$18,AGO!$E$4,AGO!$J$1,AGO!$Q$1,AGO!$X$1,AGO!$AE$1,AGO!$AL$1,AGO!$AT$1,AGO!$BA$1</definedName>
    <definedName name="SomasDeHoras" localSheetId="12">DEZ!$BA$8,DEZ!$AT$8,DEZ!$AL$8,DEZ!$AE$8,DEZ!$X$8,DEZ!$Q$8,DEZ!$J$8,DEZ!$J$15,DEZ!$Q$15,DEZ!$X$15,DEZ!$AE$15,DEZ!$AL$15,DEZ!$AT$15,DEZ!$BA$15,DEZ!$BA$22,DEZ!$AT$22,DEZ!$AL$22,DEZ!$AE$22,DEZ!$X$22,DEZ!$Q$22,DEZ!$J$22,DEZ!$J$29,DEZ!$Q$29,DEZ!$X$29,DEZ!$AE$29,DEZ!$AL$29,DEZ!$AT$29,DEZ!$BA$29,DEZ!$BA$36,DEZ!$AT$36,DEZ!$AL$36,DEZ!$AE$36,DEZ!$X$36,DEZ!$Q$36,DEZ!$J$36,DEZ!$J$43,DEZ!$Q$43,DEZ!$X$43,DEZ!$AE$43,DEZ!$AL$43,DEZ!$AT$43,DEZ!$BA$43,DEZ!$E$39,DEZ!$E$32,DEZ!$E$25,DEZ!$E$18,DEZ!$E$11,DEZ!$C$12,DEZ!$C$13,DEZ!$C$14,DEZ!$B$18,DEZ!$E$4,DEZ!$J$1,DEZ!$Q$1,DEZ!$X$1,DEZ!$AE$1,DEZ!$AL$1,DEZ!$AT$1,DEZ!$BA$1</definedName>
    <definedName name="SomasDeHoras" localSheetId="2">FEV!$BA$8,FEV!$AT$8,FEV!$AL$8,FEV!$AE$8,FEV!$X$8,FEV!$Q$8,FEV!$J$8,FEV!$J$15,FEV!$Q$15,FEV!$X$15,FEV!$AE$15,FEV!$AL$15,FEV!$AT$15,FEV!$BA$15,FEV!$BA$22,FEV!$AT$22,FEV!$AL$22,FEV!$AE$22,FEV!$X$22,FEV!$Q$22,FEV!$J$22,FEV!$J$29,FEV!$Q$29,FEV!$X$29,FEV!$AE$29,FEV!$AL$29,FEV!$AT$29,FEV!$BA$29,FEV!$BA$36,FEV!$AT$36,FEV!$AL$36,FEV!$AE$36,FEV!$X$36,FEV!$Q$36,FEV!$J$36,FEV!$J$43,FEV!$Q$43,FEV!$X$43,FEV!$AE$43,FEV!$AL$43,FEV!$AT$43,FEV!$BA$43,FEV!$E$39,FEV!$E$32,FEV!$E$25,FEV!$E$18,FEV!$E$11,FEV!$C$12,FEV!$C$13,FEV!$C$14,FEV!$B$18,FEV!$E$4,FEV!$J$1,FEV!$Q$1,FEV!$X$1,FEV!$AE$1,FEV!$AL$1,FEV!$AT$1,FEV!$BA$1</definedName>
    <definedName name="SomasDeHoras" localSheetId="1">JAN!$BA$8,JAN!$AT$8,JAN!$AL$8,JAN!$AE$8,JAN!$X$8,JAN!$Q$8,JAN!$J$8,JAN!$J$15,JAN!$Q$15,JAN!$X$15,JAN!$AE$15,JAN!$AL$15,JAN!$AT$15,JAN!$BA$15,JAN!$BA$22,JAN!$AT$22,JAN!$AL$22,JAN!$AE$22,JAN!$X$22,JAN!$Q$22,JAN!$J$22,JAN!$J$29,JAN!$Q$29,JAN!$X$29,JAN!$AE$29,JAN!$AL$29,JAN!$AT$29,JAN!$BA$29,JAN!$BA$36,JAN!$AT$36,JAN!$AL$36,JAN!$AE$36,JAN!$X$36,JAN!$Q$36,JAN!$J$36,JAN!$J$43,JAN!$Q$43,JAN!$X$43,JAN!$AE$43,JAN!$AL$43,JAN!$AT$43,JAN!$BA$43,JAN!$E$39,JAN!$E$32,JAN!$E$25,JAN!$E$18,JAN!$E$11,JAN!$C$12,JAN!$C$13,JAN!$C$14,JAN!$B$18,JAN!$E$4,JAN!$J$1,JAN!$Q$1,JAN!$X$1,JAN!$AE$1,JAN!$AL$1,JAN!$AT$1,JAN!$BA$1</definedName>
    <definedName name="SomasDeHoras" localSheetId="7">JUL!$BA$8,JUL!$AT$8,JUL!$AL$8,JUL!$AE$8,JUL!$X$8,JUL!$Q$8,JUL!$J$8,JUL!$J$15,JUL!$Q$15,JUL!$X$15,JUL!$AE$15,JUL!$AL$15,JUL!$AT$15,JUL!$BA$15,JUL!$BA$22,JUL!$AT$22,JUL!$AL$22,JUL!$AE$22,JUL!$X$22,JUL!$Q$22,JUL!$J$22,JUL!$J$29,JUL!$Q$29,JUL!$X$29,JUL!$AE$29,JUL!$AL$29,JUL!$AT$29,JUL!$BA$29,JUL!$BA$36,JUL!$AT$36,JUL!$AL$36,JUL!$AE$36,JUL!$X$36,JUL!$Q$36,JUL!$J$36,JUL!$J$43,JUL!$Q$43,JUL!$X$43,JUL!$AE$43,JUL!$AL$43,JUL!$AT$43,JUL!$BA$43,JUL!$E$39,JUL!$E$32,JUL!$E$25,JUL!$E$18,JUL!$E$11,JUL!$C$12,JUL!$C$13,JUL!$C$14,JUL!$B$18,JUL!$E$4,JUL!$J$1,JUL!$Q$1,JUL!$X$1,JUL!$AE$1,JUL!$AL$1,JUL!$AT$1,JUL!$BA$1</definedName>
    <definedName name="SomasDeHoras" localSheetId="6">JUN!$BA$8,JUN!$AT$8,JUN!$AL$8,JUN!$AE$8,JUN!$X$8,JUN!$Q$8,JUN!$J$8,JUN!$J$15,JUN!$Q$15,JUN!$X$15,JUN!$AE$15,JUN!$AL$15,JUN!$AT$15,JUN!$BA$15,JUN!$BA$22,JUN!$AT$22,JUN!$AL$22,JUN!$AE$22,JUN!$X$22,JUN!$Q$22,JUN!$J$22,JUN!$J$29,JUN!$Q$29,JUN!$X$29,JUN!$AE$29,JUN!$AL$29,JUN!$AT$29,JUN!$BA$29,JUN!$BA$36,JUN!$AT$36,JUN!$AL$36,JUN!$AE$36,JUN!$X$36,JUN!$Q$36,JUN!$J$36,JUN!$J$43,JUN!$Q$43,JUN!$X$43,JUN!$AE$43,JUN!$AL$43,JUN!$AT$43,JUN!$BA$43,JUN!$E$39,JUN!$E$32,JUN!$E$25,JUN!$E$18,JUN!$E$11,JUN!$C$12,JUN!$C$13,JUN!$C$14,JUN!$B$18,JUN!$E$4,JUN!$J$1,JUN!$Q$1,JUN!$X$1,JUN!$AE$1,JUN!$AL$1,JUN!$AT$1,JUN!$BA$1</definedName>
    <definedName name="SomasDeHoras" localSheetId="5">MAI!$BA$8,MAI!$AT$8,MAI!$AL$8,MAI!$AE$8,MAI!$X$8,MAI!$Q$8,MAI!$J$8,MAI!$J$15,MAI!$Q$15,MAI!$X$15,MAI!$AE$15,MAI!$AL$15,MAI!$AT$15,MAI!$BA$15,MAI!$BA$22,MAI!$AT$22,MAI!$AL$22,MAI!$AE$22,MAI!$X$22,MAI!$Q$22,MAI!$J$22,MAI!$J$29,MAI!$Q$29,MAI!$X$29,MAI!$AE$29,MAI!$AL$29,MAI!$AT$29,MAI!$BA$29,MAI!$BA$36,MAI!$AT$36,MAI!$AL$36,MAI!$AE$36,MAI!$X$36,MAI!$Q$36,MAI!$J$36,MAI!$J$43,MAI!$Q$43,MAI!$X$43,MAI!$AE$43,MAI!$AL$43,MAI!$AT$43,MAI!$BA$43,MAI!$E$39,MAI!$E$32,MAI!$E$25,MAI!$E$18,MAI!$E$11,MAI!$C$12,MAI!$C$13,MAI!$C$14,MAI!$B$18,MAI!$E$4,MAI!$J$1,MAI!$Q$1,MAI!$X$1,MAI!$AE$1,MAI!$AL$1,MAI!$AT$1,MAI!$BA$1</definedName>
    <definedName name="SomasDeHoras" localSheetId="3">MAR!$BA$8,MAR!$AT$8,MAR!$AL$8,MAR!$AE$8,MAR!$X$8,MAR!$Q$8,MAR!$J$8,MAR!$J$15,MAR!$Q$15,MAR!$X$15,MAR!$AE$15,MAR!$AL$15,MAR!$AT$15,MAR!$BA$15,MAR!$BA$22,MAR!$AT$22,MAR!$AL$22,MAR!$AE$22,MAR!$X$22,MAR!$Q$22,MAR!$J$22,MAR!$J$29,MAR!$Q$29,MAR!$X$29,MAR!$AE$29,MAR!$AL$29,MAR!$AT$29,MAR!$BA$29,MAR!$BA$36,MAR!$AT$36,MAR!$AL$36,MAR!$AE$36,MAR!$X$36,MAR!$Q$36,MAR!$J$36,MAR!$J$43,MAR!$Q$43,MAR!$X$43,MAR!$AE$43,MAR!$AL$43,MAR!$AT$43,MAR!$BA$43,MAR!$E$39,MAR!$E$32,MAR!$E$25,MAR!$E$18,MAR!$E$11,MAR!$C$12,MAR!$C$13,MAR!$C$14,MAR!$B$18,MAR!$E$4,MAR!$J$1,MAR!$Q$1,MAR!$X$1,MAR!$AE$1,MAR!$AL$1,MAR!$AT$1,MAR!$BA$1</definedName>
    <definedName name="SomasDeHoras" localSheetId="11">NOV!$BA$8,NOV!$AT$8,NOV!$AL$8,NOV!$AE$8,NOV!$X$8,NOV!$Q$8,NOV!$J$8,NOV!$J$15,NOV!$Q$15,NOV!$X$15,NOV!$AE$15,NOV!$AL$15,NOV!$AT$15,NOV!$BA$15,NOV!$BA$22,NOV!$AT$22,NOV!$AL$22,NOV!$AE$22,NOV!$X$22,NOV!$Q$22,NOV!$J$22,NOV!$J$29,NOV!$Q$29,NOV!$X$29,NOV!$AE$29,NOV!$AL$29,NOV!$AT$29,NOV!$BA$29,NOV!$BA$36,NOV!$AT$36,NOV!$AL$36,NOV!$AE$36,NOV!$X$36,NOV!$Q$36,NOV!$J$36,NOV!$J$43,NOV!$Q$43,NOV!$X$43,NOV!$AE$43,NOV!$AL$43,NOV!$AT$43,NOV!$BA$43,NOV!$E$39,NOV!$E$32,NOV!$E$25,NOV!$E$18,NOV!$E$11,NOV!$C$12,NOV!$C$13,NOV!$C$14,NOV!$B$18,NOV!$E$4,NOV!$J$1,NOV!$Q$1,NOV!$X$1,NOV!$AE$1,NOV!$AL$1,NOV!$AT$1,NOV!$BA$1</definedName>
    <definedName name="SomasDeHoras" localSheetId="10">OUT!$BA$8,OUT!$AT$8,OUT!$AL$8,OUT!$AE$8,OUT!$X$8,OUT!$Q$8,OUT!$J$8,OUT!$J$15,OUT!$Q$15,OUT!$X$15,OUT!$AE$15,OUT!$AL$15,OUT!$AT$15,OUT!$BA$15,OUT!$BA$22,OUT!$AT$22,OUT!$AL$22,OUT!$AE$22,OUT!$X$22,OUT!$Q$22,OUT!$J$22,OUT!$J$29,OUT!$Q$29,OUT!$X$29,OUT!$AE$29,OUT!$AL$29,OUT!$AT$29,OUT!$BA$29,OUT!$BA$36,OUT!$AT$36,OUT!$AL$36,OUT!$AE$36,OUT!$X$36,OUT!$Q$36,OUT!$J$36,OUT!$J$43,OUT!$Q$43,OUT!$X$43,OUT!$AE$43,OUT!$AL$43,OUT!$AT$43,OUT!$BA$43,OUT!$E$39,OUT!$E$32,OUT!$E$25,OUT!$E$18,OUT!$E$11,OUT!$C$12,OUT!$C$13,OUT!$C$14,OUT!$B$18,OUT!$E$4,OUT!$J$1,OUT!$Q$1,OUT!$X$1,OUT!$AE$1,OUT!$AL$1,OUT!$AT$1,OUT!$BA$1</definedName>
    <definedName name="SomasDeHoras" localSheetId="9">SET!$BA$8,SET!$AT$8,SET!$AL$8,SET!$AE$8,SET!$X$8,SET!$Q$8,SET!$J$8,SET!$J$15,SET!$Q$15,SET!$X$15,SET!$AE$15,SET!$AL$15,SET!$AT$15,SET!$BA$15,SET!$BA$22,SET!$AT$22,SET!$AL$22,SET!$AE$22,SET!$X$22,SET!$Q$22,SET!$J$22,SET!$J$29,SET!$Q$29,SET!$X$29,SET!$AE$29,SET!$AL$29,SET!$AT$29,SET!$BA$29,SET!$BA$36,SET!$AT$36,SET!$AL$36,SET!$AE$36,SET!$X$36,SET!$Q$36,SET!$J$36,SET!$J$43,SET!$Q$43,SET!$X$43,SET!$AE$43,SET!$AL$43,SET!$AT$43,SET!$BA$43,SET!$E$39,SET!$E$32,SET!$E$25,SET!$E$18,SET!$E$11,SET!$C$12,SET!$C$13,SET!$C$14,SET!$B$18,SET!$E$4,SET!$J$1,SET!$Q$1,SET!$X$1,SET!$AE$1,SET!$AL$1,SET!$AT$1,SET!$BA$1</definedName>
    <definedName name="SomasDeHoras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2" i="36" l="1"/>
  <c r="AT2" i="36"/>
  <c r="AL2" i="36"/>
  <c r="AE2" i="36"/>
  <c r="X2" i="36"/>
  <c r="Q2" i="36"/>
  <c r="J2" i="36"/>
  <c r="F2" i="36"/>
  <c r="BA2" i="41"/>
  <c r="AT2" i="41"/>
  <c r="AL2" i="41"/>
  <c r="AE2" i="41"/>
  <c r="X2" i="41"/>
  <c r="Q2" i="41"/>
  <c r="J2" i="41"/>
  <c r="F2" i="41"/>
  <c r="BA2" i="42"/>
  <c r="AT2" i="42"/>
  <c r="AL2" i="42"/>
  <c r="AE2" i="42"/>
  <c r="X2" i="42"/>
  <c r="Q2" i="42"/>
  <c r="J2" i="42"/>
  <c r="F2" i="42"/>
  <c r="BA2" i="43"/>
  <c r="AT2" i="43"/>
  <c r="AL2" i="43"/>
  <c r="AE2" i="43"/>
  <c r="X2" i="43"/>
  <c r="Q2" i="43"/>
  <c r="J2" i="43"/>
  <c r="F2" i="43"/>
  <c r="BA2" i="44"/>
  <c r="AT2" i="44"/>
  <c r="AL2" i="44"/>
  <c r="AE2" i="44"/>
  <c r="X2" i="44"/>
  <c r="Q2" i="44"/>
  <c r="J2" i="44"/>
  <c r="F2" i="44"/>
  <c r="BA2" i="48"/>
  <c r="AT2" i="48"/>
  <c r="AL2" i="48"/>
  <c r="AE2" i="48"/>
  <c r="X2" i="48"/>
  <c r="Q2" i="48"/>
  <c r="J2" i="48"/>
  <c r="F2" i="48"/>
  <c r="BA2" i="47"/>
  <c r="AT2" i="47"/>
  <c r="AL2" i="47"/>
  <c r="AE2" i="47"/>
  <c r="X2" i="47"/>
  <c r="Q2" i="47"/>
  <c r="J2" i="47"/>
  <c r="F2" i="47"/>
  <c r="BA2" i="46"/>
  <c r="AT2" i="46"/>
  <c r="AL2" i="46"/>
  <c r="AE2" i="46"/>
  <c r="X2" i="46"/>
  <c r="Q2" i="46"/>
  <c r="J2" i="46"/>
  <c r="BA2" i="45"/>
  <c r="AT2" i="45"/>
  <c r="AL2" i="45"/>
  <c r="AE2" i="45"/>
  <c r="X2" i="45"/>
  <c r="Q2" i="45"/>
  <c r="J2" i="45"/>
  <c r="BA2" i="49"/>
  <c r="AT2" i="49"/>
  <c r="AL2" i="49"/>
  <c r="AE2" i="49"/>
  <c r="X2" i="49"/>
  <c r="Q2" i="49"/>
  <c r="J2" i="49"/>
  <c r="BA2" i="50"/>
  <c r="AT2" i="50"/>
  <c r="AL2" i="50"/>
  <c r="AE2" i="50"/>
  <c r="X2" i="50"/>
  <c r="Q2" i="50"/>
  <c r="J2" i="50"/>
  <c r="F2" i="50"/>
  <c r="F39" i="36"/>
  <c r="F32" i="36"/>
  <c r="F25" i="36"/>
  <c r="F18" i="36"/>
  <c r="F11" i="36"/>
  <c r="F4" i="36"/>
  <c r="F39" i="41"/>
  <c r="F32" i="41"/>
  <c r="F25" i="41"/>
  <c r="F18" i="41"/>
  <c r="F11" i="41"/>
  <c r="F4" i="41"/>
  <c r="F39" i="42"/>
  <c r="F32" i="42"/>
  <c r="F25" i="42"/>
  <c r="F18" i="42"/>
  <c r="F11" i="42"/>
  <c r="F4" i="42"/>
  <c r="F39" i="43"/>
  <c r="F32" i="43"/>
  <c r="F25" i="43"/>
  <c r="F18" i="43"/>
  <c r="F11" i="43"/>
  <c r="F4" i="43"/>
  <c r="F39" i="44"/>
  <c r="F32" i="44"/>
  <c r="F25" i="44"/>
  <c r="F18" i="44"/>
  <c r="F11" i="44"/>
  <c r="F4" i="44"/>
  <c r="F39" i="48"/>
  <c r="F32" i="48"/>
  <c r="F25" i="48"/>
  <c r="F18" i="48"/>
  <c r="F11" i="48"/>
  <c r="F4" i="48"/>
  <c r="F39" i="47"/>
  <c r="F32" i="47"/>
  <c r="F25" i="47"/>
  <c r="F18" i="47"/>
  <c r="F11" i="47"/>
  <c r="F4" i="47"/>
  <c r="F39" i="46"/>
  <c r="F32" i="46"/>
  <c r="F25" i="46"/>
  <c r="F18" i="46"/>
  <c r="F11" i="46"/>
  <c r="F4" i="46"/>
  <c r="F2" i="46" s="1"/>
  <c r="F39" i="45"/>
  <c r="F32" i="45"/>
  <c r="F25" i="45"/>
  <c r="F18" i="45"/>
  <c r="F11" i="45"/>
  <c r="F4" i="45"/>
  <c r="F39" i="49"/>
  <c r="F32" i="49"/>
  <c r="V7" i="14" s="1"/>
  <c r="F25" i="49"/>
  <c r="F18" i="49"/>
  <c r="F11" i="49"/>
  <c r="F4" i="49"/>
  <c r="F39" i="50"/>
  <c r="F32" i="50"/>
  <c r="F25" i="50"/>
  <c r="F18" i="50"/>
  <c r="F11" i="50"/>
  <c r="F4" i="50"/>
  <c r="F39" i="51"/>
  <c r="F32" i="51"/>
  <c r="F25" i="51"/>
  <c r="F18" i="51"/>
  <c r="F11" i="51"/>
  <c r="F4" i="51"/>
  <c r="BA2" i="51"/>
  <c r="AT2" i="51"/>
  <c r="AL2" i="51"/>
  <c r="AE2" i="51"/>
  <c r="X2" i="51"/>
  <c r="Q2" i="51"/>
  <c r="J2" i="51"/>
  <c r="C17" i="14"/>
  <c r="C1" i="2"/>
  <c r="BA43" i="51"/>
  <c r="AY43" i="51"/>
  <c r="AT43" i="51"/>
  <c r="AR43" i="51"/>
  <c r="AL43" i="51"/>
  <c r="AL1" i="51" s="1"/>
  <c r="AJ43" i="51"/>
  <c r="AE43" i="51"/>
  <c r="AC43" i="51"/>
  <c r="X43" i="51"/>
  <c r="V43" i="51"/>
  <c r="Q43" i="51"/>
  <c r="O43" i="51"/>
  <c r="J43" i="51"/>
  <c r="J1" i="51" s="1"/>
  <c r="H43" i="51"/>
  <c r="BB42" i="51"/>
  <c r="AY42" i="51"/>
  <c r="AU42" i="51"/>
  <c r="AR42" i="51"/>
  <c r="AM42" i="51"/>
  <c r="AJ42" i="51"/>
  <c r="AF42" i="51"/>
  <c r="AC42" i="51"/>
  <c r="Y42" i="51"/>
  <c r="V42" i="51"/>
  <c r="R42" i="51"/>
  <c r="O42" i="51"/>
  <c r="K42" i="51"/>
  <c r="H42" i="51"/>
  <c r="BB41" i="51"/>
  <c r="AY41" i="51"/>
  <c r="AU41" i="51"/>
  <c r="AR41" i="51"/>
  <c r="AM41" i="51"/>
  <c r="AJ41" i="51"/>
  <c r="AF41" i="51"/>
  <c r="AC41" i="51"/>
  <c r="Y41" i="51"/>
  <c r="V41" i="51"/>
  <c r="R41" i="51"/>
  <c r="O41" i="51"/>
  <c r="K41" i="51"/>
  <c r="H41" i="51"/>
  <c r="AY40" i="51"/>
  <c r="AR40" i="51"/>
  <c r="AJ40" i="51"/>
  <c r="AC40" i="51"/>
  <c r="V40" i="51"/>
  <c r="O40" i="51"/>
  <c r="H40" i="51"/>
  <c r="BB39" i="51"/>
  <c r="AY39" i="51"/>
  <c r="AU39" i="51"/>
  <c r="AR39" i="51"/>
  <c r="AM39" i="51"/>
  <c r="AJ39" i="51"/>
  <c r="AF39" i="51"/>
  <c r="AC39" i="51"/>
  <c r="Y39" i="51"/>
  <c r="V39" i="51"/>
  <c r="R39" i="51"/>
  <c r="O39" i="51"/>
  <c r="K39" i="51"/>
  <c r="H39" i="51"/>
  <c r="BA36" i="51"/>
  <c r="AY36" i="51"/>
  <c r="AT36" i="51"/>
  <c r="AR36" i="51"/>
  <c r="AL36" i="51"/>
  <c r="AJ36" i="51"/>
  <c r="AE36" i="51"/>
  <c r="AC36" i="51"/>
  <c r="X36" i="51"/>
  <c r="V36" i="51"/>
  <c r="Q36" i="51"/>
  <c r="O36" i="51"/>
  <c r="J36" i="51"/>
  <c r="E32" i="51" s="1"/>
  <c r="H36" i="51"/>
  <c r="BB35" i="51"/>
  <c r="AY35" i="51"/>
  <c r="AU35" i="51"/>
  <c r="AR35" i="51"/>
  <c r="AM35" i="51"/>
  <c r="AJ35" i="51"/>
  <c r="AF35" i="51"/>
  <c r="AC35" i="51"/>
  <c r="Y35" i="51"/>
  <c r="V35" i="51"/>
  <c r="R35" i="51"/>
  <c r="O35" i="51"/>
  <c r="K35" i="51"/>
  <c r="H35" i="51"/>
  <c r="BB34" i="51"/>
  <c r="AY34" i="51"/>
  <c r="AU34" i="51"/>
  <c r="AR34" i="51"/>
  <c r="AM34" i="51"/>
  <c r="AJ34" i="51"/>
  <c r="AF34" i="51"/>
  <c r="AC34" i="51"/>
  <c r="Y34" i="51"/>
  <c r="V34" i="51"/>
  <c r="R34" i="51"/>
  <c r="O34" i="51"/>
  <c r="K34" i="51"/>
  <c r="H34" i="51"/>
  <c r="AY33" i="51"/>
  <c r="AR33" i="51"/>
  <c r="AJ33" i="51"/>
  <c r="AC33" i="51"/>
  <c r="V33" i="51"/>
  <c r="O33" i="51"/>
  <c r="H33" i="51"/>
  <c r="BB32" i="51"/>
  <c r="AY32" i="51"/>
  <c r="AU32" i="51"/>
  <c r="AR32" i="51"/>
  <c r="AM32" i="51"/>
  <c r="AJ32" i="51"/>
  <c r="AF32" i="51"/>
  <c r="AC32" i="51"/>
  <c r="Y32" i="51"/>
  <c r="V32" i="51"/>
  <c r="R32" i="51"/>
  <c r="O32" i="51"/>
  <c r="K32" i="51"/>
  <c r="H32" i="51"/>
  <c r="BA29" i="51"/>
  <c r="AY29" i="51"/>
  <c r="AT29" i="51"/>
  <c r="AR29" i="51"/>
  <c r="AL29" i="51"/>
  <c r="AJ29" i="51"/>
  <c r="AE29" i="51"/>
  <c r="AC29" i="51"/>
  <c r="X29" i="51"/>
  <c r="V29" i="51"/>
  <c r="Q29" i="51"/>
  <c r="O29" i="51"/>
  <c r="J29" i="51"/>
  <c r="E25" i="51" s="1"/>
  <c r="H29" i="51"/>
  <c r="BB28" i="51"/>
  <c r="AY28" i="51"/>
  <c r="AU28" i="51"/>
  <c r="AR28" i="51"/>
  <c r="AM28" i="51"/>
  <c r="AJ28" i="51"/>
  <c r="AF28" i="51"/>
  <c r="AC28" i="51"/>
  <c r="Y28" i="51"/>
  <c r="V28" i="51"/>
  <c r="R28" i="51"/>
  <c r="O28" i="51"/>
  <c r="K28" i="51"/>
  <c r="H28" i="51"/>
  <c r="BB27" i="51"/>
  <c r="AY27" i="51"/>
  <c r="AU27" i="51"/>
  <c r="AR27" i="51"/>
  <c r="AM27" i="51"/>
  <c r="AJ27" i="51"/>
  <c r="AF27" i="51"/>
  <c r="AC27" i="51"/>
  <c r="Y27" i="51"/>
  <c r="V27" i="51"/>
  <c r="R27" i="51"/>
  <c r="O27" i="51"/>
  <c r="K27" i="51"/>
  <c r="H27" i="51"/>
  <c r="AY26" i="51"/>
  <c r="AR26" i="51"/>
  <c r="AJ26" i="51"/>
  <c r="AC26" i="51"/>
  <c r="V26" i="51"/>
  <c r="O26" i="51"/>
  <c r="H26" i="51"/>
  <c r="BB25" i="51"/>
  <c r="AY25" i="51"/>
  <c r="AU25" i="51"/>
  <c r="AR25" i="51"/>
  <c r="AM25" i="51"/>
  <c r="AJ25" i="51"/>
  <c r="AF25" i="51"/>
  <c r="AC25" i="51"/>
  <c r="Y25" i="51"/>
  <c r="V25" i="51"/>
  <c r="R25" i="51"/>
  <c r="O25" i="51"/>
  <c r="K25" i="51"/>
  <c r="H25" i="51"/>
  <c r="BA22" i="51"/>
  <c r="AY22" i="51"/>
  <c r="AT22" i="51"/>
  <c r="AR22" i="51"/>
  <c r="AL22" i="51"/>
  <c r="AJ22" i="51"/>
  <c r="AE22" i="51"/>
  <c r="AC22" i="51"/>
  <c r="X22" i="51"/>
  <c r="V22" i="51"/>
  <c r="Q22" i="51"/>
  <c r="O22" i="51"/>
  <c r="J22" i="51"/>
  <c r="E18" i="51" s="1"/>
  <c r="H22" i="51"/>
  <c r="BB21" i="51"/>
  <c r="AY21" i="51"/>
  <c r="AU21" i="51"/>
  <c r="AR21" i="51"/>
  <c r="AM21" i="51"/>
  <c r="AJ21" i="51"/>
  <c r="AF21" i="51"/>
  <c r="AC21" i="51"/>
  <c r="Y21" i="51"/>
  <c r="V21" i="51"/>
  <c r="R21" i="51"/>
  <c r="O21" i="51"/>
  <c r="K21" i="51"/>
  <c r="H21" i="51"/>
  <c r="BB20" i="51"/>
  <c r="AY20" i="51"/>
  <c r="AU20" i="51"/>
  <c r="AR20" i="51"/>
  <c r="AM20" i="51"/>
  <c r="AJ20" i="51"/>
  <c r="AF20" i="51"/>
  <c r="AC20" i="51"/>
  <c r="Y20" i="51"/>
  <c r="V20" i="51"/>
  <c r="R20" i="51"/>
  <c r="O20" i="51"/>
  <c r="K20" i="51"/>
  <c r="H20" i="51"/>
  <c r="AY19" i="51"/>
  <c r="AR19" i="51"/>
  <c r="AJ19" i="51"/>
  <c r="AC19" i="51"/>
  <c r="V19" i="51"/>
  <c r="O19" i="51"/>
  <c r="H19" i="51"/>
  <c r="BB18" i="51"/>
  <c r="AY18" i="51"/>
  <c r="AU18" i="51"/>
  <c r="AR18" i="51"/>
  <c r="AM18" i="51"/>
  <c r="AJ18" i="51"/>
  <c r="AF18" i="51"/>
  <c r="AC18" i="51"/>
  <c r="Y18" i="51"/>
  <c r="V18" i="51"/>
  <c r="R18" i="51"/>
  <c r="O18" i="51"/>
  <c r="K18" i="51"/>
  <c r="H18" i="51"/>
  <c r="BA15" i="51"/>
  <c r="AY15" i="51"/>
  <c r="AT15" i="51"/>
  <c r="AR15" i="51"/>
  <c r="AL15" i="51"/>
  <c r="AJ15" i="51"/>
  <c r="AE15" i="51"/>
  <c r="AC15" i="51"/>
  <c r="X15" i="51"/>
  <c r="E11" i="51" s="1"/>
  <c r="V15" i="51"/>
  <c r="Q15" i="51"/>
  <c r="O15" i="51"/>
  <c r="J15" i="51"/>
  <c r="H15" i="51"/>
  <c r="BB14" i="51"/>
  <c r="AY14" i="51"/>
  <c r="AU14" i="51"/>
  <c r="AR14" i="51"/>
  <c r="AM14" i="51"/>
  <c r="AJ14" i="51"/>
  <c r="AF14" i="51"/>
  <c r="AC14" i="51"/>
  <c r="Y14" i="51"/>
  <c r="V14" i="51"/>
  <c r="R14" i="51"/>
  <c r="O14" i="51"/>
  <c r="K14" i="51"/>
  <c r="H14" i="51"/>
  <c r="BB13" i="51"/>
  <c r="AY13" i="51"/>
  <c r="AU13" i="51"/>
  <c r="AR13" i="51"/>
  <c r="AM13" i="51"/>
  <c r="AJ13" i="51"/>
  <c r="AF13" i="51"/>
  <c r="AC13" i="51"/>
  <c r="Y13" i="51"/>
  <c r="V13" i="51"/>
  <c r="R13" i="51"/>
  <c r="O13" i="51"/>
  <c r="K13" i="51"/>
  <c r="H13" i="51"/>
  <c r="AY12" i="51"/>
  <c r="AR12" i="51"/>
  <c r="AJ12" i="51"/>
  <c r="AC12" i="51"/>
  <c r="V12" i="51"/>
  <c r="O12" i="51"/>
  <c r="H12" i="51"/>
  <c r="BB11" i="51"/>
  <c r="AY11" i="51"/>
  <c r="AU11" i="51"/>
  <c r="AR11" i="51"/>
  <c r="AM11" i="51"/>
  <c r="AJ11" i="51"/>
  <c r="AF11" i="51"/>
  <c r="AC11" i="51"/>
  <c r="Y11" i="51"/>
  <c r="V11" i="51"/>
  <c r="R11" i="51"/>
  <c r="O11" i="51"/>
  <c r="K11" i="51"/>
  <c r="H11" i="51"/>
  <c r="BA8" i="51"/>
  <c r="BA1" i="51" s="1"/>
  <c r="AY8" i="51"/>
  <c r="AT8" i="51"/>
  <c r="AT1" i="51" s="1"/>
  <c r="AR8" i="51"/>
  <c r="AL8" i="51"/>
  <c r="AJ8" i="51"/>
  <c r="AE8" i="51"/>
  <c r="AE1" i="51" s="1"/>
  <c r="AC8" i="51"/>
  <c r="X8" i="51"/>
  <c r="X1" i="51" s="1"/>
  <c r="V8" i="51"/>
  <c r="Q8" i="51"/>
  <c r="Q1" i="51" s="1"/>
  <c r="O8" i="51"/>
  <c r="J8" i="51"/>
  <c r="E4" i="51" s="1"/>
  <c r="H8" i="51"/>
  <c r="BB7" i="51"/>
  <c r="AY7" i="51"/>
  <c r="AU7" i="51"/>
  <c r="AR7" i="51"/>
  <c r="AM7" i="51"/>
  <c r="AJ7" i="51"/>
  <c r="AF7" i="51"/>
  <c r="AC7" i="51"/>
  <c r="Y7" i="51"/>
  <c r="V7" i="51"/>
  <c r="R7" i="51"/>
  <c r="O7" i="51"/>
  <c r="K7" i="51"/>
  <c r="H7" i="51"/>
  <c r="BB6" i="51"/>
  <c r="AY6" i="51"/>
  <c r="AU6" i="51"/>
  <c r="AR6" i="51"/>
  <c r="AM6" i="51"/>
  <c r="AJ6" i="51"/>
  <c r="AF6" i="51"/>
  <c r="AC6" i="51"/>
  <c r="Y6" i="51"/>
  <c r="V6" i="51"/>
  <c r="R6" i="51"/>
  <c r="O6" i="51"/>
  <c r="K6" i="51"/>
  <c r="H6" i="51"/>
  <c r="AY5" i="51"/>
  <c r="AR5" i="51"/>
  <c r="AJ5" i="51"/>
  <c r="AC5" i="51"/>
  <c r="V5" i="51"/>
  <c r="O5" i="51"/>
  <c r="H5" i="51"/>
  <c r="BB4" i="51"/>
  <c r="AY4" i="51"/>
  <c r="AU4" i="51"/>
  <c r="AR4" i="51"/>
  <c r="AM4" i="51"/>
  <c r="AJ4" i="51"/>
  <c r="AF4" i="51"/>
  <c r="AC4" i="51"/>
  <c r="Y4" i="51"/>
  <c r="V4" i="51"/>
  <c r="R4" i="51"/>
  <c r="O4" i="51"/>
  <c r="K4" i="51"/>
  <c r="H4" i="51"/>
  <c r="BA43" i="50"/>
  <c r="AY43" i="50"/>
  <c r="AT43" i="50"/>
  <c r="AT1" i="50" s="1"/>
  <c r="AR43" i="50"/>
  <c r="AL43" i="50"/>
  <c r="AJ43" i="50"/>
  <c r="AE43" i="50"/>
  <c r="AC43" i="50"/>
  <c r="X43" i="50"/>
  <c r="V43" i="50"/>
  <c r="Q43" i="50"/>
  <c r="O43" i="50"/>
  <c r="J43" i="50"/>
  <c r="E39" i="50" s="1"/>
  <c r="H43" i="50"/>
  <c r="BB42" i="50"/>
  <c r="AY42" i="50"/>
  <c r="AU42" i="50"/>
  <c r="AR42" i="50"/>
  <c r="AM42" i="50"/>
  <c r="AJ42" i="50"/>
  <c r="AF42" i="50"/>
  <c r="AC42" i="50"/>
  <c r="Y42" i="50"/>
  <c r="V42" i="50"/>
  <c r="R42" i="50"/>
  <c r="O42" i="50"/>
  <c r="K42" i="50"/>
  <c r="H42" i="50"/>
  <c r="BB41" i="50"/>
  <c r="AY41" i="50"/>
  <c r="AU41" i="50"/>
  <c r="AR41" i="50"/>
  <c r="AM41" i="50"/>
  <c r="AJ41" i="50"/>
  <c r="AF41" i="50"/>
  <c r="AC41" i="50"/>
  <c r="Y41" i="50"/>
  <c r="V41" i="50"/>
  <c r="R41" i="50"/>
  <c r="O41" i="50"/>
  <c r="K41" i="50"/>
  <c r="H41" i="50"/>
  <c r="AY40" i="50"/>
  <c r="AR40" i="50"/>
  <c r="AJ40" i="50"/>
  <c r="AC40" i="50"/>
  <c r="V40" i="50"/>
  <c r="O40" i="50"/>
  <c r="H40" i="50"/>
  <c r="BB39" i="50"/>
  <c r="AY39" i="50"/>
  <c r="AU39" i="50"/>
  <c r="AR39" i="50"/>
  <c r="AM39" i="50"/>
  <c r="AJ39" i="50"/>
  <c r="AF39" i="50"/>
  <c r="AC39" i="50"/>
  <c r="Y39" i="50"/>
  <c r="V39" i="50"/>
  <c r="R39" i="50"/>
  <c r="O39" i="50"/>
  <c r="K39" i="50"/>
  <c r="H39" i="50"/>
  <c r="BA36" i="50"/>
  <c r="AY36" i="50"/>
  <c r="AT36" i="50"/>
  <c r="AR36" i="50"/>
  <c r="AL36" i="50"/>
  <c r="AJ36" i="50"/>
  <c r="AE36" i="50"/>
  <c r="AC36" i="50"/>
  <c r="X36" i="50"/>
  <c r="V36" i="50"/>
  <c r="Q36" i="50"/>
  <c r="O36" i="50"/>
  <c r="J36" i="50"/>
  <c r="E32" i="50" s="1"/>
  <c r="H36" i="50"/>
  <c r="BB35" i="50"/>
  <c r="AY35" i="50"/>
  <c r="AU35" i="50"/>
  <c r="AR35" i="50"/>
  <c r="AM35" i="50"/>
  <c r="AJ35" i="50"/>
  <c r="AF35" i="50"/>
  <c r="AC35" i="50"/>
  <c r="Y35" i="50"/>
  <c r="V35" i="50"/>
  <c r="R35" i="50"/>
  <c r="O35" i="50"/>
  <c r="K35" i="50"/>
  <c r="H35" i="50"/>
  <c r="BB34" i="50"/>
  <c r="AY34" i="50"/>
  <c r="AU34" i="50"/>
  <c r="AR34" i="50"/>
  <c r="AM34" i="50"/>
  <c r="AJ34" i="50"/>
  <c r="AF34" i="50"/>
  <c r="AC34" i="50"/>
  <c r="Y34" i="50"/>
  <c r="V34" i="50"/>
  <c r="R34" i="50"/>
  <c r="O34" i="50"/>
  <c r="K34" i="50"/>
  <c r="H34" i="50"/>
  <c r="AY33" i="50"/>
  <c r="AR33" i="50"/>
  <c r="AJ33" i="50"/>
  <c r="AC33" i="50"/>
  <c r="V33" i="50"/>
  <c r="O33" i="50"/>
  <c r="H33" i="50"/>
  <c r="BB32" i="50"/>
  <c r="AY32" i="50"/>
  <c r="AU32" i="50"/>
  <c r="AR32" i="50"/>
  <c r="AM32" i="50"/>
  <c r="AJ32" i="50"/>
  <c r="AF32" i="50"/>
  <c r="AC32" i="50"/>
  <c r="Y32" i="50"/>
  <c r="V32" i="50"/>
  <c r="R32" i="50"/>
  <c r="O32" i="50"/>
  <c r="K32" i="50"/>
  <c r="H32" i="50"/>
  <c r="BA29" i="50"/>
  <c r="AY29" i="50"/>
  <c r="AT29" i="50"/>
  <c r="AR29" i="50"/>
  <c r="AL29" i="50"/>
  <c r="AJ29" i="50"/>
  <c r="AE29" i="50"/>
  <c r="AC29" i="50"/>
  <c r="X29" i="50"/>
  <c r="V29" i="50"/>
  <c r="Q29" i="50"/>
  <c r="O29" i="50"/>
  <c r="J29" i="50"/>
  <c r="E25" i="50" s="1"/>
  <c r="H29" i="50"/>
  <c r="BB28" i="50"/>
  <c r="AY28" i="50"/>
  <c r="AU28" i="50"/>
  <c r="AR28" i="50"/>
  <c r="AM28" i="50"/>
  <c r="AJ28" i="50"/>
  <c r="AF28" i="50"/>
  <c r="AC28" i="50"/>
  <c r="Y28" i="50"/>
  <c r="V28" i="50"/>
  <c r="R28" i="50"/>
  <c r="O28" i="50"/>
  <c r="K28" i="50"/>
  <c r="H28" i="50"/>
  <c r="BB27" i="50"/>
  <c r="AY27" i="50"/>
  <c r="AU27" i="50"/>
  <c r="AR27" i="50"/>
  <c r="AM27" i="50"/>
  <c r="AJ27" i="50"/>
  <c r="AF27" i="50"/>
  <c r="AC27" i="50"/>
  <c r="Y27" i="50"/>
  <c r="V27" i="50"/>
  <c r="R27" i="50"/>
  <c r="O27" i="50"/>
  <c r="K27" i="50"/>
  <c r="H27" i="50"/>
  <c r="AY26" i="50"/>
  <c r="AR26" i="50"/>
  <c r="AJ26" i="50"/>
  <c r="AC26" i="50"/>
  <c r="V26" i="50"/>
  <c r="O26" i="50"/>
  <c r="H26" i="50"/>
  <c r="BB25" i="50"/>
  <c r="AY25" i="50"/>
  <c r="AU25" i="50"/>
  <c r="AR25" i="50"/>
  <c r="AM25" i="50"/>
  <c r="AJ25" i="50"/>
  <c r="AF25" i="50"/>
  <c r="AC25" i="50"/>
  <c r="Y25" i="50"/>
  <c r="V25" i="50"/>
  <c r="R25" i="50"/>
  <c r="O25" i="50"/>
  <c r="K25" i="50"/>
  <c r="H25" i="50"/>
  <c r="BA22" i="50"/>
  <c r="AY22" i="50"/>
  <c r="AT22" i="50"/>
  <c r="AR22" i="50"/>
  <c r="AL22" i="50"/>
  <c r="AJ22" i="50"/>
  <c r="AE22" i="50"/>
  <c r="AC22" i="50"/>
  <c r="X22" i="50"/>
  <c r="V22" i="50"/>
  <c r="Q22" i="50"/>
  <c r="O22" i="50"/>
  <c r="J22" i="50"/>
  <c r="E18" i="50" s="1"/>
  <c r="H22" i="50"/>
  <c r="BB21" i="50"/>
  <c r="AY21" i="50"/>
  <c r="AU21" i="50"/>
  <c r="AR21" i="50"/>
  <c r="AM21" i="50"/>
  <c r="AJ21" i="50"/>
  <c r="AF21" i="50"/>
  <c r="AC21" i="50"/>
  <c r="Y21" i="50"/>
  <c r="V21" i="50"/>
  <c r="R21" i="50"/>
  <c r="O21" i="50"/>
  <c r="K21" i="50"/>
  <c r="H21" i="50"/>
  <c r="BB20" i="50"/>
  <c r="AY20" i="50"/>
  <c r="AU20" i="50"/>
  <c r="AR20" i="50"/>
  <c r="AM20" i="50"/>
  <c r="AJ20" i="50"/>
  <c r="AF20" i="50"/>
  <c r="AC20" i="50"/>
  <c r="Y20" i="50"/>
  <c r="V20" i="50"/>
  <c r="R20" i="50"/>
  <c r="O20" i="50"/>
  <c r="K20" i="50"/>
  <c r="H20" i="50"/>
  <c r="AY19" i="50"/>
  <c r="AR19" i="50"/>
  <c r="AJ19" i="50"/>
  <c r="AC19" i="50"/>
  <c r="V19" i="50"/>
  <c r="O19" i="50"/>
  <c r="H19" i="50"/>
  <c r="BB18" i="50"/>
  <c r="AY18" i="50"/>
  <c r="AU18" i="50"/>
  <c r="AR18" i="50"/>
  <c r="AM18" i="50"/>
  <c r="AJ18" i="50"/>
  <c r="AF18" i="50"/>
  <c r="AC18" i="50"/>
  <c r="Y18" i="50"/>
  <c r="V18" i="50"/>
  <c r="R18" i="50"/>
  <c r="O18" i="50"/>
  <c r="K18" i="50"/>
  <c r="H18" i="50"/>
  <c r="BA15" i="50"/>
  <c r="AY15" i="50"/>
  <c r="AT15" i="50"/>
  <c r="AR15" i="50"/>
  <c r="AL15" i="50"/>
  <c r="AJ15" i="50"/>
  <c r="AE15" i="50"/>
  <c r="AC15" i="50"/>
  <c r="X15" i="50"/>
  <c r="V15" i="50"/>
  <c r="Q15" i="50"/>
  <c r="O15" i="50"/>
  <c r="J15" i="50"/>
  <c r="E11" i="50" s="1"/>
  <c r="H15" i="50"/>
  <c r="BB14" i="50"/>
  <c r="AY14" i="50"/>
  <c r="AU14" i="50"/>
  <c r="AR14" i="50"/>
  <c r="AM14" i="50"/>
  <c r="AJ14" i="50"/>
  <c r="AF14" i="50"/>
  <c r="AC14" i="50"/>
  <c r="Y14" i="50"/>
  <c r="V14" i="50"/>
  <c r="R14" i="50"/>
  <c r="O14" i="50"/>
  <c r="K14" i="50"/>
  <c r="H14" i="50"/>
  <c r="BB13" i="50"/>
  <c r="AY13" i="50"/>
  <c r="AU13" i="50"/>
  <c r="AR13" i="50"/>
  <c r="AM13" i="50"/>
  <c r="AJ13" i="50"/>
  <c r="AF13" i="50"/>
  <c r="AC13" i="50"/>
  <c r="Y13" i="50"/>
  <c r="V13" i="50"/>
  <c r="R13" i="50"/>
  <c r="O13" i="50"/>
  <c r="K13" i="50"/>
  <c r="H13" i="50"/>
  <c r="AY12" i="50"/>
  <c r="AR12" i="50"/>
  <c r="AJ12" i="50"/>
  <c r="AC12" i="50"/>
  <c r="V12" i="50"/>
  <c r="O12" i="50"/>
  <c r="H12" i="50"/>
  <c r="BB11" i="50"/>
  <c r="AY11" i="50"/>
  <c r="AU11" i="50"/>
  <c r="AR11" i="50"/>
  <c r="AM11" i="50"/>
  <c r="AJ11" i="50"/>
  <c r="AF11" i="50"/>
  <c r="AC11" i="50"/>
  <c r="Y11" i="50"/>
  <c r="V11" i="50"/>
  <c r="R11" i="50"/>
  <c r="O11" i="50"/>
  <c r="K11" i="50"/>
  <c r="H11" i="50"/>
  <c r="BA8" i="50"/>
  <c r="BA1" i="50" s="1"/>
  <c r="AY8" i="50"/>
  <c r="AT8" i="50"/>
  <c r="AR8" i="50"/>
  <c r="AL8" i="50"/>
  <c r="AL1" i="50" s="1"/>
  <c r="AJ8" i="50"/>
  <c r="AE8" i="50"/>
  <c r="AE1" i="50" s="1"/>
  <c r="AC8" i="50"/>
  <c r="X8" i="50"/>
  <c r="X1" i="50" s="1"/>
  <c r="V8" i="50"/>
  <c r="Q8" i="50"/>
  <c r="Q1" i="50" s="1"/>
  <c r="O8" i="50"/>
  <c r="J8" i="50"/>
  <c r="J1" i="50" s="1"/>
  <c r="H8" i="50"/>
  <c r="BB7" i="50"/>
  <c r="AY7" i="50"/>
  <c r="AU7" i="50"/>
  <c r="AR7" i="50"/>
  <c r="AM7" i="50"/>
  <c r="AJ7" i="50"/>
  <c r="AF7" i="50"/>
  <c r="AC7" i="50"/>
  <c r="Y7" i="50"/>
  <c r="V7" i="50"/>
  <c r="R7" i="50"/>
  <c r="O7" i="50"/>
  <c r="K7" i="50"/>
  <c r="H7" i="50"/>
  <c r="BB6" i="50"/>
  <c r="AY6" i="50"/>
  <c r="AU6" i="50"/>
  <c r="AR6" i="50"/>
  <c r="AM6" i="50"/>
  <c r="AJ6" i="50"/>
  <c r="AF6" i="50"/>
  <c r="AC6" i="50"/>
  <c r="Y6" i="50"/>
  <c r="V6" i="50"/>
  <c r="R6" i="50"/>
  <c r="O6" i="50"/>
  <c r="K6" i="50"/>
  <c r="H6" i="50"/>
  <c r="AY5" i="50"/>
  <c r="AR5" i="50"/>
  <c r="AJ5" i="50"/>
  <c r="AC5" i="50"/>
  <c r="V5" i="50"/>
  <c r="O5" i="50"/>
  <c r="H5" i="50"/>
  <c r="BB4" i="50"/>
  <c r="AY4" i="50"/>
  <c r="AU4" i="50"/>
  <c r="AR4" i="50"/>
  <c r="AM4" i="50"/>
  <c r="AJ4" i="50"/>
  <c r="AF4" i="50"/>
  <c r="AC4" i="50"/>
  <c r="Y4" i="50"/>
  <c r="V4" i="50"/>
  <c r="R4" i="50"/>
  <c r="O4" i="50"/>
  <c r="K4" i="50"/>
  <c r="H4" i="50"/>
  <c r="BA43" i="49"/>
  <c r="AY43" i="49"/>
  <c r="AT43" i="49"/>
  <c r="AR43" i="49"/>
  <c r="AL43" i="49"/>
  <c r="AJ43" i="49"/>
  <c r="AE43" i="49"/>
  <c r="AC43" i="49"/>
  <c r="X43" i="49"/>
  <c r="V43" i="49"/>
  <c r="Q43" i="49"/>
  <c r="O43" i="49"/>
  <c r="J43" i="49"/>
  <c r="E39" i="49" s="1"/>
  <c r="H43" i="49"/>
  <c r="BB42" i="49"/>
  <c r="AY42" i="49"/>
  <c r="AU42" i="49"/>
  <c r="AR42" i="49"/>
  <c r="AM42" i="49"/>
  <c r="AJ42" i="49"/>
  <c r="AF42" i="49"/>
  <c r="AC42" i="49"/>
  <c r="Y42" i="49"/>
  <c r="V42" i="49"/>
  <c r="R42" i="49"/>
  <c r="O42" i="49"/>
  <c r="K42" i="49"/>
  <c r="H42" i="49"/>
  <c r="BB41" i="49"/>
  <c r="AY41" i="49"/>
  <c r="AU41" i="49"/>
  <c r="AR41" i="49"/>
  <c r="AM41" i="49"/>
  <c r="AJ41" i="49"/>
  <c r="AF41" i="49"/>
  <c r="AC41" i="49"/>
  <c r="Y41" i="49"/>
  <c r="V41" i="49"/>
  <c r="R41" i="49"/>
  <c r="O41" i="49"/>
  <c r="K41" i="49"/>
  <c r="H41" i="49"/>
  <c r="AY40" i="49"/>
  <c r="AR40" i="49"/>
  <c r="AJ40" i="49"/>
  <c r="AC40" i="49"/>
  <c r="V40" i="49"/>
  <c r="O40" i="49"/>
  <c r="H40" i="49"/>
  <c r="BB39" i="49"/>
  <c r="AY39" i="49"/>
  <c r="AU39" i="49"/>
  <c r="AR39" i="49"/>
  <c r="AM39" i="49"/>
  <c r="AJ39" i="49"/>
  <c r="AF39" i="49"/>
  <c r="AC39" i="49"/>
  <c r="Y39" i="49"/>
  <c r="V39" i="49"/>
  <c r="R39" i="49"/>
  <c r="O39" i="49"/>
  <c r="K39" i="49"/>
  <c r="H39" i="49"/>
  <c r="BA36" i="49"/>
  <c r="AY36" i="49"/>
  <c r="AT36" i="49"/>
  <c r="AR36" i="49"/>
  <c r="AL36" i="49"/>
  <c r="AJ36" i="49"/>
  <c r="AE36" i="49"/>
  <c r="AC36" i="49"/>
  <c r="X36" i="49"/>
  <c r="V36" i="49"/>
  <c r="Q36" i="49"/>
  <c r="O36" i="49"/>
  <c r="J36" i="49"/>
  <c r="H36" i="49"/>
  <c r="BB35" i="49"/>
  <c r="AY35" i="49"/>
  <c r="AU35" i="49"/>
  <c r="AR35" i="49"/>
  <c r="AM35" i="49"/>
  <c r="AJ35" i="49"/>
  <c r="AF35" i="49"/>
  <c r="AC35" i="49"/>
  <c r="Y35" i="49"/>
  <c r="V35" i="49"/>
  <c r="R35" i="49"/>
  <c r="O35" i="49"/>
  <c r="K35" i="49"/>
  <c r="H35" i="49"/>
  <c r="BB34" i="49"/>
  <c r="AY34" i="49"/>
  <c r="AU34" i="49"/>
  <c r="AR34" i="49"/>
  <c r="AM34" i="49"/>
  <c r="AJ34" i="49"/>
  <c r="AF34" i="49"/>
  <c r="AC34" i="49"/>
  <c r="Y34" i="49"/>
  <c r="V34" i="49"/>
  <c r="R34" i="49"/>
  <c r="O34" i="49"/>
  <c r="K34" i="49"/>
  <c r="H34" i="49"/>
  <c r="AY33" i="49"/>
  <c r="AR33" i="49"/>
  <c r="AJ33" i="49"/>
  <c r="AC33" i="49"/>
  <c r="V33" i="49"/>
  <c r="O33" i="49"/>
  <c r="H33" i="49"/>
  <c r="BB32" i="49"/>
  <c r="AY32" i="49"/>
  <c r="AU32" i="49"/>
  <c r="AR32" i="49"/>
  <c r="AM32" i="49"/>
  <c r="AJ32" i="49"/>
  <c r="AF32" i="49"/>
  <c r="AC32" i="49"/>
  <c r="Y32" i="49"/>
  <c r="V32" i="49"/>
  <c r="R32" i="49"/>
  <c r="O32" i="49"/>
  <c r="K32" i="49"/>
  <c r="H32" i="49"/>
  <c r="BA29" i="49"/>
  <c r="AY29" i="49"/>
  <c r="AT29" i="49"/>
  <c r="AR29" i="49"/>
  <c r="AL29" i="49"/>
  <c r="AJ29" i="49"/>
  <c r="AE29" i="49"/>
  <c r="AC29" i="49"/>
  <c r="X29" i="49"/>
  <c r="V29" i="49"/>
  <c r="Q29" i="49"/>
  <c r="Q1" i="49" s="1"/>
  <c r="O29" i="49"/>
  <c r="J29" i="49"/>
  <c r="H29" i="49"/>
  <c r="BB28" i="49"/>
  <c r="AY28" i="49"/>
  <c r="AU28" i="49"/>
  <c r="AR28" i="49"/>
  <c r="AM28" i="49"/>
  <c r="AJ28" i="49"/>
  <c r="AF28" i="49"/>
  <c r="AC28" i="49"/>
  <c r="Y28" i="49"/>
  <c r="V28" i="49"/>
  <c r="R28" i="49"/>
  <c r="O28" i="49"/>
  <c r="K28" i="49"/>
  <c r="H28" i="49"/>
  <c r="BB27" i="49"/>
  <c r="AY27" i="49"/>
  <c r="AU27" i="49"/>
  <c r="AR27" i="49"/>
  <c r="AM27" i="49"/>
  <c r="AJ27" i="49"/>
  <c r="AF27" i="49"/>
  <c r="AC27" i="49"/>
  <c r="Y27" i="49"/>
  <c r="V27" i="49"/>
  <c r="R27" i="49"/>
  <c r="O27" i="49"/>
  <c r="K27" i="49"/>
  <c r="H27" i="49"/>
  <c r="AY26" i="49"/>
  <c r="AR26" i="49"/>
  <c r="AJ26" i="49"/>
  <c r="AC26" i="49"/>
  <c r="V26" i="49"/>
  <c r="O26" i="49"/>
  <c r="H26" i="49"/>
  <c r="BB25" i="49"/>
  <c r="AY25" i="49"/>
  <c r="AU25" i="49"/>
  <c r="AR25" i="49"/>
  <c r="AM25" i="49"/>
  <c r="AJ25" i="49"/>
  <c r="AF25" i="49"/>
  <c r="AC25" i="49"/>
  <c r="Y25" i="49"/>
  <c r="V25" i="49"/>
  <c r="R25" i="49"/>
  <c r="O25" i="49"/>
  <c r="K25" i="49"/>
  <c r="H25" i="49"/>
  <c r="BA22" i="49"/>
  <c r="AY22" i="49"/>
  <c r="AT22" i="49"/>
  <c r="AR22" i="49"/>
  <c r="AL22" i="49"/>
  <c r="AJ22" i="49"/>
  <c r="AE22" i="49"/>
  <c r="AC22" i="49"/>
  <c r="X22" i="49"/>
  <c r="V22" i="49"/>
  <c r="Q22" i="49"/>
  <c r="O22" i="49"/>
  <c r="J22" i="49"/>
  <c r="E18" i="49" s="1"/>
  <c r="H22" i="49"/>
  <c r="BB21" i="49"/>
  <c r="AY21" i="49"/>
  <c r="AU21" i="49"/>
  <c r="AR21" i="49"/>
  <c r="AM21" i="49"/>
  <c r="AJ21" i="49"/>
  <c r="AF21" i="49"/>
  <c r="AC21" i="49"/>
  <c r="Y21" i="49"/>
  <c r="V21" i="49"/>
  <c r="R21" i="49"/>
  <c r="O21" i="49"/>
  <c r="K21" i="49"/>
  <c r="H21" i="49"/>
  <c r="BB20" i="49"/>
  <c r="AY20" i="49"/>
  <c r="AU20" i="49"/>
  <c r="AR20" i="49"/>
  <c r="AM20" i="49"/>
  <c r="AJ20" i="49"/>
  <c r="AF20" i="49"/>
  <c r="AC20" i="49"/>
  <c r="Y20" i="49"/>
  <c r="V20" i="49"/>
  <c r="R20" i="49"/>
  <c r="O20" i="49"/>
  <c r="K20" i="49"/>
  <c r="H20" i="49"/>
  <c r="AY19" i="49"/>
  <c r="AR19" i="49"/>
  <c r="AJ19" i="49"/>
  <c r="AC19" i="49"/>
  <c r="V19" i="49"/>
  <c r="O19" i="49"/>
  <c r="H19" i="49"/>
  <c r="BB18" i="49"/>
  <c r="AY18" i="49"/>
  <c r="AU18" i="49"/>
  <c r="AR18" i="49"/>
  <c r="AM18" i="49"/>
  <c r="AJ18" i="49"/>
  <c r="AF18" i="49"/>
  <c r="AC18" i="49"/>
  <c r="Y18" i="49"/>
  <c r="V18" i="49"/>
  <c r="R18" i="49"/>
  <c r="O18" i="49"/>
  <c r="K18" i="49"/>
  <c r="H18" i="49"/>
  <c r="BA15" i="49"/>
  <c r="AY15" i="49"/>
  <c r="AT15" i="49"/>
  <c r="AR15" i="49"/>
  <c r="AL15" i="49"/>
  <c r="AJ15" i="49"/>
  <c r="AE15" i="49"/>
  <c r="AC15" i="49"/>
  <c r="X15" i="49"/>
  <c r="V15" i="49"/>
  <c r="Q15" i="49"/>
  <c r="O15" i="49"/>
  <c r="J15" i="49"/>
  <c r="E11" i="49" s="1"/>
  <c r="H15" i="49"/>
  <c r="BB14" i="49"/>
  <c r="AY14" i="49"/>
  <c r="AU14" i="49"/>
  <c r="AR14" i="49"/>
  <c r="AM14" i="49"/>
  <c r="AJ14" i="49"/>
  <c r="AF14" i="49"/>
  <c r="AC14" i="49"/>
  <c r="Y14" i="49"/>
  <c r="V14" i="49"/>
  <c r="R14" i="49"/>
  <c r="O14" i="49"/>
  <c r="K14" i="49"/>
  <c r="H14" i="49"/>
  <c r="BB13" i="49"/>
  <c r="AY13" i="49"/>
  <c r="AU13" i="49"/>
  <c r="AR13" i="49"/>
  <c r="AM13" i="49"/>
  <c r="AJ13" i="49"/>
  <c r="AF13" i="49"/>
  <c r="AC13" i="49"/>
  <c r="Y13" i="49"/>
  <c r="V13" i="49"/>
  <c r="R13" i="49"/>
  <c r="O13" i="49"/>
  <c r="K13" i="49"/>
  <c r="H13" i="49"/>
  <c r="AY12" i="49"/>
  <c r="AR12" i="49"/>
  <c r="AJ12" i="49"/>
  <c r="AC12" i="49"/>
  <c r="V12" i="49"/>
  <c r="O12" i="49"/>
  <c r="H12" i="49"/>
  <c r="BB11" i="49"/>
  <c r="AY11" i="49"/>
  <c r="AU11" i="49"/>
  <c r="AR11" i="49"/>
  <c r="AM11" i="49"/>
  <c r="AJ11" i="49"/>
  <c r="AF11" i="49"/>
  <c r="AC11" i="49"/>
  <c r="Y11" i="49"/>
  <c r="V11" i="49"/>
  <c r="R11" i="49"/>
  <c r="O11" i="49"/>
  <c r="K11" i="49"/>
  <c r="H11" i="49"/>
  <c r="BA8" i="49"/>
  <c r="BA1" i="49" s="1"/>
  <c r="AY8" i="49"/>
  <c r="AT8" i="49"/>
  <c r="AT1" i="49" s="1"/>
  <c r="AR8" i="49"/>
  <c r="AL8" i="49"/>
  <c r="AJ8" i="49"/>
  <c r="AE8" i="49"/>
  <c r="AC8" i="49"/>
  <c r="X8" i="49"/>
  <c r="V8" i="49"/>
  <c r="Q8" i="49"/>
  <c r="O8" i="49"/>
  <c r="J8" i="49"/>
  <c r="E4" i="49" s="1"/>
  <c r="H8" i="49"/>
  <c r="BB7" i="49"/>
  <c r="AY7" i="49"/>
  <c r="AU7" i="49"/>
  <c r="AR7" i="49"/>
  <c r="AM7" i="49"/>
  <c r="AJ7" i="49"/>
  <c r="AF7" i="49"/>
  <c r="AC7" i="49"/>
  <c r="Y7" i="49"/>
  <c r="V7" i="49"/>
  <c r="R7" i="49"/>
  <c r="O7" i="49"/>
  <c r="K7" i="49"/>
  <c r="H7" i="49"/>
  <c r="BB6" i="49"/>
  <c r="AY6" i="49"/>
  <c r="AU6" i="49"/>
  <c r="AR6" i="49"/>
  <c r="AM6" i="49"/>
  <c r="AJ6" i="49"/>
  <c r="AF6" i="49"/>
  <c r="AC6" i="49"/>
  <c r="Y6" i="49"/>
  <c r="V6" i="49"/>
  <c r="R6" i="49"/>
  <c r="O6" i="49"/>
  <c r="K6" i="49"/>
  <c r="H6" i="49"/>
  <c r="AY5" i="49"/>
  <c r="AR5" i="49"/>
  <c r="AJ5" i="49"/>
  <c r="AC5" i="49"/>
  <c r="V5" i="49"/>
  <c r="O5" i="49"/>
  <c r="H5" i="49"/>
  <c r="BB4" i="49"/>
  <c r="AY4" i="49"/>
  <c r="AU4" i="49"/>
  <c r="AR4" i="49"/>
  <c r="AM4" i="49"/>
  <c r="AJ4" i="49"/>
  <c r="AF4" i="49"/>
  <c r="AC4" i="49"/>
  <c r="Y4" i="49"/>
  <c r="V4" i="49"/>
  <c r="R4" i="49"/>
  <c r="O4" i="49"/>
  <c r="K4" i="49"/>
  <c r="H4" i="49"/>
  <c r="BA43" i="48"/>
  <c r="AY43" i="48"/>
  <c r="AT43" i="48"/>
  <c r="AR43" i="48"/>
  <c r="AL43" i="48"/>
  <c r="AJ43" i="48"/>
  <c r="AE43" i="48"/>
  <c r="AE1" i="48" s="1"/>
  <c r="AC43" i="48"/>
  <c r="X43" i="48"/>
  <c r="V43" i="48"/>
  <c r="Q43" i="48"/>
  <c r="O43" i="48"/>
  <c r="J43" i="48"/>
  <c r="E39" i="48" s="1"/>
  <c r="H43" i="48"/>
  <c r="BB42" i="48"/>
  <c r="AY42" i="48"/>
  <c r="AU42" i="48"/>
  <c r="AR42" i="48"/>
  <c r="AM42" i="48"/>
  <c r="AJ42" i="48"/>
  <c r="AF42" i="48"/>
  <c r="AC42" i="48"/>
  <c r="Y42" i="48"/>
  <c r="V42" i="48"/>
  <c r="R42" i="48"/>
  <c r="O42" i="48"/>
  <c r="K42" i="48"/>
  <c r="H42" i="48"/>
  <c r="BB41" i="48"/>
  <c r="AY41" i="48"/>
  <c r="AU41" i="48"/>
  <c r="AR41" i="48"/>
  <c r="AM41" i="48"/>
  <c r="AJ41" i="48"/>
  <c r="AF41" i="48"/>
  <c r="AC41" i="48"/>
  <c r="Y41" i="48"/>
  <c r="V41" i="48"/>
  <c r="R41" i="48"/>
  <c r="O41" i="48"/>
  <c r="K41" i="48"/>
  <c r="H41" i="48"/>
  <c r="AY40" i="48"/>
  <c r="AR40" i="48"/>
  <c r="AJ40" i="48"/>
  <c r="AC40" i="48"/>
  <c r="V40" i="48"/>
  <c r="O40" i="48"/>
  <c r="H40" i="48"/>
  <c r="BB39" i="48"/>
  <c r="AY39" i="48"/>
  <c r="AU39" i="48"/>
  <c r="AR39" i="48"/>
  <c r="AM39" i="48"/>
  <c r="AJ39" i="48"/>
  <c r="AF39" i="48"/>
  <c r="AC39" i="48"/>
  <c r="Y39" i="48"/>
  <c r="V39" i="48"/>
  <c r="R39" i="48"/>
  <c r="O39" i="48"/>
  <c r="K39" i="48"/>
  <c r="H39" i="48"/>
  <c r="BA36" i="48"/>
  <c r="AY36" i="48"/>
  <c r="AT36" i="48"/>
  <c r="AR36" i="48"/>
  <c r="AL36" i="48"/>
  <c r="AJ36" i="48"/>
  <c r="AE36" i="48"/>
  <c r="AC36" i="48"/>
  <c r="X36" i="48"/>
  <c r="V36" i="48"/>
  <c r="Q36" i="48"/>
  <c r="O36" i="48"/>
  <c r="J36" i="48"/>
  <c r="E32" i="48" s="1"/>
  <c r="H36" i="48"/>
  <c r="BB35" i="48"/>
  <c r="AY35" i="48"/>
  <c r="AU35" i="48"/>
  <c r="AR35" i="48"/>
  <c r="AM35" i="48"/>
  <c r="AJ35" i="48"/>
  <c r="AF35" i="48"/>
  <c r="AC35" i="48"/>
  <c r="Y35" i="48"/>
  <c r="V35" i="48"/>
  <c r="R35" i="48"/>
  <c r="O35" i="48"/>
  <c r="K35" i="48"/>
  <c r="H35" i="48"/>
  <c r="BB34" i="48"/>
  <c r="AY34" i="48"/>
  <c r="AU34" i="48"/>
  <c r="AR34" i="48"/>
  <c r="AM34" i="48"/>
  <c r="AJ34" i="48"/>
  <c r="AF34" i="48"/>
  <c r="AC34" i="48"/>
  <c r="Y34" i="48"/>
  <c r="V34" i="48"/>
  <c r="R34" i="48"/>
  <c r="O34" i="48"/>
  <c r="K34" i="48"/>
  <c r="H34" i="48"/>
  <c r="AY33" i="48"/>
  <c r="AR33" i="48"/>
  <c r="AJ33" i="48"/>
  <c r="AC33" i="48"/>
  <c r="V33" i="48"/>
  <c r="O33" i="48"/>
  <c r="H33" i="48"/>
  <c r="BB32" i="48"/>
  <c r="AY32" i="48"/>
  <c r="AU32" i="48"/>
  <c r="AR32" i="48"/>
  <c r="AM32" i="48"/>
  <c r="AJ32" i="48"/>
  <c r="AF32" i="48"/>
  <c r="AC32" i="48"/>
  <c r="Y32" i="48"/>
  <c r="V32" i="48"/>
  <c r="R32" i="48"/>
  <c r="O32" i="48"/>
  <c r="K32" i="48"/>
  <c r="H32" i="48"/>
  <c r="BA29" i="48"/>
  <c r="AY29" i="48"/>
  <c r="AT29" i="48"/>
  <c r="AR29" i="48"/>
  <c r="AL29" i="48"/>
  <c r="AJ29" i="48"/>
  <c r="AE29" i="48"/>
  <c r="AC29" i="48"/>
  <c r="X29" i="48"/>
  <c r="V29" i="48"/>
  <c r="Q29" i="48"/>
  <c r="O29" i="48"/>
  <c r="J29" i="48"/>
  <c r="E25" i="48" s="1"/>
  <c r="H29" i="48"/>
  <c r="BB28" i="48"/>
  <c r="AY28" i="48"/>
  <c r="AU28" i="48"/>
  <c r="AR28" i="48"/>
  <c r="AM28" i="48"/>
  <c r="AJ28" i="48"/>
  <c r="AF28" i="48"/>
  <c r="AC28" i="48"/>
  <c r="Y28" i="48"/>
  <c r="V28" i="48"/>
  <c r="R28" i="48"/>
  <c r="O28" i="48"/>
  <c r="K28" i="48"/>
  <c r="H28" i="48"/>
  <c r="BB27" i="48"/>
  <c r="AY27" i="48"/>
  <c r="AU27" i="48"/>
  <c r="AR27" i="48"/>
  <c r="AM27" i="48"/>
  <c r="AJ27" i="48"/>
  <c r="AF27" i="48"/>
  <c r="AC27" i="48"/>
  <c r="Y27" i="48"/>
  <c r="V27" i="48"/>
  <c r="R27" i="48"/>
  <c r="O27" i="48"/>
  <c r="K27" i="48"/>
  <c r="H27" i="48"/>
  <c r="AY26" i="48"/>
  <c r="AR26" i="48"/>
  <c r="AJ26" i="48"/>
  <c r="AC26" i="48"/>
  <c r="V26" i="48"/>
  <c r="O26" i="48"/>
  <c r="H26" i="48"/>
  <c r="BB25" i="48"/>
  <c r="AY25" i="48"/>
  <c r="AU25" i="48"/>
  <c r="AR25" i="48"/>
  <c r="AM25" i="48"/>
  <c r="AJ25" i="48"/>
  <c r="AF25" i="48"/>
  <c r="AC25" i="48"/>
  <c r="Y25" i="48"/>
  <c r="V25" i="48"/>
  <c r="R25" i="48"/>
  <c r="O25" i="48"/>
  <c r="K25" i="48"/>
  <c r="H25" i="48"/>
  <c r="BA22" i="48"/>
  <c r="AY22" i="48"/>
  <c r="AT22" i="48"/>
  <c r="AR22" i="48"/>
  <c r="AL22" i="48"/>
  <c r="AJ22" i="48"/>
  <c r="AE22" i="48"/>
  <c r="AC22" i="48"/>
  <c r="X22" i="48"/>
  <c r="V22" i="48"/>
  <c r="Q22" i="48"/>
  <c r="O22" i="48"/>
  <c r="J22" i="48"/>
  <c r="E18" i="48" s="1"/>
  <c r="H22" i="48"/>
  <c r="BB21" i="48"/>
  <c r="AY21" i="48"/>
  <c r="AU21" i="48"/>
  <c r="AR21" i="48"/>
  <c r="AM21" i="48"/>
  <c r="AJ21" i="48"/>
  <c r="AF21" i="48"/>
  <c r="AC21" i="48"/>
  <c r="Y21" i="48"/>
  <c r="V21" i="48"/>
  <c r="R21" i="48"/>
  <c r="O21" i="48"/>
  <c r="K21" i="48"/>
  <c r="H21" i="48"/>
  <c r="BB20" i="48"/>
  <c r="AY20" i="48"/>
  <c r="AU20" i="48"/>
  <c r="AR20" i="48"/>
  <c r="AM20" i="48"/>
  <c r="AJ20" i="48"/>
  <c r="AF20" i="48"/>
  <c r="AC20" i="48"/>
  <c r="Y20" i="48"/>
  <c r="V20" i="48"/>
  <c r="R20" i="48"/>
  <c r="O20" i="48"/>
  <c r="K20" i="48"/>
  <c r="H20" i="48"/>
  <c r="AY19" i="48"/>
  <c r="AR19" i="48"/>
  <c r="AJ19" i="48"/>
  <c r="AC19" i="48"/>
  <c r="V19" i="48"/>
  <c r="O19" i="48"/>
  <c r="H19" i="48"/>
  <c r="BB18" i="48"/>
  <c r="AY18" i="48"/>
  <c r="AU18" i="48"/>
  <c r="AR18" i="48"/>
  <c r="AM18" i="48"/>
  <c r="AJ18" i="48"/>
  <c r="AF18" i="48"/>
  <c r="AC18" i="48"/>
  <c r="Y18" i="48"/>
  <c r="V18" i="48"/>
  <c r="R18" i="48"/>
  <c r="O18" i="48"/>
  <c r="K18" i="48"/>
  <c r="H18" i="48"/>
  <c r="BA15" i="48"/>
  <c r="AY15" i="48"/>
  <c r="AT15" i="48"/>
  <c r="AR15" i="48"/>
  <c r="AL15" i="48"/>
  <c r="AJ15" i="48"/>
  <c r="AE15" i="48"/>
  <c r="AC15" i="48"/>
  <c r="X15" i="48"/>
  <c r="V15" i="48"/>
  <c r="Q15" i="48"/>
  <c r="O15" i="48"/>
  <c r="J15" i="48"/>
  <c r="E11" i="48" s="1"/>
  <c r="H15" i="48"/>
  <c r="BB14" i="48"/>
  <c r="AY14" i="48"/>
  <c r="AU14" i="48"/>
  <c r="AR14" i="48"/>
  <c r="AM14" i="48"/>
  <c r="AJ14" i="48"/>
  <c r="AF14" i="48"/>
  <c r="AC14" i="48"/>
  <c r="Y14" i="48"/>
  <c r="V14" i="48"/>
  <c r="R14" i="48"/>
  <c r="O14" i="48"/>
  <c r="K14" i="48"/>
  <c r="H14" i="48"/>
  <c r="BB13" i="48"/>
  <c r="AY13" i="48"/>
  <c r="AU13" i="48"/>
  <c r="AR13" i="48"/>
  <c r="AM13" i="48"/>
  <c r="AJ13" i="48"/>
  <c r="AF13" i="48"/>
  <c r="AC13" i="48"/>
  <c r="Y13" i="48"/>
  <c r="V13" i="48"/>
  <c r="R13" i="48"/>
  <c r="O13" i="48"/>
  <c r="K13" i="48"/>
  <c r="H13" i="48"/>
  <c r="AY12" i="48"/>
  <c r="AR12" i="48"/>
  <c r="AJ12" i="48"/>
  <c r="AC12" i="48"/>
  <c r="V12" i="48"/>
  <c r="O12" i="48"/>
  <c r="H12" i="48"/>
  <c r="BB11" i="48"/>
  <c r="AY11" i="48"/>
  <c r="AU11" i="48"/>
  <c r="AR11" i="48"/>
  <c r="AM11" i="48"/>
  <c r="AJ11" i="48"/>
  <c r="AF11" i="48"/>
  <c r="AC11" i="48"/>
  <c r="Y11" i="48"/>
  <c r="V11" i="48"/>
  <c r="R11" i="48"/>
  <c r="O11" i="48"/>
  <c r="K11" i="48"/>
  <c r="H11" i="48"/>
  <c r="BA8" i="48"/>
  <c r="BA1" i="48" s="1"/>
  <c r="AY8" i="48"/>
  <c r="AT8" i="48"/>
  <c r="AT1" i="48" s="1"/>
  <c r="AR8" i="48"/>
  <c r="AL8" i="48"/>
  <c r="AL1" i="48" s="1"/>
  <c r="AJ8" i="48"/>
  <c r="AE8" i="48"/>
  <c r="AC8" i="48"/>
  <c r="X8" i="48"/>
  <c r="X1" i="48" s="1"/>
  <c r="V8" i="48"/>
  <c r="Q8" i="48"/>
  <c r="Q1" i="48" s="1"/>
  <c r="O8" i="48"/>
  <c r="J8" i="48"/>
  <c r="J1" i="48" s="1"/>
  <c r="H8" i="48"/>
  <c r="BB7" i="48"/>
  <c r="AY7" i="48"/>
  <c r="AU7" i="48"/>
  <c r="AR7" i="48"/>
  <c r="AM7" i="48"/>
  <c r="AJ7" i="48"/>
  <c r="AF7" i="48"/>
  <c r="AC7" i="48"/>
  <c r="Y7" i="48"/>
  <c r="V7" i="48"/>
  <c r="R7" i="48"/>
  <c r="O7" i="48"/>
  <c r="K7" i="48"/>
  <c r="H7" i="48"/>
  <c r="BB6" i="48"/>
  <c r="AY6" i="48"/>
  <c r="AU6" i="48"/>
  <c r="AR6" i="48"/>
  <c r="AM6" i="48"/>
  <c r="AJ6" i="48"/>
  <c r="AF6" i="48"/>
  <c r="AC6" i="48"/>
  <c r="Y6" i="48"/>
  <c r="V6" i="48"/>
  <c r="R6" i="48"/>
  <c r="O6" i="48"/>
  <c r="K6" i="48"/>
  <c r="H6" i="48"/>
  <c r="AY5" i="48"/>
  <c r="AR5" i="48"/>
  <c r="AJ5" i="48"/>
  <c r="AC5" i="48"/>
  <c r="V5" i="48"/>
  <c r="O5" i="48"/>
  <c r="H5" i="48"/>
  <c r="BB4" i="48"/>
  <c r="AY4" i="48"/>
  <c r="AU4" i="48"/>
  <c r="AR4" i="48"/>
  <c r="AM4" i="48"/>
  <c r="AJ4" i="48"/>
  <c r="AF4" i="48"/>
  <c r="AC4" i="48"/>
  <c r="Y4" i="48"/>
  <c r="V4" i="48"/>
  <c r="R4" i="48"/>
  <c r="O4" i="48"/>
  <c r="K4" i="48"/>
  <c r="H4" i="48"/>
  <c r="BA43" i="47"/>
  <c r="AY43" i="47"/>
  <c r="AT43" i="47"/>
  <c r="AR43" i="47"/>
  <c r="AL43" i="47"/>
  <c r="AJ43" i="47"/>
  <c r="AE43" i="47"/>
  <c r="AC43" i="47"/>
  <c r="X43" i="47"/>
  <c r="V43" i="47"/>
  <c r="Q43" i="47"/>
  <c r="O43" i="47"/>
  <c r="J43" i="47"/>
  <c r="E39" i="47" s="1"/>
  <c r="H43" i="47"/>
  <c r="BB42" i="47"/>
  <c r="AY42" i="47"/>
  <c r="AU42" i="47"/>
  <c r="AR42" i="47"/>
  <c r="AM42" i="47"/>
  <c r="AJ42" i="47"/>
  <c r="AF42" i="47"/>
  <c r="AC42" i="47"/>
  <c r="Y42" i="47"/>
  <c r="V42" i="47"/>
  <c r="R42" i="47"/>
  <c r="O42" i="47"/>
  <c r="K42" i="47"/>
  <c r="H42" i="47"/>
  <c r="BB41" i="47"/>
  <c r="AY41" i="47"/>
  <c r="AU41" i="47"/>
  <c r="AR41" i="47"/>
  <c r="AM41" i="47"/>
  <c r="AJ41" i="47"/>
  <c r="AF41" i="47"/>
  <c r="AC41" i="47"/>
  <c r="Y41" i="47"/>
  <c r="V41" i="47"/>
  <c r="R41" i="47"/>
  <c r="O41" i="47"/>
  <c r="K41" i="47"/>
  <c r="H41" i="47"/>
  <c r="AY40" i="47"/>
  <c r="AR40" i="47"/>
  <c r="AJ40" i="47"/>
  <c r="AC40" i="47"/>
  <c r="V40" i="47"/>
  <c r="O40" i="47"/>
  <c r="H40" i="47"/>
  <c r="BB39" i="47"/>
  <c r="AY39" i="47"/>
  <c r="AU39" i="47"/>
  <c r="AR39" i="47"/>
  <c r="AM39" i="47"/>
  <c r="AJ39" i="47"/>
  <c r="AF39" i="47"/>
  <c r="AC39" i="47"/>
  <c r="Y39" i="47"/>
  <c r="V39" i="47"/>
  <c r="R39" i="47"/>
  <c r="O39" i="47"/>
  <c r="K39" i="47"/>
  <c r="H39" i="47"/>
  <c r="BA36" i="47"/>
  <c r="AY36" i="47"/>
  <c r="AT36" i="47"/>
  <c r="AR36" i="47"/>
  <c r="AL36" i="47"/>
  <c r="AJ36" i="47"/>
  <c r="AE36" i="47"/>
  <c r="AC36" i="47"/>
  <c r="X36" i="47"/>
  <c r="V36" i="47"/>
  <c r="Q36" i="47"/>
  <c r="O36" i="47"/>
  <c r="J36" i="47"/>
  <c r="E32" i="47" s="1"/>
  <c r="H36" i="47"/>
  <c r="BB35" i="47"/>
  <c r="AY35" i="47"/>
  <c r="AU35" i="47"/>
  <c r="AR35" i="47"/>
  <c r="AM35" i="47"/>
  <c r="AJ35" i="47"/>
  <c r="AF35" i="47"/>
  <c r="AC35" i="47"/>
  <c r="Y35" i="47"/>
  <c r="V35" i="47"/>
  <c r="R35" i="47"/>
  <c r="O35" i="47"/>
  <c r="K35" i="47"/>
  <c r="H35" i="47"/>
  <c r="BB34" i="47"/>
  <c r="AY34" i="47"/>
  <c r="AU34" i="47"/>
  <c r="AR34" i="47"/>
  <c r="AM34" i="47"/>
  <c r="AJ34" i="47"/>
  <c r="AF34" i="47"/>
  <c r="AC34" i="47"/>
  <c r="Y34" i="47"/>
  <c r="V34" i="47"/>
  <c r="R34" i="47"/>
  <c r="O34" i="47"/>
  <c r="K34" i="47"/>
  <c r="H34" i="47"/>
  <c r="AY33" i="47"/>
  <c r="AR33" i="47"/>
  <c r="AJ33" i="47"/>
  <c r="AC33" i="47"/>
  <c r="V33" i="47"/>
  <c r="O33" i="47"/>
  <c r="H33" i="47"/>
  <c r="BB32" i="47"/>
  <c r="AY32" i="47"/>
  <c r="AU32" i="47"/>
  <c r="AR32" i="47"/>
  <c r="AM32" i="47"/>
  <c r="AJ32" i="47"/>
  <c r="AF32" i="47"/>
  <c r="AC32" i="47"/>
  <c r="Y32" i="47"/>
  <c r="V32" i="47"/>
  <c r="R32" i="47"/>
  <c r="O32" i="47"/>
  <c r="K32" i="47"/>
  <c r="H32" i="47"/>
  <c r="BA29" i="47"/>
  <c r="AY29" i="47"/>
  <c r="AT29" i="47"/>
  <c r="AR29" i="47"/>
  <c r="AL29" i="47"/>
  <c r="AJ29" i="47"/>
  <c r="AE29" i="47"/>
  <c r="AC29" i="47"/>
  <c r="X29" i="47"/>
  <c r="V29" i="47"/>
  <c r="Q29" i="47"/>
  <c r="O29" i="47"/>
  <c r="J29" i="47"/>
  <c r="E25" i="47" s="1"/>
  <c r="H29" i="47"/>
  <c r="BB28" i="47"/>
  <c r="AY28" i="47"/>
  <c r="AU28" i="47"/>
  <c r="AR28" i="47"/>
  <c r="AM28" i="47"/>
  <c r="AJ28" i="47"/>
  <c r="AF28" i="47"/>
  <c r="AC28" i="47"/>
  <c r="Y28" i="47"/>
  <c r="V28" i="47"/>
  <c r="R28" i="47"/>
  <c r="O28" i="47"/>
  <c r="K28" i="47"/>
  <c r="H28" i="47"/>
  <c r="BB27" i="47"/>
  <c r="AY27" i="47"/>
  <c r="AU27" i="47"/>
  <c r="AR27" i="47"/>
  <c r="AM27" i="47"/>
  <c r="AJ27" i="47"/>
  <c r="AF27" i="47"/>
  <c r="AC27" i="47"/>
  <c r="Y27" i="47"/>
  <c r="V27" i="47"/>
  <c r="R27" i="47"/>
  <c r="O27" i="47"/>
  <c r="K27" i="47"/>
  <c r="H27" i="47"/>
  <c r="AY26" i="47"/>
  <c r="AR26" i="47"/>
  <c r="AJ26" i="47"/>
  <c r="AC26" i="47"/>
  <c r="V26" i="47"/>
  <c r="O26" i="47"/>
  <c r="H26" i="47"/>
  <c r="BB25" i="47"/>
  <c r="AY25" i="47"/>
  <c r="AU25" i="47"/>
  <c r="AR25" i="47"/>
  <c r="AM25" i="47"/>
  <c r="AJ25" i="47"/>
  <c r="AF25" i="47"/>
  <c r="AC25" i="47"/>
  <c r="Y25" i="47"/>
  <c r="V25" i="47"/>
  <c r="R25" i="47"/>
  <c r="O25" i="47"/>
  <c r="K25" i="47"/>
  <c r="H25" i="47"/>
  <c r="BA22" i="47"/>
  <c r="AY22" i="47"/>
  <c r="AT22" i="47"/>
  <c r="AR22" i="47"/>
  <c r="AL22" i="47"/>
  <c r="AJ22" i="47"/>
  <c r="AE22" i="47"/>
  <c r="AC22" i="47"/>
  <c r="X22" i="47"/>
  <c r="V22" i="47"/>
  <c r="Q22" i="47"/>
  <c r="O22" i="47"/>
  <c r="J22" i="47"/>
  <c r="E18" i="47" s="1"/>
  <c r="H22" i="47"/>
  <c r="BB21" i="47"/>
  <c r="AY21" i="47"/>
  <c r="AU21" i="47"/>
  <c r="AR21" i="47"/>
  <c r="AM21" i="47"/>
  <c r="AJ21" i="47"/>
  <c r="AF21" i="47"/>
  <c r="AC21" i="47"/>
  <c r="Y21" i="47"/>
  <c r="V21" i="47"/>
  <c r="R21" i="47"/>
  <c r="O21" i="47"/>
  <c r="K21" i="47"/>
  <c r="H21" i="47"/>
  <c r="BB20" i="47"/>
  <c r="AY20" i="47"/>
  <c r="AU20" i="47"/>
  <c r="AR20" i="47"/>
  <c r="AM20" i="47"/>
  <c r="AJ20" i="47"/>
  <c r="AF20" i="47"/>
  <c r="AC20" i="47"/>
  <c r="Y20" i="47"/>
  <c r="V20" i="47"/>
  <c r="R20" i="47"/>
  <c r="O20" i="47"/>
  <c r="K20" i="47"/>
  <c r="H20" i="47"/>
  <c r="AY19" i="47"/>
  <c r="AR19" i="47"/>
  <c r="AJ19" i="47"/>
  <c r="AC19" i="47"/>
  <c r="V19" i="47"/>
  <c r="O19" i="47"/>
  <c r="H19" i="47"/>
  <c r="BB18" i="47"/>
  <c r="AY18" i="47"/>
  <c r="AU18" i="47"/>
  <c r="AR18" i="47"/>
  <c r="AM18" i="47"/>
  <c r="AJ18" i="47"/>
  <c r="AF18" i="47"/>
  <c r="AC18" i="47"/>
  <c r="Y18" i="47"/>
  <c r="V18" i="47"/>
  <c r="R18" i="47"/>
  <c r="O18" i="47"/>
  <c r="K18" i="47"/>
  <c r="H18" i="47"/>
  <c r="BA15" i="47"/>
  <c r="AY15" i="47"/>
  <c r="AT15" i="47"/>
  <c r="AR15" i="47"/>
  <c r="AL15" i="47"/>
  <c r="AJ15" i="47"/>
  <c r="AE15" i="47"/>
  <c r="AC15" i="47"/>
  <c r="X15" i="47"/>
  <c r="V15" i="47"/>
  <c r="Q15" i="47"/>
  <c r="O15" i="47"/>
  <c r="J15" i="47"/>
  <c r="E11" i="47" s="1"/>
  <c r="H15" i="47"/>
  <c r="BB14" i="47"/>
  <c r="AY14" i="47"/>
  <c r="AU14" i="47"/>
  <c r="AR14" i="47"/>
  <c r="AM14" i="47"/>
  <c r="AJ14" i="47"/>
  <c r="AF14" i="47"/>
  <c r="AC14" i="47"/>
  <c r="Y14" i="47"/>
  <c r="V14" i="47"/>
  <c r="R14" i="47"/>
  <c r="O14" i="47"/>
  <c r="K14" i="47"/>
  <c r="H14" i="47"/>
  <c r="BB13" i="47"/>
  <c r="AY13" i="47"/>
  <c r="AU13" i="47"/>
  <c r="AR13" i="47"/>
  <c r="AM13" i="47"/>
  <c r="AJ13" i="47"/>
  <c r="AF13" i="47"/>
  <c r="AC13" i="47"/>
  <c r="Y13" i="47"/>
  <c r="V13" i="47"/>
  <c r="R13" i="47"/>
  <c r="O13" i="47"/>
  <c r="K13" i="47"/>
  <c r="H13" i="47"/>
  <c r="AY12" i="47"/>
  <c r="AR12" i="47"/>
  <c r="AJ12" i="47"/>
  <c r="AC12" i="47"/>
  <c r="V12" i="47"/>
  <c r="O12" i="47"/>
  <c r="H12" i="47"/>
  <c r="BB11" i="47"/>
  <c r="AY11" i="47"/>
  <c r="AU11" i="47"/>
  <c r="AR11" i="47"/>
  <c r="AM11" i="47"/>
  <c r="AJ11" i="47"/>
  <c r="AF11" i="47"/>
  <c r="AC11" i="47"/>
  <c r="Y11" i="47"/>
  <c r="V11" i="47"/>
  <c r="R11" i="47"/>
  <c r="O11" i="47"/>
  <c r="K11" i="47"/>
  <c r="H11" i="47"/>
  <c r="BA8" i="47"/>
  <c r="BA1" i="47" s="1"/>
  <c r="AY8" i="47"/>
  <c r="AT8" i="47"/>
  <c r="AT1" i="47" s="1"/>
  <c r="AR8" i="47"/>
  <c r="AL8" i="47"/>
  <c r="AL1" i="47" s="1"/>
  <c r="AJ8" i="47"/>
  <c r="AE8" i="47"/>
  <c r="AE1" i="47" s="1"/>
  <c r="AC8" i="47"/>
  <c r="X8" i="47"/>
  <c r="X1" i="47" s="1"/>
  <c r="V8" i="47"/>
  <c r="Q8" i="47"/>
  <c r="Q1" i="47" s="1"/>
  <c r="O8" i="47"/>
  <c r="J8" i="47"/>
  <c r="J1" i="47" s="1"/>
  <c r="H8" i="47"/>
  <c r="BB7" i="47"/>
  <c r="AY7" i="47"/>
  <c r="AU7" i="47"/>
  <c r="AR7" i="47"/>
  <c r="AM7" i="47"/>
  <c r="AJ7" i="47"/>
  <c r="AF7" i="47"/>
  <c r="AC7" i="47"/>
  <c r="Y7" i="47"/>
  <c r="V7" i="47"/>
  <c r="R7" i="47"/>
  <c r="O7" i="47"/>
  <c r="K7" i="47"/>
  <c r="H7" i="47"/>
  <c r="BB6" i="47"/>
  <c r="AY6" i="47"/>
  <c r="AU6" i="47"/>
  <c r="AR6" i="47"/>
  <c r="AM6" i="47"/>
  <c r="AJ6" i="47"/>
  <c r="AF6" i="47"/>
  <c r="AC6" i="47"/>
  <c r="Y6" i="47"/>
  <c r="V6" i="47"/>
  <c r="R6" i="47"/>
  <c r="O6" i="47"/>
  <c r="K6" i="47"/>
  <c r="H6" i="47"/>
  <c r="AY5" i="47"/>
  <c r="AR5" i="47"/>
  <c r="AJ5" i="47"/>
  <c r="AC5" i="47"/>
  <c r="V5" i="47"/>
  <c r="O5" i="47"/>
  <c r="H5" i="47"/>
  <c r="BB4" i="47"/>
  <c r="AY4" i="47"/>
  <c r="AU4" i="47"/>
  <c r="AR4" i="47"/>
  <c r="AM4" i="47"/>
  <c r="AJ4" i="47"/>
  <c r="AF4" i="47"/>
  <c r="AC4" i="47"/>
  <c r="Y4" i="47"/>
  <c r="V4" i="47"/>
  <c r="R4" i="47"/>
  <c r="O4" i="47"/>
  <c r="K4" i="47"/>
  <c r="H4" i="47"/>
  <c r="BA43" i="46"/>
  <c r="AY43" i="46"/>
  <c r="AT43" i="46"/>
  <c r="AR43" i="46"/>
  <c r="AL43" i="46"/>
  <c r="AJ43" i="46"/>
  <c r="AE43" i="46"/>
  <c r="AC43" i="46"/>
  <c r="X43" i="46"/>
  <c r="V43" i="46"/>
  <c r="Q43" i="46"/>
  <c r="O43" i="46"/>
  <c r="J43" i="46"/>
  <c r="E39" i="46" s="1"/>
  <c r="H43" i="46"/>
  <c r="BB42" i="46"/>
  <c r="AY42" i="46"/>
  <c r="AU42" i="46"/>
  <c r="AR42" i="46"/>
  <c r="AM42" i="46"/>
  <c r="AJ42" i="46"/>
  <c r="AF42" i="46"/>
  <c r="AC42" i="46"/>
  <c r="Y42" i="46"/>
  <c r="V42" i="46"/>
  <c r="R42" i="46"/>
  <c r="O42" i="46"/>
  <c r="K42" i="46"/>
  <c r="H42" i="46"/>
  <c r="BB41" i="46"/>
  <c r="AY41" i="46"/>
  <c r="AU41" i="46"/>
  <c r="AR41" i="46"/>
  <c r="AM41" i="46"/>
  <c r="AJ41" i="46"/>
  <c r="AF41" i="46"/>
  <c r="AC41" i="46"/>
  <c r="Y41" i="46"/>
  <c r="V41" i="46"/>
  <c r="R41" i="46"/>
  <c r="O41" i="46"/>
  <c r="K41" i="46"/>
  <c r="H41" i="46"/>
  <c r="AY40" i="46"/>
  <c r="AR40" i="46"/>
  <c r="AJ40" i="46"/>
  <c r="AC40" i="46"/>
  <c r="V40" i="46"/>
  <c r="O40" i="46"/>
  <c r="H40" i="46"/>
  <c r="BB39" i="46"/>
  <c r="AY39" i="46"/>
  <c r="AU39" i="46"/>
  <c r="AR39" i="46"/>
  <c r="AM39" i="46"/>
  <c r="AJ39" i="46"/>
  <c r="AF39" i="46"/>
  <c r="AC39" i="46"/>
  <c r="Y39" i="46"/>
  <c r="V39" i="46"/>
  <c r="R39" i="46"/>
  <c r="O39" i="46"/>
  <c r="K39" i="46"/>
  <c r="H39" i="46"/>
  <c r="BA36" i="46"/>
  <c r="AY36" i="46"/>
  <c r="AT36" i="46"/>
  <c r="AR36" i="46"/>
  <c r="AL36" i="46"/>
  <c r="AJ36" i="46"/>
  <c r="AE36" i="46"/>
  <c r="AC36" i="46"/>
  <c r="X36" i="46"/>
  <c r="V36" i="46"/>
  <c r="Q36" i="46"/>
  <c r="O36" i="46"/>
  <c r="J36" i="46"/>
  <c r="E32" i="46" s="1"/>
  <c r="H36" i="46"/>
  <c r="BB35" i="46"/>
  <c r="AY35" i="46"/>
  <c r="AU35" i="46"/>
  <c r="AR35" i="46"/>
  <c r="AM35" i="46"/>
  <c r="AJ35" i="46"/>
  <c r="AF35" i="46"/>
  <c r="AC35" i="46"/>
  <c r="Y35" i="46"/>
  <c r="V35" i="46"/>
  <c r="R35" i="46"/>
  <c r="O35" i="46"/>
  <c r="K35" i="46"/>
  <c r="H35" i="46"/>
  <c r="BB34" i="46"/>
  <c r="AY34" i="46"/>
  <c r="AU34" i="46"/>
  <c r="AR34" i="46"/>
  <c r="AM34" i="46"/>
  <c r="AJ34" i="46"/>
  <c r="AF34" i="46"/>
  <c r="AC34" i="46"/>
  <c r="Y34" i="46"/>
  <c r="V34" i="46"/>
  <c r="R34" i="46"/>
  <c r="O34" i="46"/>
  <c r="K34" i="46"/>
  <c r="H34" i="46"/>
  <c r="AY33" i="46"/>
  <c r="AR33" i="46"/>
  <c r="AJ33" i="46"/>
  <c r="AC33" i="46"/>
  <c r="V33" i="46"/>
  <c r="O33" i="46"/>
  <c r="H33" i="46"/>
  <c r="BB32" i="46"/>
  <c r="AY32" i="46"/>
  <c r="AU32" i="46"/>
  <c r="AR32" i="46"/>
  <c r="AM32" i="46"/>
  <c r="AJ32" i="46"/>
  <c r="AF32" i="46"/>
  <c r="AC32" i="46"/>
  <c r="Y32" i="46"/>
  <c r="V32" i="46"/>
  <c r="R32" i="46"/>
  <c r="O32" i="46"/>
  <c r="K32" i="46"/>
  <c r="H32" i="46"/>
  <c r="BA29" i="46"/>
  <c r="AY29" i="46"/>
  <c r="AT29" i="46"/>
  <c r="AR29" i="46"/>
  <c r="AL29" i="46"/>
  <c r="AJ29" i="46"/>
  <c r="AE29" i="46"/>
  <c r="AC29" i="46"/>
  <c r="X29" i="46"/>
  <c r="V29" i="46"/>
  <c r="Q29" i="46"/>
  <c r="O29" i="46"/>
  <c r="J29" i="46"/>
  <c r="E25" i="46" s="1"/>
  <c r="H29" i="46"/>
  <c r="BB28" i="46"/>
  <c r="AY28" i="46"/>
  <c r="AU28" i="46"/>
  <c r="AR28" i="46"/>
  <c r="AM28" i="46"/>
  <c r="AJ28" i="46"/>
  <c r="AF28" i="46"/>
  <c r="AC28" i="46"/>
  <c r="Y28" i="46"/>
  <c r="V28" i="46"/>
  <c r="R28" i="46"/>
  <c r="O28" i="46"/>
  <c r="K28" i="46"/>
  <c r="H28" i="46"/>
  <c r="BB27" i="46"/>
  <c r="AY27" i="46"/>
  <c r="AU27" i="46"/>
  <c r="AR27" i="46"/>
  <c r="AM27" i="46"/>
  <c r="AJ27" i="46"/>
  <c r="AF27" i="46"/>
  <c r="AC27" i="46"/>
  <c r="Y27" i="46"/>
  <c r="V27" i="46"/>
  <c r="R27" i="46"/>
  <c r="O27" i="46"/>
  <c r="K27" i="46"/>
  <c r="H27" i="46"/>
  <c r="AY26" i="46"/>
  <c r="AR26" i="46"/>
  <c r="AJ26" i="46"/>
  <c r="AC26" i="46"/>
  <c r="V26" i="46"/>
  <c r="O26" i="46"/>
  <c r="H26" i="46"/>
  <c r="BB25" i="46"/>
  <c r="AY25" i="46"/>
  <c r="AU25" i="46"/>
  <c r="AR25" i="46"/>
  <c r="AM25" i="46"/>
  <c r="AJ25" i="46"/>
  <c r="AF25" i="46"/>
  <c r="AC25" i="46"/>
  <c r="Y25" i="46"/>
  <c r="V25" i="46"/>
  <c r="R25" i="46"/>
  <c r="O25" i="46"/>
  <c r="K25" i="46"/>
  <c r="H25" i="46"/>
  <c r="BA22" i="46"/>
  <c r="AY22" i="46"/>
  <c r="AT22" i="46"/>
  <c r="AR22" i="46"/>
  <c r="AL22" i="46"/>
  <c r="AJ22" i="46"/>
  <c r="AE22" i="46"/>
  <c r="AC22" i="46"/>
  <c r="X22" i="46"/>
  <c r="V22" i="46"/>
  <c r="Q22" i="46"/>
  <c r="O22" i="46"/>
  <c r="J22" i="46"/>
  <c r="H22" i="46"/>
  <c r="BB21" i="46"/>
  <c r="AY21" i="46"/>
  <c r="AU21" i="46"/>
  <c r="AR21" i="46"/>
  <c r="AM21" i="46"/>
  <c r="AJ21" i="46"/>
  <c r="AF21" i="46"/>
  <c r="AC21" i="46"/>
  <c r="Y21" i="46"/>
  <c r="V21" i="46"/>
  <c r="R21" i="46"/>
  <c r="O21" i="46"/>
  <c r="K21" i="46"/>
  <c r="H21" i="46"/>
  <c r="BB20" i="46"/>
  <c r="AY20" i="46"/>
  <c r="AU20" i="46"/>
  <c r="AR20" i="46"/>
  <c r="AM20" i="46"/>
  <c r="AJ20" i="46"/>
  <c r="AF20" i="46"/>
  <c r="AC20" i="46"/>
  <c r="Y20" i="46"/>
  <c r="V20" i="46"/>
  <c r="R20" i="46"/>
  <c r="O20" i="46"/>
  <c r="K20" i="46"/>
  <c r="H20" i="46"/>
  <c r="AY19" i="46"/>
  <c r="AR19" i="46"/>
  <c r="AJ19" i="46"/>
  <c r="AC19" i="46"/>
  <c r="V19" i="46"/>
  <c r="O19" i="46"/>
  <c r="H19" i="46"/>
  <c r="BB18" i="46"/>
  <c r="AY18" i="46"/>
  <c r="AU18" i="46"/>
  <c r="AR18" i="46"/>
  <c r="AM18" i="46"/>
  <c r="AJ18" i="46"/>
  <c r="AF18" i="46"/>
  <c r="AC18" i="46"/>
  <c r="Y18" i="46"/>
  <c r="V18" i="46"/>
  <c r="R18" i="46"/>
  <c r="O18" i="46"/>
  <c r="K18" i="46"/>
  <c r="H18" i="46"/>
  <c r="BA15" i="46"/>
  <c r="AY15" i="46"/>
  <c r="AT15" i="46"/>
  <c r="AR15" i="46"/>
  <c r="AL15" i="46"/>
  <c r="AJ15" i="46"/>
  <c r="AE15" i="46"/>
  <c r="AC15" i="46"/>
  <c r="X15" i="46"/>
  <c r="V15" i="46"/>
  <c r="Q15" i="46"/>
  <c r="O15" i="46"/>
  <c r="J15" i="46"/>
  <c r="H15" i="46"/>
  <c r="BB14" i="46"/>
  <c r="AY14" i="46"/>
  <c r="AU14" i="46"/>
  <c r="AR14" i="46"/>
  <c r="AM14" i="46"/>
  <c r="AJ14" i="46"/>
  <c r="AF14" i="46"/>
  <c r="AC14" i="46"/>
  <c r="Y14" i="46"/>
  <c r="V14" i="46"/>
  <c r="R14" i="46"/>
  <c r="O14" i="46"/>
  <c r="K14" i="46"/>
  <c r="H14" i="46"/>
  <c r="BB13" i="46"/>
  <c r="AY13" i="46"/>
  <c r="AU13" i="46"/>
  <c r="AR13" i="46"/>
  <c r="AM13" i="46"/>
  <c r="AJ13" i="46"/>
  <c r="AF13" i="46"/>
  <c r="AC13" i="46"/>
  <c r="Y13" i="46"/>
  <c r="V13" i="46"/>
  <c r="R13" i="46"/>
  <c r="O13" i="46"/>
  <c r="K13" i="46"/>
  <c r="H13" i="46"/>
  <c r="AY12" i="46"/>
  <c r="AR12" i="46"/>
  <c r="AJ12" i="46"/>
  <c r="AC12" i="46"/>
  <c r="V12" i="46"/>
  <c r="O12" i="46"/>
  <c r="H12" i="46"/>
  <c r="BB11" i="46"/>
  <c r="AY11" i="46"/>
  <c r="AU11" i="46"/>
  <c r="AR11" i="46"/>
  <c r="AM11" i="46"/>
  <c r="AJ11" i="46"/>
  <c r="AF11" i="46"/>
  <c r="AC11" i="46"/>
  <c r="Y11" i="46"/>
  <c r="V11" i="46"/>
  <c r="R11" i="46"/>
  <c r="O11" i="46"/>
  <c r="K11" i="46"/>
  <c r="H11" i="46"/>
  <c r="BA8" i="46"/>
  <c r="BA1" i="46" s="1"/>
  <c r="AY8" i="46"/>
  <c r="AT8" i="46"/>
  <c r="AT1" i="46" s="1"/>
  <c r="AR8" i="46"/>
  <c r="AL8" i="46"/>
  <c r="AJ8" i="46"/>
  <c r="AE8" i="46"/>
  <c r="AC8" i="46"/>
  <c r="X8" i="46"/>
  <c r="V8" i="46"/>
  <c r="Q8" i="46"/>
  <c r="Q1" i="46" s="1"/>
  <c r="O8" i="46"/>
  <c r="J8" i="46"/>
  <c r="H8" i="46"/>
  <c r="BB7" i="46"/>
  <c r="AY7" i="46"/>
  <c r="AU7" i="46"/>
  <c r="AR7" i="46"/>
  <c r="AM7" i="46"/>
  <c r="AJ7" i="46"/>
  <c r="AF7" i="46"/>
  <c r="AC7" i="46"/>
  <c r="Y7" i="46"/>
  <c r="V7" i="46"/>
  <c r="R7" i="46"/>
  <c r="O7" i="46"/>
  <c r="K7" i="46"/>
  <c r="H7" i="46"/>
  <c r="BB6" i="46"/>
  <c r="AY6" i="46"/>
  <c r="AU6" i="46"/>
  <c r="AR6" i="46"/>
  <c r="AM6" i="46"/>
  <c r="AJ6" i="46"/>
  <c r="AF6" i="46"/>
  <c r="AC6" i="46"/>
  <c r="Y6" i="46"/>
  <c r="V6" i="46"/>
  <c r="R6" i="46"/>
  <c r="O6" i="46"/>
  <c r="K6" i="46"/>
  <c r="H6" i="46"/>
  <c r="AY5" i="46"/>
  <c r="AR5" i="46"/>
  <c r="AJ5" i="46"/>
  <c r="AC5" i="46"/>
  <c r="V5" i="46"/>
  <c r="O5" i="46"/>
  <c r="H5" i="46"/>
  <c r="BB4" i="46"/>
  <c r="AY4" i="46"/>
  <c r="AU4" i="46"/>
  <c r="AR4" i="46"/>
  <c r="AM4" i="46"/>
  <c r="AJ4" i="46"/>
  <c r="AF4" i="46"/>
  <c r="AC4" i="46"/>
  <c r="Y4" i="46"/>
  <c r="V4" i="46"/>
  <c r="R4" i="46"/>
  <c r="O4" i="46"/>
  <c r="K4" i="46"/>
  <c r="H4" i="46"/>
  <c r="BA43" i="45"/>
  <c r="AY43" i="45"/>
  <c r="AT43" i="45"/>
  <c r="AR43" i="45"/>
  <c r="AL43" i="45"/>
  <c r="AJ43" i="45"/>
  <c r="AE43" i="45"/>
  <c r="AC43" i="45"/>
  <c r="X43" i="45"/>
  <c r="V43" i="45"/>
  <c r="Q43" i="45"/>
  <c r="O43" i="45"/>
  <c r="J43" i="45"/>
  <c r="E39" i="45" s="1"/>
  <c r="H43" i="45"/>
  <c r="BB42" i="45"/>
  <c r="AY42" i="45"/>
  <c r="AU42" i="45"/>
  <c r="AR42" i="45"/>
  <c r="AM42" i="45"/>
  <c r="AJ42" i="45"/>
  <c r="AF42" i="45"/>
  <c r="AC42" i="45"/>
  <c r="Y42" i="45"/>
  <c r="V42" i="45"/>
  <c r="R42" i="45"/>
  <c r="O42" i="45"/>
  <c r="K42" i="45"/>
  <c r="H42" i="45"/>
  <c r="BB41" i="45"/>
  <c r="AY41" i="45"/>
  <c r="AU41" i="45"/>
  <c r="AR41" i="45"/>
  <c r="AM41" i="45"/>
  <c r="AJ41" i="45"/>
  <c r="AF41" i="45"/>
  <c r="AC41" i="45"/>
  <c r="Y41" i="45"/>
  <c r="V41" i="45"/>
  <c r="R41" i="45"/>
  <c r="O41" i="45"/>
  <c r="K41" i="45"/>
  <c r="H41" i="45"/>
  <c r="AY40" i="45"/>
  <c r="AR40" i="45"/>
  <c r="AJ40" i="45"/>
  <c r="AC40" i="45"/>
  <c r="V40" i="45"/>
  <c r="O40" i="45"/>
  <c r="H40" i="45"/>
  <c r="BB39" i="45"/>
  <c r="AY39" i="45"/>
  <c r="AU39" i="45"/>
  <c r="AR39" i="45"/>
  <c r="AM39" i="45"/>
  <c r="AJ39" i="45"/>
  <c r="AF39" i="45"/>
  <c r="AC39" i="45"/>
  <c r="Y39" i="45"/>
  <c r="V39" i="45"/>
  <c r="R39" i="45"/>
  <c r="O39" i="45"/>
  <c r="K39" i="45"/>
  <c r="H39" i="45"/>
  <c r="BA36" i="45"/>
  <c r="AY36" i="45"/>
  <c r="AT36" i="45"/>
  <c r="AR36" i="45"/>
  <c r="AL36" i="45"/>
  <c r="AJ36" i="45"/>
  <c r="AE36" i="45"/>
  <c r="AC36" i="45"/>
  <c r="X36" i="45"/>
  <c r="V36" i="45"/>
  <c r="Q36" i="45"/>
  <c r="O36" i="45"/>
  <c r="J36" i="45"/>
  <c r="H36" i="45"/>
  <c r="BB35" i="45"/>
  <c r="AY35" i="45"/>
  <c r="AU35" i="45"/>
  <c r="AR35" i="45"/>
  <c r="AM35" i="45"/>
  <c r="AJ35" i="45"/>
  <c r="AF35" i="45"/>
  <c r="AC35" i="45"/>
  <c r="Y35" i="45"/>
  <c r="V35" i="45"/>
  <c r="R35" i="45"/>
  <c r="O35" i="45"/>
  <c r="K35" i="45"/>
  <c r="H35" i="45"/>
  <c r="BB34" i="45"/>
  <c r="AY34" i="45"/>
  <c r="AU34" i="45"/>
  <c r="AR34" i="45"/>
  <c r="AM34" i="45"/>
  <c r="AJ34" i="45"/>
  <c r="AF34" i="45"/>
  <c r="AC34" i="45"/>
  <c r="Y34" i="45"/>
  <c r="V34" i="45"/>
  <c r="R34" i="45"/>
  <c r="O34" i="45"/>
  <c r="K34" i="45"/>
  <c r="H34" i="45"/>
  <c r="AY33" i="45"/>
  <c r="AR33" i="45"/>
  <c r="AJ33" i="45"/>
  <c r="AC33" i="45"/>
  <c r="V33" i="45"/>
  <c r="O33" i="45"/>
  <c r="H33" i="45"/>
  <c r="BB32" i="45"/>
  <c r="AY32" i="45"/>
  <c r="AU32" i="45"/>
  <c r="AR32" i="45"/>
  <c r="AM32" i="45"/>
  <c r="AJ32" i="45"/>
  <c r="AF32" i="45"/>
  <c r="AC32" i="45"/>
  <c r="Y32" i="45"/>
  <c r="V32" i="45"/>
  <c r="R32" i="45"/>
  <c r="O32" i="45"/>
  <c r="K32" i="45"/>
  <c r="H32" i="45"/>
  <c r="BA29" i="45"/>
  <c r="AY29" i="45"/>
  <c r="AT29" i="45"/>
  <c r="AR29" i="45"/>
  <c r="AL29" i="45"/>
  <c r="AJ29" i="45"/>
  <c r="AE29" i="45"/>
  <c r="AC29" i="45"/>
  <c r="X29" i="45"/>
  <c r="V29" i="45"/>
  <c r="Q29" i="45"/>
  <c r="O29" i="45"/>
  <c r="J29" i="45"/>
  <c r="H29" i="45"/>
  <c r="BB28" i="45"/>
  <c r="AY28" i="45"/>
  <c r="AU28" i="45"/>
  <c r="AR28" i="45"/>
  <c r="AM28" i="45"/>
  <c r="AJ28" i="45"/>
  <c r="AF28" i="45"/>
  <c r="AC28" i="45"/>
  <c r="Y28" i="45"/>
  <c r="V28" i="45"/>
  <c r="R28" i="45"/>
  <c r="O28" i="45"/>
  <c r="K28" i="45"/>
  <c r="H28" i="45"/>
  <c r="BB27" i="45"/>
  <c r="AY27" i="45"/>
  <c r="AU27" i="45"/>
  <c r="AR27" i="45"/>
  <c r="AM27" i="45"/>
  <c r="AJ27" i="45"/>
  <c r="AF27" i="45"/>
  <c r="AC27" i="45"/>
  <c r="Y27" i="45"/>
  <c r="V27" i="45"/>
  <c r="R27" i="45"/>
  <c r="O27" i="45"/>
  <c r="K27" i="45"/>
  <c r="H27" i="45"/>
  <c r="AY26" i="45"/>
  <c r="AR26" i="45"/>
  <c r="AJ26" i="45"/>
  <c r="AC26" i="45"/>
  <c r="V26" i="45"/>
  <c r="O26" i="45"/>
  <c r="H26" i="45"/>
  <c r="BB25" i="45"/>
  <c r="AY25" i="45"/>
  <c r="AU25" i="45"/>
  <c r="AR25" i="45"/>
  <c r="AM25" i="45"/>
  <c r="AJ25" i="45"/>
  <c r="AF25" i="45"/>
  <c r="AC25" i="45"/>
  <c r="Y25" i="45"/>
  <c r="V25" i="45"/>
  <c r="R25" i="45"/>
  <c r="O25" i="45"/>
  <c r="K25" i="45"/>
  <c r="H25" i="45"/>
  <c r="BA22" i="45"/>
  <c r="AY22" i="45"/>
  <c r="AT22" i="45"/>
  <c r="AR22" i="45"/>
  <c r="AL22" i="45"/>
  <c r="AJ22" i="45"/>
  <c r="AE22" i="45"/>
  <c r="AC22" i="45"/>
  <c r="X22" i="45"/>
  <c r="V22" i="45"/>
  <c r="Q22" i="45"/>
  <c r="O22" i="45"/>
  <c r="J22" i="45"/>
  <c r="E18" i="45" s="1"/>
  <c r="H22" i="45"/>
  <c r="BB21" i="45"/>
  <c r="AY21" i="45"/>
  <c r="AU21" i="45"/>
  <c r="AR21" i="45"/>
  <c r="AM21" i="45"/>
  <c r="AJ21" i="45"/>
  <c r="AF21" i="45"/>
  <c r="AC21" i="45"/>
  <c r="Y21" i="45"/>
  <c r="V21" i="45"/>
  <c r="R21" i="45"/>
  <c r="O21" i="45"/>
  <c r="K21" i="45"/>
  <c r="H21" i="45"/>
  <c r="BB20" i="45"/>
  <c r="AY20" i="45"/>
  <c r="AU20" i="45"/>
  <c r="AR20" i="45"/>
  <c r="AM20" i="45"/>
  <c r="AJ20" i="45"/>
  <c r="AF20" i="45"/>
  <c r="AC20" i="45"/>
  <c r="Y20" i="45"/>
  <c r="V20" i="45"/>
  <c r="R20" i="45"/>
  <c r="O20" i="45"/>
  <c r="K20" i="45"/>
  <c r="H20" i="45"/>
  <c r="AY19" i="45"/>
  <c r="AR19" i="45"/>
  <c r="AJ19" i="45"/>
  <c r="AC19" i="45"/>
  <c r="V19" i="45"/>
  <c r="O19" i="45"/>
  <c r="H19" i="45"/>
  <c r="BB18" i="45"/>
  <c r="AY18" i="45"/>
  <c r="AU18" i="45"/>
  <c r="AR18" i="45"/>
  <c r="AM18" i="45"/>
  <c r="AJ18" i="45"/>
  <c r="AF18" i="45"/>
  <c r="AC18" i="45"/>
  <c r="Y18" i="45"/>
  <c r="V18" i="45"/>
  <c r="R18" i="45"/>
  <c r="O18" i="45"/>
  <c r="K18" i="45"/>
  <c r="H18" i="45"/>
  <c r="BA15" i="45"/>
  <c r="AY15" i="45"/>
  <c r="AT15" i="45"/>
  <c r="AR15" i="45"/>
  <c r="AL15" i="45"/>
  <c r="AJ15" i="45"/>
  <c r="AE15" i="45"/>
  <c r="AC15" i="45"/>
  <c r="X15" i="45"/>
  <c r="V15" i="45"/>
  <c r="Q15" i="45"/>
  <c r="O15" i="45"/>
  <c r="J15" i="45"/>
  <c r="E11" i="45" s="1"/>
  <c r="H15" i="45"/>
  <c r="BB14" i="45"/>
  <c r="AY14" i="45"/>
  <c r="AU14" i="45"/>
  <c r="AR14" i="45"/>
  <c r="AM14" i="45"/>
  <c r="AJ14" i="45"/>
  <c r="AF14" i="45"/>
  <c r="AC14" i="45"/>
  <c r="Y14" i="45"/>
  <c r="V14" i="45"/>
  <c r="R14" i="45"/>
  <c r="O14" i="45"/>
  <c r="K14" i="45"/>
  <c r="H14" i="45"/>
  <c r="BB13" i="45"/>
  <c r="AY13" i="45"/>
  <c r="AU13" i="45"/>
  <c r="AR13" i="45"/>
  <c r="AM13" i="45"/>
  <c r="AJ13" i="45"/>
  <c r="AF13" i="45"/>
  <c r="AC13" i="45"/>
  <c r="Y13" i="45"/>
  <c r="V13" i="45"/>
  <c r="R13" i="45"/>
  <c r="O13" i="45"/>
  <c r="K13" i="45"/>
  <c r="H13" i="45"/>
  <c r="AY12" i="45"/>
  <c r="AR12" i="45"/>
  <c r="AJ12" i="45"/>
  <c r="AC12" i="45"/>
  <c r="V12" i="45"/>
  <c r="O12" i="45"/>
  <c r="H12" i="45"/>
  <c r="BB11" i="45"/>
  <c r="AY11" i="45"/>
  <c r="AU11" i="45"/>
  <c r="AR11" i="45"/>
  <c r="AM11" i="45"/>
  <c r="AJ11" i="45"/>
  <c r="AF11" i="45"/>
  <c r="AC11" i="45"/>
  <c r="Y11" i="45"/>
  <c r="V11" i="45"/>
  <c r="R11" i="45"/>
  <c r="O11" i="45"/>
  <c r="K11" i="45"/>
  <c r="H11" i="45"/>
  <c r="BA8" i="45"/>
  <c r="BA1" i="45" s="1"/>
  <c r="AY8" i="45"/>
  <c r="AT8" i="45"/>
  <c r="AT1" i="45" s="1"/>
  <c r="AR8" i="45"/>
  <c r="AL8" i="45"/>
  <c r="AJ8" i="45"/>
  <c r="AE8" i="45"/>
  <c r="AE1" i="45" s="1"/>
  <c r="AC8" i="45"/>
  <c r="X8" i="45"/>
  <c r="V8" i="45"/>
  <c r="Q8" i="45"/>
  <c r="O8" i="45"/>
  <c r="J8" i="45"/>
  <c r="H8" i="45"/>
  <c r="BB7" i="45"/>
  <c r="AY7" i="45"/>
  <c r="AU7" i="45"/>
  <c r="AR7" i="45"/>
  <c r="AM7" i="45"/>
  <c r="AJ7" i="45"/>
  <c r="AF7" i="45"/>
  <c r="AC7" i="45"/>
  <c r="Y7" i="45"/>
  <c r="V7" i="45"/>
  <c r="R7" i="45"/>
  <c r="O7" i="45"/>
  <c r="K7" i="45"/>
  <c r="H7" i="45"/>
  <c r="BB6" i="45"/>
  <c r="AY6" i="45"/>
  <c r="AU6" i="45"/>
  <c r="AR6" i="45"/>
  <c r="AM6" i="45"/>
  <c r="AJ6" i="45"/>
  <c r="AF6" i="45"/>
  <c r="AC6" i="45"/>
  <c r="Y6" i="45"/>
  <c r="V6" i="45"/>
  <c r="R6" i="45"/>
  <c r="O6" i="45"/>
  <c r="K6" i="45"/>
  <c r="H6" i="45"/>
  <c r="AY5" i="45"/>
  <c r="AR5" i="45"/>
  <c r="AJ5" i="45"/>
  <c r="AC5" i="45"/>
  <c r="V5" i="45"/>
  <c r="O5" i="45"/>
  <c r="H5" i="45"/>
  <c r="BB4" i="45"/>
  <c r="AY4" i="45"/>
  <c r="AU4" i="45"/>
  <c r="AR4" i="45"/>
  <c r="AM4" i="45"/>
  <c r="AJ4" i="45"/>
  <c r="AF4" i="45"/>
  <c r="AC4" i="45"/>
  <c r="Y4" i="45"/>
  <c r="V4" i="45"/>
  <c r="R4" i="45"/>
  <c r="O4" i="45"/>
  <c r="K4" i="45"/>
  <c r="H4" i="45"/>
  <c r="BA43" i="44"/>
  <c r="AY43" i="44"/>
  <c r="AT43" i="44"/>
  <c r="AR43" i="44"/>
  <c r="AL43" i="44"/>
  <c r="AJ43" i="44"/>
  <c r="AE43" i="44"/>
  <c r="AC43" i="44"/>
  <c r="X43" i="44"/>
  <c r="V43" i="44"/>
  <c r="Q43" i="44"/>
  <c r="O43" i="44"/>
  <c r="J43" i="44"/>
  <c r="E39" i="44" s="1"/>
  <c r="H43" i="44"/>
  <c r="BB42" i="44"/>
  <c r="AY42" i="44"/>
  <c r="AU42" i="44"/>
  <c r="AR42" i="44"/>
  <c r="AM42" i="44"/>
  <c r="AJ42" i="44"/>
  <c r="AF42" i="44"/>
  <c r="AC42" i="44"/>
  <c r="Y42" i="44"/>
  <c r="V42" i="44"/>
  <c r="R42" i="44"/>
  <c r="O42" i="44"/>
  <c r="K42" i="44"/>
  <c r="H42" i="44"/>
  <c r="BB41" i="44"/>
  <c r="AY41" i="44"/>
  <c r="AU41" i="44"/>
  <c r="AR41" i="44"/>
  <c r="AM41" i="44"/>
  <c r="AJ41" i="44"/>
  <c r="AF41" i="44"/>
  <c r="AC41" i="44"/>
  <c r="Y41" i="44"/>
  <c r="V41" i="44"/>
  <c r="R41" i="44"/>
  <c r="O41" i="44"/>
  <c r="K41" i="44"/>
  <c r="H41" i="44"/>
  <c r="AY40" i="44"/>
  <c r="AR40" i="44"/>
  <c r="AJ40" i="44"/>
  <c r="AC40" i="44"/>
  <c r="V40" i="44"/>
  <c r="O40" i="44"/>
  <c r="H40" i="44"/>
  <c r="BB39" i="44"/>
  <c r="AY39" i="44"/>
  <c r="AU39" i="44"/>
  <c r="AR39" i="44"/>
  <c r="AM39" i="44"/>
  <c r="AJ39" i="44"/>
  <c r="AF39" i="44"/>
  <c r="AC39" i="44"/>
  <c r="Y39" i="44"/>
  <c r="V39" i="44"/>
  <c r="R39" i="44"/>
  <c r="O39" i="44"/>
  <c r="K39" i="44"/>
  <c r="H39" i="44"/>
  <c r="BA36" i="44"/>
  <c r="AY36" i="44"/>
  <c r="AT36" i="44"/>
  <c r="AR36" i="44"/>
  <c r="AL36" i="44"/>
  <c r="AJ36" i="44"/>
  <c r="AE36" i="44"/>
  <c r="AC36" i="44"/>
  <c r="X36" i="44"/>
  <c r="V36" i="44"/>
  <c r="Q36" i="44"/>
  <c r="O36" i="44"/>
  <c r="J36" i="44"/>
  <c r="E32" i="44" s="1"/>
  <c r="H36" i="44"/>
  <c r="BB35" i="44"/>
  <c r="AY35" i="44"/>
  <c r="AU35" i="44"/>
  <c r="AR35" i="44"/>
  <c r="AM35" i="44"/>
  <c r="AJ35" i="44"/>
  <c r="AF35" i="44"/>
  <c r="AC35" i="44"/>
  <c r="Y35" i="44"/>
  <c r="V35" i="44"/>
  <c r="R35" i="44"/>
  <c r="O35" i="44"/>
  <c r="K35" i="44"/>
  <c r="H35" i="44"/>
  <c r="BB34" i="44"/>
  <c r="AY34" i="44"/>
  <c r="AU34" i="44"/>
  <c r="AR34" i="44"/>
  <c r="AM34" i="44"/>
  <c r="AJ34" i="44"/>
  <c r="AF34" i="44"/>
  <c r="AC34" i="44"/>
  <c r="Y34" i="44"/>
  <c r="V34" i="44"/>
  <c r="R34" i="44"/>
  <c r="O34" i="44"/>
  <c r="K34" i="44"/>
  <c r="H34" i="44"/>
  <c r="AY33" i="44"/>
  <c r="AR33" i="44"/>
  <c r="AJ33" i="44"/>
  <c r="AC33" i="44"/>
  <c r="V33" i="44"/>
  <c r="O33" i="44"/>
  <c r="H33" i="44"/>
  <c r="BB32" i="44"/>
  <c r="AY32" i="44"/>
  <c r="AU32" i="44"/>
  <c r="AR32" i="44"/>
  <c r="AM32" i="44"/>
  <c r="AJ32" i="44"/>
  <c r="AF32" i="44"/>
  <c r="AC32" i="44"/>
  <c r="Y32" i="44"/>
  <c r="V32" i="44"/>
  <c r="R32" i="44"/>
  <c r="O32" i="44"/>
  <c r="K32" i="44"/>
  <c r="H32" i="44"/>
  <c r="BA29" i="44"/>
  <c r="AY29" i="44"/>
  <c r="AT29" i="44"/>
  <c r="AR29" i="44"/>
  <c r="AL29" i="44"/>
  <c r="AJ29" i="44"/>
  <c r="AE29" i="44"/>
  <c r="AC29" i="44"/>
  <c r="X29" i="44"/>
  <c r="V29" i="44"/>
  <c r="Q29" i="44"/>
  <c r="O29" i="44"/>
  <c r="J29" i="44"/>
  <c r="E25" i="44" s="1"/>
  <c r="H29" i="44"/>
  <c r="BB28" i="44"/>
  <c r="AY28" i="44"/>
  <c r="AU28" i="44"/>
  <c r="AR28" i="44"/>
  <c r="AM28" i="44"/>
  <c r="AJ28" i="44"/>
  <c r="AF28" i="44"/>
  <c r="AC28" i="44"/>
  <c r="Y28" i="44"/>
  <c r="V28" i="44"/>
  <c r="R28" i="44"/>
  <c r="O28" i="44"/>
  <c r="K28" i="44"/>
  <c r="H28" i="44"/>
  <c r="BB27" i="44"/>
  <c r="AY27" i="44"/>
  <c r="AU27" i="44"/>
  <c r="AR27" i="44"/>
  <c r="AM27" i="44"/>
  <c r="AJ27" i="44"/>
  <c r="AF27" i="44"/>
  <c r="AC27" i="44"/>
  <c r="Y27" i="44"/>
  <c r="V27" i="44"/>
  <c r="R27" i="44"/>
  <c r="O27" i="44"/>
  <c r="K27" i="44"/>
  <c r="H27" i="44"/>
  <c r="AY26" i="44"/>
  <c r="AR26" i="44"/>
  <c r="AJ26" i="44"/>
  <c r="AC26" i="44"/>
  <c r="V26" i="44"/>
  <c r="O26" i="44"/>
  <c r="H26" i="44"/>
  <c r="BB25" i="44"/>
  <c r="AY25" i="44"/>
  <c r="AU25" i="44"/>
  <c r="AR25" i="44"/>
  <c r="AM25" i="44"/>
  <c r="AJ25" i="44"/>
  <c r="AF25" i="44"/>
  <c r="AC25" i="44"/>
  <c r="Y25" i="44"/>
  <c r="V25" i="44"/>
  <c r="R25" i="44"/>
  <c r="O25" i="44"/>
  <c r="K25" i="44"/>
  <c r="H25" i="44"/>
  <c r="BA22" i="44"/>
  <c r="AY22" i="44"/>
  <c r="AT22" i="44"/>
  <c r="AR22" i="44"/>
  <c r="AL22" i="44"/>
  <c r="AJ22" i="44"/>
  <c r="AE22" i="44"/>
  <c r="AC22" i="44"/>
  <c r="X22" i="44"/>
  <c r="V22" i="44"/>
  <c r="Q22" i="44"/>
  <c r="O22" i="44"/>
  <c r="J22" i="44"/>
  <c r="E18" i="44" s="1"/>
  <c r="H22" i="44"/>
  <c r="BB21" i="44"/>
  <c r="AY21" i="44"/>
  <c r="AU21" i="44"/>
  <c r="AR21" i="44"/>
  <c r="AM21" i="44"/>
  <c r="AJ21" i="44"/>
  <c r="AF21" i="44"/>
  <c r="AC21" i="44"/>
  <c r="Y21" i="44"/>
  <c r="V21" i="44"/>
  <c r="R21" i="44"/>
  <c r="O21" i="44"/>
  <c r="K21" i="44"/>
  <c r="H21" i="44"/>
  <c r="BB20" i="44"/>
  <c r="AY20" i="44"/>
  <c r="AU20" i="44"/>
  <c r="AR20" i="44"/>
  <c r="AM20" i="44"/>
  <c r="AJ20" i="44"/>
  <c r="AF20" i="44"/>
  <c r="AC20" i="44"/>
  <c r="Y20" i="44"/>
  <c r="V20" i="44"/>
  <c r="R20" i="44"/>
  <c r="O20" i="44"/>
  <c r="K20" i="44"/>
  <c r="H20" i="44"/>
  <c r="AY19" i="44"/>
  <c r="AR19" i="44"/>
  <c r="AJ19" i="44"/>
  <c r="AC19" i="44"/>
  <c r="V19" i="44"/>
  <c r="O19" i="44"/>
  <c r="H19" i="44"/>
  <c r="BB18" i="44"/>
  <c r="AY18" i="44"/>
  <c r="AU18" i="44"/>
  <c r="AR18" i="44"/>
  <c r="AM18" i="44"/>
  <c r="AJ18" i="44"/>
  <c r="AF18" i="44"/>
  <c r="AC18" i="44"/>
  <c r="Y18" i="44"/>
  <c r="V18" i="44"/>
  <c r="R18" i="44"/>
  <c r="O18" i="44"/>
  <c r="K18" i="44"/>
  <c r="H18" i="44"/>
  <c r="BA15" i="44"/>
  <c r="AY15" i="44"/>
  <c r="AT15" i="44"/>
  <c r="AR15" i="44"/>
  <c r="AL15" i="44"/>
  <c r="AJ15" i="44"/>
  <c r="AE15" i="44"/>
  <c r="AC15" i="44"/>
  <c r="X15" i="44"/>
  <c r="V15" i="44"/>
  <c r="Q15" i="44"/>
  <c r="O15" i="44"/>
  <c r="J15" i="44"/>
  <c r="E11" i="44" s="1"/>
  <c r="H15" i="44"/>
  <c r="BB14" i="44"/>
  <c r="AY14" i="44"/>
  <c r="AU14" i="44"/>
  <c r="AR14" i="44"/>
  <c r="AM14" i="44"/>
  <c r="AJ14" i="44"/>
  <c r="AF14" i="44"/>
  <c r="AC14" i="44"/>
  <c r="Y14" i="44"/>
  <c r="V14" i="44"/>
  <c r="R14" i="44"/>
  <c r="O14" i="44"/>
  <c r="K14" i="44"/>
  <c r="H14" i="44"/>
  <c r="BB13" i="44"/>
  <c r="AY13" i="44"/>
  <c r="AU13" i="44"/>
  <c r="AR13" i="44"/>
  <c r="AM13" i="44"/>
  <c r="AJ13" i="44"/>
  <c r="AF13" i="44"/>
  <c r="AC13" i="44"/>
  <c r="Y13" i="44"/>
  <c r="V13" i="44"/>
  <c r="R13" i="44"/>
  <c r="O13" i="44"/>
  <c r="K13" i="44"/>
  <c r="H13" i="44"/>
  <c r="AY12" i="44"/>
  <c r="AR12" i="44"/>
  <c r="AJ12" i="44"/>
  <c r="AC12" i="44"/>
  <c r="V12" i="44"/>
  <c r="O12" i="44"/>
  <c r="H12" i="44"/>
  <c r="BB11" i="44"/>
  <c r="AY11" i="44"/>
  <c r="AU11" i="44"/>
  <c r="AR11" i="44"/>
  <c r="AM11" i="44"/>
  <c r="AJ11" i="44"/>
  <c r="AF11" i="44"/>
  <c r="AC11" i="44"/>
  <c r="Y11" i="44"/>
  <c r="V11" i="44"/>
  <c r="R11" i="44"/>
  <c r="O11" i="44"/>
  <c r="K11" i="44"/>
  <c r="H11" i="44"/>
  <c r="BA8" i="44"/>
  <c r="BA1" i="44" s="1"/>
  <c r="AY8" i="44"/>
  <c r="AT8" i="44"/>
  <c r="AT1" i="44" s="1"/>
  <c r="AR8" i="44"/>
  <c r="AL8" i="44"/>
  <c r="AL1" i="44" s="1"/>
  <c r="AJ8" i="44"/>
  <c r="AE8" i="44"/>
  <c r="AE1" i="44" s="1"/>
  <c r="AC8" i="44"/>
  <c r="X8" i="44"/>
  <c r="X1" i="44" s="1"/>
  <c r="V8" i="44"/>
  <c r="Q8" i="44"/>
  <c r="Q1" i="44" s="1"/>
  <c r="O8" i="44"/>
  <c r="J8" i="44"/>
  <c r="J1" i="44" s="1"/>
  <c r="H8" i="44"/>
  <c r="BB7" i="44"/>
  <c r="AY7" i="44"/>
  <c r="AU7" i="44"/>
  <c r="AR7" i="44"/>
  <c r="AM7" i="44"/>
  <c r="AJ7" i="44"/>
  <c r="AF7" i="44"/>
  <c r="AC7" i="44"/>
  <c r="Y7" i="44"/>
  <c r="V7" i="44"/>
  <c r="R7" i="44"/>
  <c r="O7" i="44"/>
  <c r="K7" i="44"/>
  <c r="H7" i="44"/>
  <c r="BB6" i="44"/>
  <c r="AY6" i="44"/>
  <c r="AU6" i="44"/>
  <c r="AR6" i="44"/>
  <c r="AM6" i="44"/>
  <c r="AJ6" i="44"/>
  <c r="AF6" i="44"/>
  <c r="AC6" i="44"/>
  <c r="Y6" i="44"/>
  <c r="V6" i="44"/>
  <c r="R6" i="44"/>
  <c r="O6" i="44"/>
  <c r="K6" i="44"/>
  <c r="H6" i="44"/>
  <c r="AY5" i="44"/>
  <c r="AR5" i="44"/>
  <c r="AJ5" i="44"/>
  <c r="AC5" i="44"/>
  <c r="V5" i="44"/>
  <c r="O5" i="44"/>
  <c r="H5" i="44"/>
  <c r="BB4" i="44"/>
  <c r="AY4" i="44"/>
  <c r="AU4" i="44"/>
  <c r="AR4" i="44"/>
  <c r="AM4" i="44"/>
  <c r="AJ4" i="44"/>
  <c r="AF4" i="44"/>
  <c r="AC4" i="44"/>
  <c r="Y4" i="44"/>
  <c r="V4" i="44"/>
  <c r="R4" i="44"/>
  <c r="O4" i="44"/>
  <c r="K4" i="44"/>
  <c r="H4" i="44"/>
  <c r="BA43" i="43"/>
  <c r="AY43" i="43"/>
  <c r="AT43" i="43"/>
  <c r="AR43" i="43"/>
  <c r="AL43" i="43"/>
  <c r="AJ43" i="43"/>
  <c r="AE43" i="43"/>
  <c r="AC43" i="43"/>
  <c r="X43" i="43"/>
  <c r="V43" i="43"/>
  <c r="Q43" i="43"/>
  <c r="O43" i="43"/>
  <c r="J43" i="43"/>
  <c r="E39" i="43" s="1"/>
  <c r="H43" i="43"/>
  <c r="BB42" i="43"/>
  <c r="AY42" i="43"/>
  <c r="AU42" i="43"/>
  <c r="AR42" i="43"/>
  <c r="AM42" i="43"/>
  <c r="AJ42" i="43"/>
  <c r="AF42" i="43"/>
  <c r="AC42" i="43"/>
  <c r="Y42" i="43"/>
  <c r="V42" i="43"/>
  <c r="R42" i="43"/>
  <c r="O42" i="43"/>
  <c r="K42" i="43"/>
  <c r="H42" i="43"/>
  <c r="BB41" i="43"/>
  <c r="AY41" i="43"/>
  <c r="AU41" i="43"/>
  <c r="AR41" i="43"/>
  <c r="AM41" i="43"/>
  <c r="AJ41" i="43"/>
  <c r="AF41" i="43"/>
  <c r="AC41" i="43"/>
  <c r="Y41" i="43"/>
  <c r="V41" i="43"/>
  <c r="R41" i="43"/>
  <c r="O41" i="43"/>
  <c r="K41" i="43"/>
  <c r="H41" i="43"/>
  <c r="AY40" i="43"/>
  <c r="AR40" i="43"/>
  <c r="AJ40" i="43"/>
  <c r="AC40" i="43"/>
  <c r="V40" i="43"/>
  <c r="O40" i="43"/>
  <c r="H40" i="43"/>
  <c r="BB39" i="43"/>
  <c r="AY39" i="43"/>
  <c r="AU39" i="43"/>
  <c r="AR39" i="43"/>
  <c r="AM39" i="43"/>
  <c r="AJ39" i="43"/>
  <c r="AF39" i="43"/>
  <c r="AC39" i="43"/>
  <c r="Y39" i="43"/>
  <c r="V39" i="43"/>
  <c r="R39" i="43"/>
  <c r="O39" i="43"/>
  <c r="K39" i="43"/>
  <c r="H39" i="43"/>
  <c r="BA36" i="43"/>
  <c r="AY36" i="43"/>
  <c r="AT36" i="43"/>
  <c r="AR36" i="43"/>
  <c r="AL36" i="43"/>
  <c r="AJ36" i="43"/>
  <c r="AE36" i="43"/>
  <c r="AC36" i="43"/>
  <c r="X36" i="43"/>
  <c r="V36" i="43"/>
  <c r="Q36" i="43"/>
  <c r="O36" i="43"/>
  <c r="J36" i="43"/>
  <c r="E32" i="43" s="1"/>
  <c r="H36" i="43"/>
  <c r="BB35" i="43"/>
  <c r="AY35" i="43"/>
  <c r="AU35" i="43"/>
  <c r="AR35" i="43"/>
  <c r="AM35" i="43"/>
  <c r="AJ35" i="43"/>
  <c r="AF35" i="43"/>
  <c r="AC35" i="43"/>
  <c r="Y35" i="43"/>
  <c r="V35" i="43"/>
  <c r="R35" i="43"/>
  <c r="O35" i="43"/>
  <c r="K35" i="43"/>
  <c r="H35" i="43"/>
  <c r="BB34" i="43"/>
  <c r="AY34" i="43"/>
  <c r="AU34" i="43"/>
  <c r="AR34" i="43"/>
  <c r="AM34" i="43"/>
  <c r="AJ34" i="43"/>
  <c r="AF34" i="43"/>
  <c r="AC34" i="43"/>
  <c r="Y34" i="43"/>
  <c r="V34" i="43"/>
  <c r="R34" i="43"/>
  <c r="O34" i="43"/>
  <c r="K34" i="43"/>
  <c r="H34" i="43"/>
  <c r="AY33" i="43"/>
  <c r="AR33" i="43"/>
  <c r="AJ33" i="43"/>
  <c r="AC33" i="43"/>
  <c r="V33" i="43"/>
  <c r="O33" i="43"/>
  <c r="H33" i="43"/>
  <c r="BB32" i="43"/>
  <c r="AY32" i="43"/>
  <c r="AU32" i="43"/>
  <c r="AR32" i="43"/>
  <c r="AM32" i="43"/>
  <c r="AJ32" i="43"/>
  <c r="AF32" i="43"/>
  <c r="AC32" i="43"/>
  <c r="Y32" i="43"/>
  <c r="V32" i="43"/>
  <c r="R32" i="43"/>
  <c r="O32" i="43"/>
  <c r="K32" i="43"/>
  <c r="H32" i="43"/>
  <c r="BA29" i="43"/>
  <c r="AY29" i="43"/>
  <c r="AT29" i="43"/>
  <c r="AR29" i="43"/>
  <c r="AL29" i="43"/>
  <c r="AJ29" i="43"/>
  <c r="AE29" i="43"/>
  <c r="AC29" i="43"/>
  <c r="X29" i="43"/>
  <c r="V29" i="43"/>
  <c r="Q29" i="43"/>
  <c r="O29" i="43"/>
  <c r="J29" i="43"/>
  <c r="E25" i="43" s="1"/>
  <c r="H29" i="43"/>
  <c r="BB28" i="43"/>
  <c r="AY28" i="43"/>
  <c r="AU28" i="43"/>
  <c r="AR28" i="43"/>
  <c r="AM28" i="43"/>
  <c r="AJ28" i="43"/>
  <c r="AF28" i="43"/>
  <c r="AC28" i="43"/>
  <c r="Y28" i="43"/>
  <c r="V28" i="43"/>
  <c r="R28" i="43"/>
  <c r="O28" i="43"/>
  <c r="K28" i="43"/>
  <c r="H28" i="43"/>
  <c r="BB27" i="43"/>
  <c r="AY27" i="43"/>
  <c r="AU27" i="43"/>
  <c r="AR27" i="43"/>
  <c r="AM27" i="43"/>
  <c r="AJ27" i="43"/>
  <c r="AF27" i="43"/>
  <c r="AC27" i="43"/>
  <c r="Y27" i="43"/>
  <c r="V27" i="43"/>
  <c r="R27" i="43"/>
  <c r="O27" i="43"/>
  <c r="K27" i="43"/>
  <c r="H27" i="43"/>
  <c r="AY26" i="43"/>
  <c r="AR26" i="43"/>
  <c r="AJ26" i="43"/>
  <c r="AC26" i="43"/>
  <c r="V26" i="43"/>
  <c r="O26" i="43"/>
  <c r="H26" i="43"/>
  <c r="BB25" i="43"/>
  <c r="AY25" i="43"/>
  <c r="AU25" i="43"/>
  <c r="AR25" i="43"/>
  <c r="AM25" i="43"/>
  <c r="AJ25" i="43"/>
  <c r="AF25" i="43"/>
  <c r="AC25" i="43"/>
  <c r="Y25" i="43"/>
  <c r="V25" i="43"/>
  <c r="R25" i="43"/>
  <c r="O25" i="43"/>
  <c r="K25" i="43"/>
  <c r="H25" i="43"/>
  <c r="BA22" i="43"/>
  <c r="AY22" i="43"/>
  <c r="AT22" i="43"/>
  <c r="AR22" i="43"/>
  <c r="AL22" i="43"/>
  <c r="AJ22" i="43"/>
  <c r="AE22" i="43"/>
  <c r="AC22" i="43"/>
  <c r="X22" i="43"/>
  <c r="V22" i="43"/>
  <c r="Q22" i="43"/>
  <c r="O22" i="43"/>
  <c r="J22" i="43"/>
  <c r="E18" i="43" s="1"/>
  <c r="H22" i="43"/>
  <c r="BB21" i="43"/>
  <c r="AY21" i="43"/>
  <c r="AU21" i="43"/>
  <c r="AR21" i="43"/>
  <c r="AM21" i="43"/>
  <c r="AJ21" i="43"/>
  <c r="AF21" i="43"/>
  <c r="AC21" i="43"/>
  <c r="Y21" i="43"/>
  <c r="V21" i="43"/>
  <c r="R21" i="43"/>
  <c r="O21" i="43"/>
  <c r="K21" i="43"/>
  <c r="H21" i="43"/>
  <c r="BB20" i="43"/>
  <c r="AY20" i="43"/>
  <c r="AU20" i="43"/>
  <c r="AR20" i="43"/>
  <c r="AM20" i="43"/>
  <c r="AJ20" i="43"/>
  <c r="AF20" i="43"/>
  <c r="AC20" i="43"/>
  <c r="Y20" i="43"/>
  <c r="V20" i="43"/>
  <c r="R20" i="43"/>
  <c r="O20" i="43"/>
  <c r="K20" i="43"/>
  <c r="H20" i="43"/>
  <c r="AY19" i="43"/>
  <c r="AR19" i="43"/>
  <c r="AJ19" i="43"/>
  <c r="AC19" i="43"/>
  <c r="V19" i="43"/>
  <c r="O19" i="43"/>
  <c r="H19" i="43"/>
  <c r="BB18" i="43"/>
  <c r="AY18" i="43"/>
  <c r="AU18" i="43"/>
  <c r="AR18" i="43"/>
  <c r="AM18" i="43"/>
  <c r="AJ18" i="43"/>
  <c r="AF18" i="43"/>
  <c r="AC18" i="43"/>
  <c r="Y18" i="43"/>
  <c r="V18" i="43"/>
  <c r="R18" i="43"/>
  <c r="O18" i="43"/>
  <c r="K18" i="43"/>
  <c r="H18" i="43"/>
  <c r="BA15" i="43"/>
  <c r="AY15" i="43"/>
  <c r="AT15" i="43"/>
  <c r="AR15" i="43"/>
  <c r="AL15" i="43"/>
  <c r="AJ15" i="43"/>
  <c r="AE15" i="43"/>
  <c r="AC15" i="43"/>
  <c r="X15" i="43"/>
  <c r="V15" i="43"/>
  <c r="Q15" i="43"/>
  <c r="O15" i="43"/>
  <c r="J15" i="43"/>
  <c r="E11" i="43" s="1"/>
  <c r="H15" i="43"/>
  <c r="BB14" i="43"/>
  <c r="AY14" i="43"/>
  <c r="AU14" i="43"/>
  <c r="AR14" i="43"/>
  <c r="AM14" i="43"/>
  <c r="AJ14" i="43"/>
  <c r="AF14" i="43"/>
  <c r="AC14" i="43"/>
  <c r="Y14" i="43"/>
  <c r="V14" i="43"/>
  <c r="R14" i="43"/>
  <c r="O14" i="43"/>
  <c r="K14" i="43"/>
  <c r="H14" i="43"/>
  <c r="BB13" i="43"/>
  <c r="AY13" i="43"/>
  <c r="AU13" i="43"/>
  <c r="AR13" i="43"/>
  <c r="AM13" i="43"/>
  <c r="AJ13" i="43"/>
  <c r="AF13" i="43"/>
  <c r="AC13" i="43"/>
  <c r="Y13" i="43"/>
  <c r="V13" i="43"/>
  <c r="R13" i="43"/>
  <c r="O13" i="43"/>
  <c r="K13" i="43"/>
  <c r="H13" i="43"/>
  <c r="AY12" i="43"/>
  <c r="AR12" i="43"/>
  <c r="AJ12" i="43"/>
  <c r="AC12" i="43"/>
  <c r="V12" i="43"/>
  <c r="O12" i="43"/>
  <c r="H12" i="43"/>
  <c r="BB11" i="43"/>
  <c r="AY11" i="43"/>
  <c r="AU11" i="43"/>
  <c r="AR11" i="43"/>
  <c r="AM11" i="43"/>
  <c r="AJ11" i="43"/>
  <c r="AF11" i="43"/>
  <c r="AC11" i="43"/>
  <c r="Y11" i="43"/>
  <c r="V11" i="43"/>
  <c r="R11" i="43"/>
  <c r="O11" i="43"/>
  <c r="K11" i="43"/>
  <c r="H11" i="43"/>
  <c r="BA8" i="43"/>
  <c r="BA1" i="43" s="1"/>
  <c r="AY8" i="43"/>
  <c r="AT8" i="43"/>
  <c r="AT1" i="43" s="1"/>
  <c r="AR8" i="43"/>
  <c r="AL8" i="43"/>
  <c r="AL1" i="43" s="1"/>
  <c r="AJ8" i="43"/>
  <c r="AE8" i="43"/>
  <c r="AE1" i="43" s="1"/>
  <c r="AC8" i="43"/>
  <c r="X8" i="43"/>
  <c r="X1" i="43" s="1"/>
  <c r="V8" i="43"/>
  <c r="Q8" i="43"/>
  <c r="Q1" i="43" s="1"/>
  <c r="O8" i="43"/>
  <c r="J8" i="43"/>
  <c r="J1" i="43" s="1"/>
  <c r="H8" i="43"/>
  <c r="BB7" i="43"/>
  <c r="AY7" i="43"/>
  <c r="AU7" i="43"/>
  <c r="AR7" i="43"/>
  <c r="AM7" i="43"/>
  <c r="AJ7" i="43"/>
  <c r="AF7" i="43"/>
  <c r="AC7" i="43"/>
  <c r="Y7" i="43"/>
  <c r="V7" i="43"/>
  <c r="R7" i="43"/>
  <c r="O7" i="43"/>
  <c r="K7" i="43"/>
  <c r="H7" i="43"/>
  <c r="BB6" i="43"/>
  <c r="AY6" i="43"/>
  <c r="AU6" i="43"/>
  <c r="AR6" i="43"/>
  <c r="AM6" i="43"/>
  <c r="AJ6" i="43"/>
  <c r="AF6" i="43"/>
  <c r="AC6" i="43"/>
  <c r="Y6" i="43"/>
  <c r="V6" i="43"/>
  <c r="R6" i="43"/>
  <c r="O6" i="43"/>
  <c r="K6" i="43"/>
  <c r="H6" i="43"/>
  <c r="AY5" i="43"/>
  <c r="AR5" i="43"/>
  <c r="AJ5" i="43"/>
  <c r="AC5" i="43"/>
  <c r="V5" i="43"/>
  <c r="O5" i="43"/>
  <c r="H5" i="43"/>
  <c r="BB4" i="43"/>
  <c r="AY4" i="43"/>
  <c r="AU4" i="43"/>
  <c r="AR4" i="43"/>
  <c r="AM4" i="43"/>
  <c r="AJ4" i="43"/>
  <c r="AF4" i="43"/>
  <c r="AC4" i="43"/>
  <c r="Y4" i="43"/>
  <c r="V4" i="43"/>
  <c r="R4" i="43"/>
  <c r="O4" i="43"/>
  <c r="K4" i="43"/>
  <c r="H4" i="43"/>
  <c r="BA43" i="42"/>
  <c r="AY43" i="42"/>
  <c r="AT43" i="42"/>
  <c r="AR43" i="42"/>
  <c r="AL43" i="42"/>
  <c r="AJ43" i="42"/>
  <c r="AE43" i="42"/>
  <c r="AC43" i="42"/>
  <c r="X43" i="42"/>
  <c r="V43" i="42"/>
  <c r="Q43" i="42"/>
  <c r="O43" i="42"/>
  <c r="J43" i="42"/>
  <c r="E39" i="42" s="1"/>
  <c r="H43" i="42"/>
  <c r="BB42" i="42"/>
  <c r="AY42" i="42"/>
  <c r="AU42" i="42"/>
  <c r="AR42" i="42"/>
  <c r="AM42" i="42"/>
  <c r="AJ42" i="42"/>
  <c r="AF42" i="42"/>
  <c r="AC42" i="42"/>
  <c r="Y42" i="42"/>
  <c r="V42" i="42"/>
  <c r="R42" i="42"/>
  <c r="O42" i="42"/>
  <c r="K42" i="42"/>
  <c r="H42" i="42"/>
  <c r="BB41" i="42"/>
  <c r="AY41" i="42"/>
  <c r="AU41" i="42"/>
  <c r="AR41" i="42"/>
  <c r="AM41" i="42"/>
  <c r="AJ41" i="42"/>
  <c r="AF41" i="42"/>
  <c r="AC41" i="42"/>
  <c r="Y41" i="42"/>
  <c r="V41" i="42"/>
  <c r="R41" i="42"/>
  <c r="O41" i="42"/>
  <c r="K41" i="42"/>
  <c r="H41" i="42"/>
  <c r="AY40" i="42"/>
  <c r="AR40" i="42"/>
  <c r="AJ40" i="42"/>
  <c r="AC40" i="42"/>
  <c r="V40" i="42"/>
  <c r="O40" i="42"/>
  <c r="H40" i="42"/>
  <c r="BB39" i="42"/>
  <c r="AY39" i="42"/>
  <c r="AU39" i="42"/>
  <c r="AR39" i="42"/>
  <c r="AM39" i="42"/>
  <c r="AJ39" i="42"/>
  <c r="AF39" i="42"/>
  <c r="AC39" i="42"/>
  <c r="Y39" i="42"/>
  <c r="V39" i="42"/>
  <c r="R39" i="42"/>
  <c r="O39" i="42"/>
  <c r="K39" i="42"/>
  <c r="H39" i="42"/>
  <c r="BA36" i="42"/>
  <c r="AY36" i="42"/>
  <c r="AT36" i="42"/>
  <c r="AR36" i="42"/>
  <c r="AL36" i="42"/>
  <c r="AJ36" i="42"/>
  <c r="AE36" i="42"/>
  <c r="AC36" i="42"/>
  <c r="X36" i="42"/>
  <c r="V36" i="42"/>
  <c r="Q36" i="42"/>
  <c r="O36" i="42"/>
  <c r="J36" i="42"/>
  <c r="E32" i="42" s="1"/>
  <c r="H36" i="42"/>
  <c r="BB35" i="42"/>
  <c r="AY35" i="42"/>
  <c r="AU35" i="42"/>
  <c r="AR35" i="42"/>
  <c r="AM35" i="42"/>
  <c r="AJ35" i="42"/>
  <c r="AF35" i="42"/>
  <c r="AC35" i="42"/>
  <c r="Y35" i="42"/>
  <c r="V35" i="42"/>
  <c r="R35" i="42"/>
  <c r="O35" i="42"/>
  <c r="K35" i="42"/>
  <c r="H35" i="42"/>
  <c r="BB34" i="42"/>
  <c r="AY34" i="42"/>
  <c r="AU34" i="42"/>
  <c r="AR34" i="42"/>
  <c r="AM34" i="42"/>
  <c r="AJ34" i="42"/>
  <c r="AF34" i="42"/>
  <c r="AC34" i="42"/>
  <c r="Y34" i="42"/>
  <c r="V34" i="42"/>
  <c r="R34" i="42"/>
  <c r="O34" i="42"/>
  <c r="K34" i="42"/>
  <c r="H34" i="42"/>
  <c r="AY33" i="42"/>
  <c r="AR33" i="42"/>
  <c r="AJ33" i="42"/>
  <c r="AC33" i="42"/>
  <c r="V33" i="42"/>
  <c r="O33" i="42"/>
  <c r="H33" i="42"/>
  <c r="BB32" i="42"/>
  <c r="AY32" i="42"/>
  <c r="AU32" i="42"/>
  <c r="AR32" i="42"/>
  <c r="AM32" i="42"/>
  <c r="AJ32" i="42"/>
  <c r="AF32" i="42"/>
  <c r="AC32" i="42"/>
  <c r="Y32" i="42"/>
  <c r="V32" i="42"/>
  <c r="R32" i="42"/>
  <c r="O32" i="42"/>
  <c r="K32" i="42"/>
  <c r="H32" i="42"/>
  <c r="BA29" i="42"/>
  <c r="AY29" i="42"/>
  <c r="AT29" i="42"/>
  <c r="AR29" i="42"/>
  <c r="AL29" i="42"/>
  <c r="AJ29" i="42"/>
  <c r="AE29" i="42"/>
  <c r="AC29" i="42"/>
  <c r="X29" i="42"/>
  <c r="V29" i="42"/>
  <c r="Q29" i="42"/>
  <c r="O29" i="42"/>
  <c r="J29" i="42"/>
  <c r="E25" i="42" s="1"/>
  <c r="H29" i="42"/>
  <c r="BB28" i="42"/>
  <c r="AY28" i="42"/>
  <c r="AU28" i="42"/>
  <c r="AR28" i="42"/>
  <c r="AM28" i="42"/>
  <c r="AJ28" i="42"/>
  <c r="AF28" i="42"/>
  <c r="AC28" i="42"/>
  <c r="Y28" i="42"/>
  <c r="V28" i="42"/>
  <c r="R28" i="42"/>
  <c r="O28" i="42"/>
  <c r="K28" i="42"/>
  <c r="H28" i="42"/>
  <c r="BB27" i="42"/>
  <c r="AY27" i="42"/>
  <c r="AU27" i="42"/>
  <c r="AR27" i="42"/>
  <c r="AM27" i="42"/>
  <c r="AJ27" i="42"/>
  <c r="AF27" i="42"/>
  <c r="AC27" i="42"/>
  <c r="Y27" i="42"/>
  <c r="V27" i="42"/>
  <c r="R27" i="42"/>
  <c r="O27" i="42"/>
  <c r="K27" i="42"/>
  <c r="H27" i="42"/>
  <c r="AY26" i="42"/>
  <c r="AR26" i="42"/>
  <c r="AJ26" i="42"/>
  <c r="AC26" i="42"/>
  <c r="V26" i="42"/>
  <c r="O26" i="42"/>
  <c r="H26" i="42"/>
  <c r="BB25" i="42"/>
  <c r="AY25" i="42"/>
  <c r="AU25" i="42"/>
  <c r="AR25" i="42"/>
  <c r="AM25" i="42"/>
  <c r="AJ25" i="42"/>
  <c r="AF25" i="42"/>
  <c r="AC25" i="42"/>
  <c r="Y25" i="42"/>
  <c r="V25" i="42"/>
  <c r="R25" i="42"/>
  <c r="O25" i="42"/>
  <c r="K25" i="42"/>
  <c r="H25" i="42"/>
  <c r="BA22" i="42"/>
  <c r="AY22" i="42"/>
  <c r="AT22" i="42"/>
  <c r="AR22" i="42"/>
  <c r="AL22" i="42"/>
  <c r="AJ22" i="42"/>
  <c r="AE22" i="42"/>
  <c r="AC22" i="42"/>
  <c r="X22" i="42"/>
  <c r="V22" i="42"/>
  <c r="Q22" i="42"/>
  <c r="O22" i="42"/>
  <c r="J22" i="42"/>
  <c r="E18" i="42" s="1"/>
  <c r="H22" i="42"/>
  <c r="BB21" i="42"/>
  <c r="AY21" i="42"/>
  <c r="AU21" i="42"/>
  <c r="AR21" i="42"/>
  <c r="AM21" i="42"/>
  <c r="AJ21" i="42"/>
  <c r="AF21" i="42"/>
  <c r="AC21" i="42"/>
  <c r="Y21" i="42"/>
  <c r="V21" i="42"/>
  <c r="R21" i="42"/>
  <c r="O21" i="42"/>
  <c r="K21" i="42"/>
  <c r="H21" i="42"/>
  <c r="BB20" i="42"/>
  <c r="AY20" i="42"/>
  <c r="AU20" i="42"/>
  <c r="AR20" i="42"/>
  <c r="AM20" i="42"/>
  <c r="AJ20" i="42"/>
  <c r="AF20" i="42"/>
  <c r="AC20" i="42"/>
  <c r="Y20" i="42"/>
  <c r="V20" i="42"/>
  <c r="R20" i="42"/>
  <c r="O20" i="42"/>
  <c r="K20" i="42"/>
  <c r="H20" i="42"/>
  <c r="AY19" i="42"/>
  <c r="AR19" i="42"/>
  <c r="AJ19" i="42"/>
  <c r="AC19" i="42"/>
  <c r="V19" i="42"/>
  <c r="O19" i="42"/>
  <c r="H19" i="42"/>
  <c r="BB18" i="42"/>
  <c r="AY18" i="42"/>
  <c r="AU18" i="42"/>
  <c r="AR18" i="42"/>
  <c r="AM18" i="42"/>
  <c r="AJ18" i="42"/>
  <c r="AF18" i="42"/>
  <c r="AC18" i="42"/>
  <c r="Y18" i="42"/>
  <c r="V18" i="42"/>
  <c r="R18" i="42"/>
  <c r="O18" i="42"/>
  <c r="K18" i="42"/>
  <c r="H18" i="42"/>
  <c r="BA15" i="42"/>
  <c r="AY15" i="42"/>
  <c r="AT15" i="42"/>
  <c r="AR15" i="42"/>
  <c r="AL15" i="42"/>
  <c r="AJ15" i="42"/>
  <c r="AE15" i="42"/>
  <c r="AC15" i="42"/>
  <c r="X15" i="42"/>
  <c r="V15" i="42"/>
  <c r="Q15" i="42"/>
  <c r="O15" i="42"/>
  <c r="J15" i="42"/>
  <c r="E11" i="42" s="1"/>
  <c r="H15" i="42"/>
  <c r="BB14" i="42"/>
  <c r="AY14" i="42"/>
  <c r="AU14" i="42"/>
  <c r="AR14" i="42"/>
  <c r="AM14" i="42"/>
  <c r="AJ14" i="42"/>
  <c r="AF14" i="42"/>
  <c r="AC14" i="42"/>
  <c r="Y14" i="42"/>
  <c r="V14" i="42"/>
  <c r="R14" i="42"/>
  <c r="O14" i="42"/>
  <c r="K14" i="42"/>
  <c r="H14" i="42"/>
  <c r="BB13" i="42"/>
  <c r="AY13" i="42"/>
  <c r="AU13" i="42"/>
  <c r="AR13" i="42"/>
  <c r="AM13" i="42"/>
  <c r="AJ13" i="42"/>
  <c r="AF13" i="42"/>
  <c r="AC13" i="42"/>
  <c r="Y13" i="42"/>
  <c r="V13" i="42"/>
  <c r="R13" i="42"/>
  <c r="O13" i="42"/>
  <c r="K13" i="42"/>
  <c r="H13" i="42"/>
  <c r="AY12" i="42"/>
  <c r="AR12" i="42"/>
  <c r="AJ12" i="42"/>
  <c r="AC12" i="42"/>
  <c r="V12" i="42"/>
  <c r="O12" i="42"/>
  <c r="H12" i="42"/>
  <c r="BB11" i="42"/>
  <c r="AY11" i="42"/>
  <c r="AU11" i="42"/>
  <c r="AR11" i="42"/>
  <c r="AM11" i="42"/>
  <c r="AJ11" i="42"/>
  <c r="AF11" i="42"/>
  <c r="AC11" i="42"/>
  <c r="Y11" i="42"/>
  <c r="V11" i="42"/>
  <c r="R11" i="42"/>
  <c r="O11" i="42"/>
  <c r="K11" i="42"/>
  <c r="H11" i="42"/>
  <c r="BA8" i="42"/>
  <c r="BA1" i="42" s="1"/>
  <c r="AY8" i="42"/>
  <c r="AT8" i="42"/>
  <c r="AT1" i="42" s="1"/>
  <c r="AR8" i="42"/>
  <c r="AL8" i="42"/>
  <c r="AL1" i="42" s="1"/>
  <c r="AJ8" i="42"/>
  <c r="AE8" i="42"/>
  <c r="AE1" i="42" s="1"/>
  <c r="AC8" i="42"/>
  <c r="X8" i="42"/>
  <c r="X1" i="42" s="1"/>
  <c r="V8" i="42"/>
  <c r="Q8" i="42"/>
  <c r="Q1" i="42" s="1"/>
  <c r="O8" i="42"/>
  <c r="J8" i="42"/>
  <c r="J1" i="42" s="1"/>
  <c r="H8" i="42"/>
  <c r="BB7" i="42"/>
  <c r="AY7" i="42"/>
  <c r="AU7" i="42"/>
  <c r="AR7" i="42"/>
  <c r="AM7" i="42"/>
  <c r="AJ7" i="42"/>
  <c r="AF7" i="42"/>
  <c r="AC7" i="42"/>
  <c r="Y7" i="42"/>
  <c r="V7" i="42"/>
  <c r="R7" i="42"/>
  <c r="O7" i="42"/>
  <c r="K7" i="42"/>
  <c r="H7" i="42"/>
  <c r="BB6" i="42"/>
  <c r="AY6" i="42"/>
  <c r="AU6" i="42"/>
  <c r="AR6" i="42"/>
  <c r="AM6" i="42"/>
  <c r="AJ6" i="42"/>
  <c r="AF6" i="42"/>
  <c r="AC6" i="42"/>
  <c r="Y6" i="42"/>
  <c r="V6" i="42"/>
  <c r="R6" i="42"/>
  <c r="O6" i="42"/>
  <c r="K6" i="42"/>
  <c r="H6" i="42"/>
  <c r="AY5" i="42"/>
  <c r="AR5" i="42"/>
  <c r="AJ5" i="42"/>
  <c r="AC5" i="42"/>
  <c r="V5" i="42"/>
  <c r="O5" i="42"/>
  <c r="H5" i="42"/>
  <c r="BB4" i="42"/>
  <c r="AY4" i="42"/>
  <c r="AU4" i="42"/>
  <c r="AR4" i="42"/>
  <c r="AM4" i="42"/>
  <c r="AJ4" i="42"/>
  <c r="AF4" i="42"/>
  <c r="AC4" i="42"/>
  <c r="Y4" i="42"/>
  <c r="V4" i="42"/>
  <c r="R4" i="42"/>
  <c r="O4" i="42"/>
  <c r="K4" i="42"/>
  <c r="H4" i="42"/>
  <c r="BA43" i="41"/>
  <c r="AY43" i="41"/>
  <c r="AT43" i="41"/>
  <c r="AR43" i="41"/>
  <c r="AL43" i="41"/>
  <c r="AJ43" i="41"/>
  <c r="AE43" i="41"/>
  <c r="AC43" i="41"/>
  <c r="X43" i="41"/>
  <c r="V43" i="41"/>
  <c r="Q43" i="41"/>
  <c r="O43" i="41"/>
  <c r="J43" i="41"/>
  <c r="E39" i="41" s="1"/>
  <c r="H43" i="41"/>
  <c r="BB42" i="41"/>
  <c r="AY42" i="41"/>
  <c r="AU42" i="41"/>
  <c r="AR42" i="41"/>
  <c r="AM42" i="41"/>
  <c r="AJ42" i="41"/>
  <c r="AF42" i="41"/>
  <c r="AC42" i="41"/>
  <c r="Y42" i="41"/>
  <c r="V42" i="41"/>
  <c r="R42" i="41"/>
  <c r="O42" i="41"/>
  <c r="K42" i="41"/>
  <c r="H42" i="41"/>
  <c r="BB41" i="41"/>
  <c r="AY41" i="41"/>
  <c r="AU41" i="41"/>
  <c r="AR41" i="41"/>
  <c r="AM41" i="41"/>
  <c r="AJ41" i="41"/>
  <c r="AF41" i="41"/>
  <c r="AC41" i="41"/>
  <c r="Y41" i="41"/>
  <c r="V41" i="41"/>
  <c r="R41" i="41"/>
  <c r="O41" i="41"/>
  <c r="K41" i="41"/>
  <c r="H41" i="41"/>
  <c r="AY40" i="41"/>
  <c r="AR40" i="41"/>
  <c r="AJ40" i="41"/>
  <c r="AC40" i="41"/>
  <c r="V40" i="41"/>
  <c r="O40" i="41"/>
  <c r="H40" i="41"/>
  <c r="BB39" i="41"/>
  <c r="AY39" i="41"/>
  <c r="AU39" i="41"/>
  <c r="AR39" i="41"/>
  <c r="AM39" i="41"/>
  <c r="AJ39" i="41"/>
  <c r="AF39" i="41"/>
  <c r="AC39" i="41"/>
  <c r="Y39" i="41"/>
  <c r="V39" i="41"/>
  <c r="R39" i="41"/>
  <c r="O39" i="41"/>
  <c r="K39" i="41"/>
  <c r="H39" i="41"/>
  <c r="BA36" i="41"/>
  <c r="AY36" i="41"/>
  <c r="AT36" i="41"/>
  <c r="AR36" i="41"/>
  <c r="AL36" i="41"/>
  <c r="AJ36" i="41"/>
  <c r="AE36" i="41"/>
  <c r="AC36" i="41"/>
  <c r="X36" i="41"/>
  <c r="V36" i="41"/>
  <c r="Q36" i="41"/>
  <c r="O36" i="41"/>
  <c r="J36" i="41"/>
  <c r="E32" i="41" s="1"/>
  <c r="H36" i="41"/>
  <c r="BB35" i="41"/>
  <c r="AY35" i="41"/>
  <c r="AU35" i="41"/>
  <c r="AR35" i="41"/>
  <c r="AM35" i="41"/>
  <c r="AJ35" i="41"/>
  <c r="AF35" i="41"/>
  <c r="AC35" i="41"/>
  <c r="Y35" i="41"/>
  <c r="V35" i="41"/>
  <c r="R35" i="41"/>
  <c r="O35" i="41"/>
  <c r="K35" i="41"/>
  <c r="H35" i="41"/>
  <c r="BB34" i="41"/>
  <c r="AY34" i="41"/>
  <c r="AU34" i="41"/>
  <c r="AR34" i="41"/>
  <c r="AM34" i="41"/>
  <c r="AJ34" i="41"/>
  <c r="AF34" i="41"/>
  <c r="AC34" i="41"/>
  <c r="Y34" i="41"/>
  <c r="V34" i="41"/>
  <c r="R34" i="41"/>
  <c r="O34" i="41"/>
  <c r="K34" i="41"/>
  <c r="H34" i="41"/>
  <c r="AY33" i="41"/>
  <c r="AR33" i="41"/>
  <c r="AJ33" i="41"/>
  <c r="AC33" i="41"/>
  <c r="V33" i="41"/>
  <c r="O33" i="41"/>
  <c r="H33" i="41"/>
  <c r="BB32" i="41"/>
  <c r="AY32" i="41"/>
  <c r="AU32" i="41"/>
  <c r="AR32" i="41"/>
  <c r="AM32" i="41"/>
  <c r="AJ32" i="41"/>
  <c r="AF32" i="41"/>
  <c r="AC32" i="41"/>
  <c r="Y32" i="41"/>
  <c r="V32" i="41"/>
  <c r="R32" i="41"/>
  <c r="O32" i="41"/>
  <c r="K32" i="41"/>
  <c r="H32" i="41"/>
  <c r="BA29" i="41"/>
  <c r="AY29" i="41"/>
  <c r="AT29" i="41"/>
  <c r="AR29" i="41"/>
  <c r="AL29" i="41"/>
  <c r="AJ29" i="41"/>
  <c r="AE29" i="41"/>
  <c r="AC29" i="41"/>
  <c r="X29" i="41"/>
  <c r="V29" i="41"/>
  <c r="Q29" i="41"/>
  <c r="O29" i="41"/>
  <c r="J29" i="41"/>
  <c r="E25" i="41" s="1"/>
  <c r="H29" i="41"/>
  <c r="BB28" i="41"/>
  <c r="AY28" i="41"/>
  <c r="AU28" i="41"/>
  <c r="AR28" i="41"/>
  <c r="AM28" i="41"/>
  <c r="AJ28" i="41"/>
  <c r="AF28" i="41"/>
  <c r="AC28" i="41"/>
  <c r="Y28" i="41"/>
  <c r="V28" i="41"/>
  <c r="R28" i="41"/>
  <c r="O28" i="41"/>
  <c r="K28" i="41"/>
  <c r="H28" i="41"/>
  <c r="BB27" i="41"/>
  <c r="AY27" i="41"/>
  <c r="AU27" i="41"/>
  <c r="AR27" i="41"/>
  <c r="AM27" i="41"/>
  <c r="AJ27" i="41"/>
  <c r="AF27" i="41"/>
  <c r="AC27" i="41"/>
  <c r="Y27" i="41"/>
  <c r="V27" i="41"/>
  <c r="R27" i="41"/>
  <c r="O27" i="41"/>
  <c r="K27" i="41"/>
  <c r="H27" i="41"/>
  <c r="AY26" i="41"/>
  <c r="AR26" i="41"/>
  <c r="AJ26" i="41"/>
  <c r="AC26" i="41"/>
  <c r="V26" i="41"/>
  <c r="O26" i="41"/>
  <c r="H26" i="41"/>
  <c r="BB25" i="41"/>
  <c r="AY25" i="41"/>
  <c r="AU25" i="41"/>
  <c r="AR25" i="41"/>
  <c r="AM25" i="41"/>
  <c r="AJ25" i="41"/>
  <c r="AF25" i="41"/>
  <c r="AC25" i="41"/>
  <c r="Y25" i="41"/>
  <c r="V25" i="41"/>
  <c r="R25" i="41"/>
  <c r="O25" i="41"/>
  <c r="K25" i="41"/>
  <c r="H25" i="41"/>
  <c r="BA22" i="41"/>
  <c r="AY22" i="41"/>
  <c r="AT22" i="41"/>
  <c r="AR22" i="41"/>
  <c r="AL22" i="41"/>
  <c r="AJ22" i="41"/>
  <c r="AE22" i="41"/>
  <c r="AC22" i="41"/>
  <c r="X22" i="41"/>
  <c r="V22" i="41"/>
  <c r="Q22" i="41"/>
  <c r="O22" i="41"/>
  <c r="J22" i="41"/>
  <c r="E18" i="41" s="1"/>
  <c r="H22" i="41"/>
  <c r="BB21" i="41"/>
  <c r="AY21" i="41"/>
  <c r="AU21" i="41"/>
  <c r="AR21" i="41"/>
  <c r="AM21" i="41"/>
  <c r="AJ21" i="41"/>
  <c r="AF21" i="41"/>
  <c r="AC21" i="41"/>
  <c r="Y21" i="41"/>
  <c r="V21" i="41"/>
  <c r="R21" i="41"/>
  <c r="O21" i="41"/>
  <c r="K21" i="41"/>
  <c r="H21" i="41"/>
  <c r="BB20" i="41"/>
  <c r="AY20" i="41"/>
  <c r="AU20" i="41"/>
  <c r="AR20" i="41"/>
  <c r="AM20" i="41"/>
  <c r="AJ20" i="41"/>
  <c r="AF20" i="41"/>
  <c r="AC20" i="41"/>
  <c r="Y20" i="41"/>
  <c r="V20" i="41"/>
  <c r="R20" i="41"/>
  <c r="O20" i="41"/>
  <c r="K20" i="41"/>
  <c r="H20" i="41"/>
  <c r="AY19" i="41"/>
  <c r="AR19" i="41"/>
  <c r="AJ19" i="41"/>
  <c r="AC19" i="41"/>
  <c r="V19" i="41"/>
  <c r="O19" i="41"/>
  <c r="H19" i="41"/>
  <c r="BB18" i="41"/>
  <c r="AY18" i="41"/>
  <c r="AU18" i="41"/>
  <c r="AR18" i="41"/>
  <c r="AM18" i="41"/>
  <c r="AJ18" i="41"/>
  <c r="AF18" i="41"/>
  <c r="AC18" i="41"/>
  <c r="Y18" i="41"/>
  <c r="V18" i="41"/>
  <c r="R18" i="41"/>
  <c r="O18" i="41"/>
  <c r="K18" i="41"/>
  <c r="H18" i="41"/>
  <c r="BA15" i="41"/>
  <c r="AY15" i="41"/>
  <c r="AT15" i="41"/>
  <c r="AR15" i="41"/>
  <c r="AL15" i="41"/>
  <c r="AJ15" i="41"/>
  <c r="AE15" i="41"/>
  <c r="AC15" i="41"/>
  <c r="X15" i="41"/>
  <c r="V15" i="41"/>
  <c r="Q15" i="41"/>
  <c r="O15" i="41"/>
  <c r="J15" i="41"/>
  <c r="E11" i="41" s="1"/>
  <c r="H15" i="41"/>
  <c r="BB14" i="41"/>
  <c r="AY14" i="41"/>
  <c r="AU14" i="41"/>
  <c r="AR14" i="41"/>
  <c r="AM14" i="41"/>
  <c r="AJ14" i="41"/>
  <c r="AF14" i="41"/>
  <c r="AC14" i="41"/>
  <c r="Y14" i="41"/>
  <c r="V14" i="41"/>
  <c r="R14" i="41"/>
  <c r="O14" i="41"/>
  <c r="K14" i="41"/>
  <c r="H14" i="41"/>
  <c r="BB13" i="41"/>
  <c r="AY13" i="41"/>
  <c r="AU13" i="41"/>
  <c r="AR13" i="41"/>
  <c r="AM13" i="41"/>
  <c r="AJ13" i="41"/>
  <c r="AF13" i="41"/>
  <c r="AC13" i="41"/>
  <c r="Y13" i="41"/>
  <c r="V13" i="41"/>
  <c r="R13" i="41"/>
  <c r="O13" i="41"/>
  <c r="K13" i="41"/>
  <c r="H13" i="41"/>
  <c r="AY12" i="41"/>
  <c r="AR12" i="41"/>
  <c r="AJ12" i="41"/>
  <c r="AC12" i="41"/>
  <c r="V12" i="41"/>
  <c r="O12" i="41"/>
  <c r="H12" i="41"/>
  <c r="BB11" i="41"/>
  <c r="AY11" i="41"/>
  <c r="AU11" i="41"/>
  <c r="AR11" i="41"/>
  <c r="AM11" i="41"/>
  <c r="AJ11" i="41"/>
  <c r="AF11" i="41"/>
  <c r="AC11" i="41"/>
  <c r="Y11" i="41"/>
  <c r="V11" i="41"/>
  <c r="R11" i="41"/>
  <c r="O11" i="41"/>
  <c r="K11" i="41"/>
  <c r="H11" i="41"/>
  <c r="BA8" i="41"/>
  <c r="BA1" i="41" s="1"/>
  <c r="AY8" i="41"/>
  <c r="AT8" i="41"/>
  <c r="AT1" i="41" s="1"/>
  <c r="AR8" i="41"/>
  <c r="AL8" i="41"/>
  <c r="AL1" i="41" s="1"/>
  <c r="AJ8" i="41"/>
  <c r="AE8" i="41"/>
  <c r="AE1" i="41" s="1"/>
  <c r="AC8" i="41"/>
  <c r="X8" i="41"/>
  <c r="X1" i="41" s="1"/>
  <c r="V8" i="41"/>
  <c r="Q8" i="41"/>
  <c r="Q1" i="41" s="1"/>
  <c r="O8" i="41"/>
  <c r="J8" i="41"/>
  <c r="E4" i="41" s="1"/>
  <c r="H8" i="41"/>
  <c r="BB7" i="41"/>
  <c r="AY7" i="41"/>
  <c r="AU7" i="41"/>
  <c r="AR7" i="41"/>
  <c r="AM7" i="41"/>
  <c r="AJ7" i="41"/>
  <c r="AF7" i="41"/>
  <c r="AC7" i="41"/>
  <c r="Y7" i="41"/>
  <c r="V7" i="41"/>
  <c r="R7" i="41"/>
  <c r="O7" i="41"/>
  <c r="K7" i="41"/>
  <c r="H7" i="41"/>
  <c r="BB6" i="41"/>
  <c r="AY6" i="41"/>
  <c r="AU6" i="41"/>
  <c r="AR6" i="41"/>
  <c r="AM6" i="41"/>
  <c r="AJ6" i="41"/>
  <c r="AF6" i="41"/>
  <c r="AC6" i="41"/>
  <c r="Y6" i="41"/>
  <c r="V6" i="41"/>
  <c r="R6" i="41"/>
  <c r="O6" i="41"/>
  <c r="K6" i="41"/>
  <c r="H6" i="41"/>
  <c r="AY5" i="41"/>
  <c r="AR5" i="41"/>
  <c r="AJ5" i="41"/>
  <c r="AC5" i="41"/>
  <c r="V5" i="41"/>
  <c r="O5" i="41"/>
  <c r="H5" i="41"/>
  <c r="BB4" i="41"/>
  <c r="AY4" i="41"/>
  <c r="AU4" i="41"/>
  <c r="AR4" i="41"/>
  <c r="AM4" i="41"/>
  <c r="AJ4" i="41"/>
  <c r="AF4" i="41"/>
  <c r="AC4" i="41"/>
  <c r="Y4" i="41"/>
  <c r="V4" i="41"/>
  <c r="R4" i="41"/>
  <c r="O4" i="41"/>
  <c r="K4" i="41"/>
  <c r="H4" i="41"/>
  <c r="AY43" i="36"/>
  <c r="AR43" i="36"/>
  <c r="AJ43" i="36"/>
  <c r="AC43" i="36"/>
  <c r="V43" i="36"/>
  <c r="O43" i="36"/>
  <c r="H43" i="36"/>
  <c r="AY36" i="36"/>
  <c r="AR36" i="36"/>
  <c r="AJ36" i="36"/>
  <c r="AC36" i="36"/>
  <c r="V36" i="36"/>
  <c r="O36" i="36"/>
  <c r="H36" i="36"/>
  <c r="H29" i="36"/>
  <c r="O29" i="36"/>
  <c r="V29" i="36"/>
  <c r="AC29" i="36"/>
  <c r="AJ29" i="36"/>
  <c r="AR29" i="36"/>
  <c r="AY29" i="36"/>
  <c r="AY22" i="36"/>
  <c r="AR22" i="36"/>
  <c r="AJ22" i="36"/>
  <c r="AC22" i="36"/>
  <c r="V22" i="36"/>
  <c r="O22" i="36"/>
  <c r="H22" i="36"/>
  <c r="H8" i="36"/>
  <c r="O8" i="36"/>
  <c r="V8" i="36"/>
  <c r="AC8" i="36"/>
  <c r="AJ8" i="36"/>
  <c r="AR8" i="36"/>
  <c r="AY8" i="36"/>
  <c r="AY15" i="36"/>
  <c r="AR15" i="36"/>
  <c r="AJ15" i="36"/>
  <c r="AC15" i="36"/>
  <c r="V15" i="36"/>
  <c r="O15" i="36"/>
  <c r="H15" i="36"/>
  <c r="BA43" i="36"/>
  <c r="AT43" i="36"/>
  <c r="AL43" i="36"/>
  <c r="AE43" i="36"/>
  <c r="X43" i="36"/>
  <c r="Q43" i="36"/>
  <c r="J43" i="36"/>
  <c r="E39" i="36" s="1"/>
  <c r="BA36" i="36"/>
  <c r="AT36" i="36"/>
  <c r="AL36" i="36"/>
  <c r="AE36" i="36"/>
  <c r="X36" i="36"/>
  <c r="Q36" i="36"/>
  <c r="J36" i="36"/>
  <c r="E32" i="36" s="1"/>
  <c r="J29" i="36"/>
  <c r="E25" i="36" s="1"/>
  <c r="Q29" i="36"/>
  <c r="X29" i="36"/>
  <c r="AE29" i="36"/>
  <c r="AL29" i="36"/>
  <c r="AT29" i="36"/>
  <c r="BA29" i="36"/>
  <c r="BA22" i="36"/>
  <c r="AT22" i="36"/>
  <c r="AL22" i="36"/>
  <c r="AE22" i="36"/>
  <c r="X22" i="36"/>
  <c r="Q22" i="36"/>
  <c r="J22" i="36"/>
  <c r="E18" i="36" s="1"/>
  <c r="J8" i="36"/>
  <c r="J1" i="36" s="1"/>
  <c r="Q8" i="36"/>
  <c r="Q1" i="36" s="1"/>
  <c r="X8" i="36"/>
  <c r="X1" i="36" s="1"/>
  <c r="AE8" i="36"/>
  <c r="AE1" i="36" s="1"/>
  <c r="AL8" i="36"/>
  <c r="AL1" i="36" s="1"/>
  <c r="AT8" i="36"/>
  <c r="AT1" i="36" s="1"/>
  <c r="BA8" i="36"/>
  <c r="BA1" i="36" s="1"/>
  <c r="BA15" i="36"/>
  <c r="AT15" i="36"/>
  <c r="AL15" i="36"/>
  <c r="AE15" i="36"/>
  <c r="X15" i="36"/>
  <c r="Q15" i="36"/>
  <c r="J15" i="36"/>
  <c r="E11" i="36" s="1"/>
  <c r="B4" i="14"/>
  <c r="B5" i="14"/>
  <c r="B6" i="14"/>
  <c r="B7" i="14"/>
  <c r="B8" i="14"/>
  <c r="B9" i="14"/>
  <c r="B10" i="14"/>
  <c r="B11" i="14"/>
  <c r="B12" i="14"/>
  <c r="B13" i="14"/>
  <c r="B14" i="14"/>
  <c r="B3" i="14"/>
  <c r="K4" i="14"/>
  <c r="K5" i="14"/>
  <c r="K6" i="14"/>
  <c r="K7" i="14"/>
  <c r="K8" i="14"/>
  <c r="K9" i="14"/>
  <c r="K3" i="14"/>
  <c r="BB42" i="36"/>
  <c r="AY42" i="36"/>
  <c r="AU42" i="36"/>
  <c r="AR42" i="36"/>
  <c r="AM42" i="36"/>
  <c r="AJ42" i="36"/>
  <c r="AF42" i="36"/>
  <c r="AC42" i="36"/>
  <c r="Y42" i="36"/>
  <c r="V42" i="36"/>
  <c r="R42" i="36"/>
  <c r="O42" i="36"/>
  <c r="K42" i="36"/>
  <c r="H42" i="36"/>
  <c r="BB41" i="36"/>
  <c r="AY41" i="36"/>
  <c r="AU41" i="36"/>
  <c r="AR41" i="36"/>
  <c r="AM41" i="36"/>
  <c r="AJ41" i="36"/>
  <c r="AF41" i="36"/>
  <c r="AC41" i="36"/>
  <c r="Y41" i="36"/>
  <c r="V41" i="36"/>
  <c r="R41" i="36"/>
  <c r="O41" i="36"/>
  <c r="K41" i="36"/>
  <c r="H41" i="36"/>
  <c r="AY40" i="36"/>
  <c r="AR40" i="36"/>
  <c r="AJ40" i="36"/>
  <c r="AC40" i="36"/>
  <c r="V40" i="36"/>
  <c r="O40" i="36"/>
  <c r="H40" i="36"/>
  <c r="BB39" i="36"/>
  <c r="AY39" i="36"/>
  <c r="AU39" i="36"/>
  <c r="AR39" i="36"/>
  <c r="AM39" i="36"/>
  <c r="AJ39" i="36"/>
  <c r="AF39" i="36"/>
  <c r="AC39" i="36"/>
  <c r="Y39" i="36"/>
  <c r="V39" i="36"/>
  <c r="R39" i="36"/>
  <c r="O39" i="36"/>
  <c r="K39" i="36"/>
  <c r="H39" i="36"/>
  <c r="BB35" i="36"/>
  <c r="AY35" i="36"/>
  <c r="AU35" i="36"/>
  <c r="AR35" i="36"/>
  <c r="AM35" i="36"/>
  <c r="AJ35" i="36"/>
  <c r="AF35" i="36"/>
  <c r="AC35" i="36"/>
  <c r="Y35" i="36"/>
  <c r="V35" i="36"/>
  <c r="R35" i="36"/>
  <c r="O35" i="36"/>
  <c r="K35" i="36"/>
  <c r="H35" i="36"/>
  <c r="BB34" i="36"/>
  <c r="AY34" i="36"/>
  <c r="AU34" i="36"/>
  <c r="AR34" i="36"/>
  <c r="AM34" i="36"/>
  <c r="AJ34" i="36"/>
  <c r="AF34" i="36"/>
  <c r="AC34" i="36"/>
  <c r="Y34" i="36"/>
  <c r="V34" i="36"/>
  <c r="R34" i="36"/>
  <c r="O34" i="36"/>
  <c r="K34" i="36"/>
  <c r="H34" i="36"/>
  <c r="AY33" i="36"/>
  <c r="AR33" i="36"/>
  <c r="AJ33" i="36"/>
  <c r="AC33" i="36"/>
  <c r="V33" i="36"/>
  <c r="O33" i="36"/>
  <c r="H33" i="36"/>
  <c r="BB32" i="36"/>
  <c r="AY32" i="36"/>
  <c r="AU32" i="36"/>
  <c r="AR32" i="36"/>
  <c r="AM32" i="36"/>
  <c r="AJ32" i="36"/>
  <c r="AF32" i="36"/>
  <c r="AC32" i="36"/>
  <c r="Y32" i="36"/>
  <c r="V32" i="36"/>
  <c r="R32" i="36"/>
  <c r="O32" i="36"/>
  <c r="K32" i="36"/>
  <c r="H32" i="36"/>
  <c r="BB28" i="36"/>
  <c r="AY28" i="36"/>
  <c r="AU28" i="36"/>
  <c r="AR28" i="36"/>
  <c r="AM28" i="36"/>
  <c r="AJ28" i="36"/>
  <c r="AF28" i="36"/>
  <c r="AC28" i="36"/>
  <c r="Y28" i="36"/>
  <c r="V28" i="36"/>
  <c r="R28" i="36"/>
  <c r="O28" i="36"/>
  <c r="K28" i="36"/>
  <c r="H28" i="36"/>
  <c r="BB27" i="36"/>
  <c r="AY27" i="36"/>
  <c r="AU27" i="36"/>
  <c r="AR27" i="36"/>
  <c r="AM27" i="36"/>
  <c r="AJ27" i="36"/>
  <c r="AF27" i="36"/>
  <c r="AC27" i="36"/>
  <c r="Y27" i="36"/>
  <c r="V27" i="36"/>
  <c r="R27" i="36"/>
  <c r="O27" i="36"/>
  <c r="K27" i="36"/>
  <c r="H27" i="36"/>
  <c r="AY26" i="36"/>
  <c r="AR26" i="36"/>
  <c r="AJ26" i="36"/>
  <c r="AC26" i="36"/>
  <c r="V26" i="36"/>
  <c r="O26" i="36"/>
  <c r="H26" i="36"/>
  <c r="BB25" i="36"/>
  <c r="AY25" i="36"/>
  <c r="AU25" i="36"/>
  <c r="AR25" i="36"/>
  <c r="AM25" i="36"/>
  <c r="AJ25" i="36"/>
  <c r="AF25" i="36"/>
  <c r="AC25" i="36"/>
  <c r="Y25" i="36"/>
  <c r="V25" i="36"/>
  <c r="R25" i="36"/>
  <c r="O25" i="36"/>
  <c r="K25" i="36"/>
  <c r="H25" i="36"/>
  <c r="BB21" i="36"/>
  <c r="AY21" i="36"/>
  <c r="AU21" i="36"/>
  <c r="AR21" i="36"/>
  <c r="AM21" i="36"/>
  <c r="AJ21" i="36"/>
  <c r="AF21" i="36"/>
  <c r="AC21" i="36"/>
  <c r="Y21" i="36"/>
  <c r="V21" i="36"/>
  <c r="R21" i="36"/>
  <c r="O21" i="36"/>
  <c r="K21" i="36"/>
  <c r="H21" i="36"/>
  <c r="BB20" i="36"/>
  <c r="AY20" i="36"/>
  <c r="AU20" i="36"/>
  <c r="AR20" i="36"/>
  <c r="AM20" i="36"/>
  <c r="AJ20" i="36"/>
  <c r="AF20" i="36"/>
  <c r="AC20" i="36"/>
  <c r="Y20" i="36"/>
  <c r="V20" i="36"/>
  <c r="R20" i="36"/>
  <c r="O20" i="36"/>
  <c r="K20" i="36"/>
  <c r="H20" i="36"/>
  <c r="AY19" i="36"/>
  <c r="AR19" i="36"/>
  <c r="AJ19" i="36"/>
  <c r="AC19" i="36"/>
  <c r="V19" i="36"/>
  <c r="O19" i="36"/>
  <c r="H19" i="36"/>
  <c r="BB18" i="36"/>
  <c r="AY18" i="36"/>
  <c r="AU18" i="36"/>
  <c r="AR18" i="36"/>
  <c r="AM18" i="36"/>
  <c r="AJ18" i="36"/>
  <c r="AF18" i="36"/>
  <c r="AC18" i="36"/>
  <c r="Y18" i="36"/>
  <c r="V18" i="36"/>
  <c r="R18" i="36"/>
  <c r="O18" i="36"/>
  <c r="K18" i="36"/>
  <c r="H18" i="36"/>
  <c r="BB14" i="36"/>
  <c r="AY14" i="36"/>
  <c r="AU14" i="36"/>
  <c r="AR14" i="36"/>
  <c r="AM14" i="36"/>
  <c r="AJ14" i="36"/>
  <c r="AF14" i="36"/>
  <c r="AC14" i="36"/>
  <c r="Y14" i="36"/>
  <c r="V14" i="36"/>
  <c r="R14" i="36"/>
  <c r="O14" i="36"/>
  <c r="K14" i="36"/>
  <c r="H14" i="36"/>
  <c r="BB13" i="36"/>
  <c r="AY13" i="36"/>
  <c r="AU13" i="36"/>
  <c r="AR13" i="36"/>
  <c r="AM13" i="36"/>
  <c r="AJ13" i="36"/>
  <c r="AF13" i="36"/>
  <c r="AC13" i="36"/>
  <c r="Y13" i="36"/>
  <c r="V13" i="36"/>
  <c r="R13" i="36"/>
  <c r="O13" i="36"/>
  <c r="K13" i="36"/>
  <c r="H13" i="36"/>
  <c r="AY12" i="36"/>
  <c r="AR12" i="36"/>
  <c r="AJ12" i="36"/>
  <c r="AC12" i="36"/>
  <c r="V12" i="36"/>
  <c r="O12" i="36"/>
  <c r="H12" i="36"/>
  <c r="BB11" i="36"/>
  <c r="AY11" i="36"/>
  <c r="AU11" i="36"/>
  <c r="AR11" i="36"/>
  <c r="AM11" i="36"/>
  <c r="AJ11" i="36"/>
  <c r="AF11" i="36"/>
  <c r="AC11" i="36"/>
  <c r="Y11" i="36"/>
  <c r="V11" i="36"/>
  <c r="R11" i="36"/>
  <c r="O11" i="36"/>
  <c r="K11" i="36"/>
  <c r="H11" i="36"/>
  <c r="BB7" i="36"/>
  <c r="AY7" i="36"/>
  <c r="AU7" i="36"/>
  <c r="AR7" i="36"/>
  <c r="AM7" i="36"/>
  <c r="AJ7" i="36"/>
  <c r="AF7" i="36"/>
  <c r="AC7" i="36"/>
  <c r="Y7" i="36"/>
  <c r="V7" i="36"/>
  <c r="R7" i="36"/>
  <c r="O7" i="36"/>
  <c r="K7" i="36"/>
  <c r="H7" i="36"/>
  <c r="BB6" i="36"/>
  <c r="AY6" i="36"/>
  <c r="AU6" i="36"/>
  <c r="AR6" i="36"/>
  <c r="AM6" i="36"/>
  <c r="AJ6" i="36"/>
  <c r="AF6" i="36"/>
  <c r="AC6" i="36"/>
  <c r="Y6" i="36"/>
  <c r="V6" i="36"/>
  <c r="R6" i="36"/>
  <c r="O6" i="36"/>
  <c r="K6" i="36"/>
  <c r="H6" i="36"/>
  <c r="AY5" i="36"/>
  <c r="AR5" i="36"/>
  <c r="AJ5" i="36"/>
  <c r="AC5" i="36"/>
  <c r="V5" i="36"/>
  <c r="O5" i="36"/>
  <c r="H5" i="36"/>
  <c r="BB4" i="36"/>
  <c r="AY4" i="36"/>
  <c r="AU4" i="36"/>
  <c r="AR4" i="36"/>
  <c r="AM4" i="36"/>
  <c r="AJ4" i="36"/>
  <c r="AF4" i="36"/>
  <c r="AC4" i="36"/>
  <c r="Y4" i="36"/>
  <c r="V4" i="36"/>
  <c r="R4" i="36"/>
  <c r="O4" i="36"/>
  <c r="K4" i="36"/>
  <c r="H4" i="36"/>
  <c r="P5" i="2"/>
  <c r="E39" i="51" l="1"/>
  <c r="E4" i="47"/>
  <c r="E4" i="44"/>
  <c r="E4" i="42"/>
  <c r="E4" i="36"/>
  <c r="C13" i="36" s="1"/>
  <c r="E4" i="45"/>
  <c r="AL1" i="45"/>
  <c r="AE1" i="46"/>
  <c r="E18" i="46"/>
  <c r="X1" i="49"/>
  <c r="E4" i="50"/>
  <c r="J1" i="41"/>
  <c r="E11" i="46"/>
  <c r="Q1" i="45"/>
  <c r="L5" i="14" s="1"/>
  <c r="AL1" i="46"/>
  <c r="E4" i="48"/>
  <c r="C13" i="48" s="1"/>
  <c r="E4" i="43"/>
  <c r="AE1" i="49"/>
  <c r="X1" i="45"/>
  <c r="E32" i="45"/>
  <c r="E32" i="49"/>
  <c r="U7" i="14" s="1"/>
  <c r="E25" i="45"/>
  <c r="X1" i="46"/>
  <c r="L6" i="14" s="1"/>
  <c r="AL1" i="49"/>
  <c r="E4" i="46"/>
  <c r="J1" i="46"/>
  <c r="F2" i="45"/>
  <c r="J1" i="45"/>
  <c r="F2" i="49"/>
  <c r="E25" i="49"/>
  <c r="U6" i="14" s="1"/>
  <c r="J1" i="49"/>
  <c r="L4" i="14" s="1"/>
  <c r="C13" i="49"/>
  <c r="U8" i="14"/>
  <c r="C13" i="51"/>
  <c r="F2" i="51"/>
  <c r="D3" i="14" s="1"/>
  <c r="D13" i="14"/>
  <c r="E13" i="14" s="1"/>
  <c r="D12" i="14"/>
  <c r="E12" i="14" s="1"/>
  <c r="D11" i="14"/>
  <c r="E11" i="14" s="1"/>
  <c r="D10" i="14"/>
  <c r="E10" i="14" s="1"/>
  <c r="D9" i="14"/>
  <c r="E9" i="14" s="1"/>
  <c r="D8" i="14"/>
  <c r="E8" i="14" s="1"/>
  <c r="L3" i="14"/>
  <c r="M3" i="14"/>
  <c r="N3" i="14" s="1"/>
  <c r="D5" i="14"/>
  <c r="L9" i="14"/>
  <c r="M9" i="14"/>
  <c r="N9" i="14" s="1"/>
  <c r="D4" i="14"/>
  <c r="E4" i="14" s="1"/>
  <c r="V8" i="14"/>
  <c r="W8" i="14" s="1"/>
  <c r="M5" i="14"/>
  <c r="V6" i="14"/>
  <c r="V5" i="14"/>
  <c r="M6" i="14"/>
  <c r="V4" i="14"/>
  <c r="M8" i="14"/>
  <c r="M7" i="14"/>
  <c r="D7" i="14"/>
  <c r="U4" i="14"/>
  <c r="V3" i="14"/>
  <c r="M4" i="14"/>
  <c r="D6" i="14"/>
  <c r="C13" i="50"/>
  <c r="C13" i="47"/>
  <c r="C13" i="44"/>
  <c r="C13" i="43"/>
  <c r="C13" i="42"/>
  <c r="C13" i="41"/>
  <c r="D14" i="14"/>
  <c r="C12" i="41" l="1"/>
  <c r="C12" i="14"/>
  <c r="C11" i="14"/>
  <c r="C12" i="42"/>
  <c r="C10" i="14"/>
  <c r="C12" i="43"/>
  <c r="C12" i="44"/>
  <c r="C9" i="14"/>
  <c r="C8" i="14"/>
  <c r="C12" i="48"/>
  <c r="C4" i="14"/>
  <c r="C12" i="49"/>
  <c r="N4" i="14"/>
  <c r="C5" i="14"/>
  <c r="L8" i="14"/>
  <c r="N8" i="14" s="1"/>
  <c r="L7" i="14"/>
  <c r="N7" i="14" s="1"/>
  <c r="U5" i="14"/>
  <c r="W5" i="14" s="1"/>
  <c r="C13" i="46"/>
  <c r="C7" i="14" s="1"/>
  <c r="C13" i="45"/>
  <c r="C6" i="14" s="1"/>
  <c r="C12" i="50"/>
  <c r="U3" i="14"/>
  <c r="W3" i="14" s="1"/>
  <c r="C13" i="14"/>
  <c r="C12" i="36"/>
  <c r="N6" i="14"/>
  <c r="D16" i="14"/>
  <c r="N5" i="14"/>
  <c r="W7" i="14"/>
  <c r="W4" i="14"/>
  <c r="W6" i="14"/>
  <c r="C12" i="45" l="1"/>
  <c r="C12" i="47"/>
  <c r="C12" i="46"/>
  <c r="C3" i="14"/>
  <c r="C14" i="14"/>
  <c r="E14" i="14" s="1"/>
  <c r="E6" i="14"/>
  <c r="P8" i="14"/>
  <c r="Y3" i="14"/>
  <c r="Z6" i="14"/>
  <c r="Y6" i="14"/>
  <c r="Z5" i="14"/>
  <c r="Y4" i="14"/>
  <c r="Z8" i="14"/>
  <c r="Z3" i="14"/>
  <c r="Y8" i="14"/>
  <c r="Z4" i="14"/>
  <c r="Y5" i="14"/>
  <c r="Y7" i="14"/>
  <c r="Z7" i="14"/>
  <c r="Q7" i="14"/>
  <c r="P7" i="14"/>
  <c r="P6" i="14"/>
  <c r="Q6" i="14"/>
  <c r="Q4" i="14"/>
  <c r="P3" i="14"/>
  <c r="Q5" i="14"/>
  <c r="P5" i="14"/>
  <c r="Q3" i="14"/>
  <c r="Q9" i="14"/>
  <c r="P4" i="14"/>
  <c r="P9" i="14"/>
  <c r="Q8" i="14"/>
  <c r="E7" i="14"/>
  <c r="E5" i="14"/>
  <c r="C16" i="14" l="1"/>
  <c r="B18" i="51" s="1"/>
  <c r="E3" i="14"/>
  <c r="G14" i="14" s="1"/>
  <c r="G13" i="14" l="1"/>
  <c r="H12" i="14"/>
  <c r="H7" i="14"/>
  <c r="G8" i="14"/>
  <c r="G4" i="14"/>
  <c r="G11" i="14"/>
  <c r="G6" i="14"/>
  <c r="H13" i="14"/>
  <c r="G12" i="14"/>
  <c r="H14" i="14"/>
  <c r="G3" i="14"/>
  <c r="H8" i="14"/>
  <c r="G5" i="14"/>
  <c r="H6" i="14"/>
  <c r="G10" i="14"/>
  <c r="H10" i="14"/>
  <c r="H4" i="14"/>
  <c r="H3" i="14"/>
  <c r="H9" i="14"/>
  <c r="G7" i="14"/>
  <c r="H11" i="14"/>
  <c r="G9" i="14"/>
  <c r="H5" i="14"/>
  <c r="B18" i="49"/>
  <c r="B18" i="50"/>
  <c r="B18" i="47"/>
  <c r="B18" i="48"/>
  <c r="B18" i="45"/>
  <c r="B18" i="46"/>
  <c r="B18" i="43"/>
  <c r="B18" i="44"/>
  <c r="B18" i="41"/>
  <c r="B18" i="42"/>
  <c r="B18" i="36"/>
  <c r="E16" i="14"/>
  <c r="G3" i="43" a="1"/>
  <c r="G3" i="43" s="1"/>
  <c r="N3" i="43" s="1"/>
  <c r="U3" i="43" s="1"/>
  <c r="AB3" i="43" s="1"/>
  <c r="AI3" i="43" s="1"/>
  <c r="AQ3" i="43" s="1"/>
  <c r="AX3" i="43" s="1"/>
  <c r="G10" i="43" s="1"/>
  <c r="N10" i="43" s="1"/>
  <c r="U10" i="43" s="1"/>
  <c r="AB10" i="43" s="1"/>
  <c r="AI10" i="43" s="1"/>
  <c r="AQ10" i="43" s="1"/>
  <c r="AX10" i="43" s="1"/>
  <c r="G17" i="43" s="1"/>
  <c r="N17" i="43" s="1"/>
  <c r="U17" i="43" s="1"/>
  <c r="AB17" i="43" s="1"/>
  <c r="AI17" i="43" s="1"/>
  <c r="AQ17" i="43" s="1"/>
  <c r="AX17" i="43" s="1"/>
  <c r="G24" i="43" s="1"/>
  <c r="N24" i="43" s="1"/>
  <c r="U24" i="43" s="1"/>
  <c r="AB24" i="43" s="1"/>
  <c r="AI24" i="43" s="1"/>
  <c r="AQ24" i="43" s="1"/>
  <c r="AX24" i="43" s="1"/>
  <c r="G31" i="43" s="1"/>
  <c r="N31" i="43" s="1"/>
  <c r="U31" i="43" s="1"/>
  <c r="AB31" i="43" s="1"/>
  <c r="AI31" i="43" s="1"/>
  <c r="AQ31" i="43" s="1"/>
  <c r="AX31" i="43" s="1"/>
  <c r="G38" i="43" s="1"/>
  <c r="N38" i="43" s="1"/>
  <c r="U38" i="43" s="1"/>
  <c r="AB38" i="43" s="1"/>
  <c r="AI38" i="43" s="1"/>
  <c r="AQ38" i="43" s="1"/>
  <c r="AX38" i="43" s="1"/>
  <c r="G3" i="36" a="1"/>
  <c r="G3" i="36" s="1"/>
  <c r="N3" i="36" s="1"/>
  <c r="U3" i="36" s="1"/>
  <c r="AB3" i="36" s="1"/>
  <c r="AI3" i="36" s="1"/>
  <c r="AQ3" i="36" s="1"/>
  <c r="AX3" i="36" s="1"/>
  <c r="G10" i="36" s="1"/>
  <c r="N10" i="36" s="1"/>
  <c r="U10" i="36" s="1"/>
  <c r="AB10" i="36" s="1"/>
  <c r="AI10" i="36" s="1"/>
  <c r="AQ10" i="36" s="1"/>
  <c r="AX10" i="36" s="1"/>
  <c r="G17" i="36" s="1"/>
  <c r="N17" i="36" s="1"/>
  <c r="U17" i="36" s="1"/>
  <c r="AB17" i="36" s="1"/>
  <c r="AI17" i="36" s="1"/>
  <c r="AQ17" i="36" s="1"/>
  <c r="AX17" i="36" s="1"/>
  <c r="G24" i="36" s="1"/>
  <c r="N24" i="36" s="1"/>
  <c r="U24" i="36" s="1"/>
  <c r="AB24" i="36" s="1"/>
  <c r="AI24" i="36" s="1"/>
  <c r="AQ24" i="36" s="1"/>
  <c r="AX24" i="36" s="1"/>
  <c r="G31" i="36" s="1"/>
  <c r="N31" i="36" s="1"/>
  <c r="U31" i="36" s="1"/>
  <c r="AB31" i="36" s="1"/>
  <c r="AI31" i="36" s="1"/>
  <c r="AQ31" i="36" s="1"/>
  <c r="AX31" i="36" s="1"/>
  <c r="G38" i="36" s="1"/>
  <c r="N38" i="36" s="1"/>
  <c r="U38" i="36" s="1"/>
  <c r="AB38" i="36" s="1"/>
  <c r="AI38" i="36" s="1"/>
  <c r="AQ38" i="36" s="1"/>
  <c r="AX38" i="36" s="1"/>
  <c r="C1" i="36"/>
  <c r="C1" i="42"/>
  <c r="C1" i="46"/>
  <c r="C1" i="48"/>
  <c r="G3" i="51" a="1"/>
  <c r="G3" i="51" s="1"/>
  <c r="N3" i="51" s="1"/>
  <c r="U3" i="51" s="1"/>
  <c r="AB3" i="51" s="1"/>
  <c r="AI3" i="51" s="1"/>
  <c r="AQ3" i="51" s="1"/>
  <c r="AX3" i="51" s="1"/>
  <c r="G10" i="51" s="1"/>
  <c r="N10" i="51" s="1"/>
  <c r="U10" i="51" s="1"/>
  <c r="AB10" i="51" s="1"/>
  <c r="AI10" i="51" s="1"/>
  <c r="AQ10" i="51" s="1"/>
  <c r="AX10" i="51" s="1"/>
  <c r="G17" i="51" s="1"/>
  <c r="N17" i="51" s="1"/>
  <c r="U17" i="51" s="1"/>
  <c r="AB17" i="51" s="1"/>
  <c r="AI17" i="51" s="1"/>
  <c r="AQ17" i="51" s="1"/>
  <c r="AX17" i="51" s="1"/>
  <c r="G24" i="51" s="1"/>
  <c r="N24" i="51" s="1"/>
  <c r="U24" i="51" s="1"/>
  <c r="AB24" i="51" s="1"/>
  <c r="AI24" i="51" s="1"/>
  <c r="AQ24" i="51" s="1"/>
  <c r="AX24" i="51" s="1"/>
  <c r="G31" i="51" s="1"/>
  <c r="N31" i="51" s="1"/>
  <c r="U31" i="51" s="1"/>
  <c r="AB31" i="51" s="1"/>
  <c r="AI31" i="51" s="1"/>
  <c r="AQ31" i="51" s="1"/>
  <c r="AX31" i="51" s="1"/>
  <c r="G38" i="51" s="1"/>
  <c r="N38" i="51" s="1"/>
  <c r="U38" i="51" s="1"/>
  <c r="AB38" i="51" s="1"/>
  <c r="AI38" i="51" s="1"/>
  <c r="AQ38" i="51" s="1"/>
  <c r="AX38" i="51" s="1"/>
  <c r="G3" i="42" a="1"/>
  <c r="G3" i="42" s="1"/>
  <c r="N3" i="42" s="1"/>
  <c r="U3" i="42" s="1"/>
  <c r="AB3" i="42" s="1"/>
  <c r="AI3" i="42" s="1"/>
  <c r="AQ3" i="42" s="1"/>
  <c r="AX3" i="42" s="1"/>
  <c r="G10" i="42" s="1"/>
  <c r="N10" i="42" s="1"/>
  <c r="U10" i="42" s="1"/>
  <c r="AB10" i="42" s="1"/>
  <c r="AI10" i="42" s="1"/>
  <c r="AQ10" i="42" s="1"/>
  <c r="AX10" i="42" s="1"/>
  <c r="G17" i="42" s="1"/>
  <c r="N17" i="42" s="1"/>
  <c r="U17" i="42" s="1"/>
  <c r="AB17" i="42" s="1"/>
  <c r="AI17" i="42" s="1"/>
  <c r="AQ17" i="42" s="1"/>
  <c r="AX17" i="42" s="1"/>
  <c r="G24" i="42" s="1"/>
  <c r="N24" i="42" s="1"/>
  <c r="U24" i="42" s="1"/>
  <c r="AB24" i="42" s="1"/>
  <c r="AI24" i="42" s="1"/>
  <c r="AQ24" i="42" s="1"/>
  <c r="AX24" i="42" s="1"/>
  <c r="G31" i="42" s="1"/>
  <c r="N31" i="42" s="1"/>
  <c r="U31" i="42" s="1"/>
  <c r="AB31" i="42" s="1"/>
  <c r="AI31" i="42" s="1"/>
  <c r="AQ31" i="42" s="1"/>
  <c r="AX31" i="42" s="1"/>
  <c r="G38" i="42" s="1"/>
  <c r="N38" i="42" s="1"/>
  <c r="U38" i="42" s="1"/>
  <c r="AB38" i="42" s="1"/>
  <c r="AI38" i="42" s="1"/>
  <c r="AQ38" i="42" s="1"/>
  <c r="AX38" i="42" s="1"/>
  <c r="G3" i="44" a="1"/>
  <c r="G3" i="44" s="1"/>
  <c r="N3" i="44" s="1"/>
  <c r="U3" i="44" s="1"/>
  <c r="AB3" i="44" s="1"/>
  <c r="AI3" i="44" s="1"/>
  <c r="AQ3" i="44" s="1"/>
  <c r="AX3" i="44" s="1"/>
  <c r="G10" i="44" s="1"/>
  <c r="N10" i="44" s="1"/>
  <c r="U10" i="44" s="1"/>
  <c r="AB10" i="44" s="1"/>
  <c r="AI10" i="44" s="1"/>
  <c r="AQ10" i="44" s="1"/>
  <c r="AX10" i="44" s="1"/>
  <c r="G17" i="44" s="1"/>
  <c r="N17" i="44" s="1"/>
  <c r="U17" i="44" s="1"/>
  <c r="AB17" i="44" s="1"/>
  <c r="AI17" i="44" s="1"/>
  <c r="AQ17" i="44" s="1"/>
  <c r="AX17" i="44" s="1"/>
  <c r="G24" i="44" s="1"/>
  <c r="N24" i="44" s="1"/>
  <c r="U24" i="44" s="1"/>
  <c r="AB24" i="44" s="1"/>
  <c r="AI24" i="44" s="1"/>
  <c r="AQ24" i="44" s="1"/>
  <c r="AX24" i="44" s="1"/>
  <c r="G31" i="44" s="1"/>
  <c r="N31" i="44" s="1"/>
  <c r="U31" i="44" s="1"/>
  <c r="AB31" i="44" s="1"/>
  <c r="AI31" i="44" s="1"/>
  <c r="AQ31" i="44" s="1"/>
  <c r="AX31" i="44" s="1"/>
  <c r="G38" i="44" s="1"/>
  <c r="N38" i="44" s="1"/>
  <c r="U38" i="44" s="1"/>
  <c r="AB38" i="44" s="1"/>
  <c r="AI38" i="44" s="1"/>
  <c r="AQ38" i="44" s="1"/>
  <c r="AX38" i="44" s="1"/>
  <c r="G3" i="49" a="1"/>
  <c r="G3" i="49" s="1"/>
  <c r="N3" i="49" s="1"/>
  <c r="U3" i="49" s="1"/>
  <c r="AB3" i="49" s="1"/>
  <c r="AI3" i="49" s="1"/>
  <c r="AQ3" i="49" s="1"/>
  <c r="AX3" i="49" s="1"/>
  <c r="G10" i="49" s="1"/>
  <c r="N10" i="49" s="1"/>
  <c r="U10" i="49" s="1"/>
  <c r="AB10" i="49" s="1"/>
  <c r="AI10" i="49" s="1"/>
  <c r="AQ10" i="49" s="1"/>
  <c r="AX10" i="49" s="1"/>
  <c r="G17" i="49" s="1"/>
  <c r="N17" i="49" s="1"/>
  <c r="U17" i="49" s="1"/>
  <c r="AB17" i="49" s="1"/>
  <c r="AI17" i="49" s="1"/>
  <c r="AQ17" i="49" s="1"/>
  <c r="AX17" i="49" s="1"/>
  <c r="G24" i="49" s="1"/>
  <c r="N24" i="49" s="1"/>
  <c r="U24" i="49" s="1"/>
  <c r="AB24" i="49" s="1"/>
  <c r="AI24" i="49" s="1"/>
  <c r="AQ24" i="49" s="1"/>
  <c r="AX24" i="49" s="1"/>
  <c r="G31" i="49" s="1"/>
  <c r="N31" i="49" s="1"/>
  <c r="U31" i="49" s="1"/>
  <c r="AB31" i="49" s="1"/>
  <c r="AI31" i="49" s="1"/>
  <c r="AQ31" i="49" s="1"/>
  <c r="AX31" i="49" s="1"/>
  <c r="G38" i="49" s="1"/>
  <c r="N38" i="49" s="1"/>
  <c r="U38" i="49" s="1"/>
  <c r="AB38" i="49" s="1"/>
  <c r="AI38" i="49" s="1"/>
  <c r="AQ38" i="49" s="1"/>
  <c r="AX38" i="49" s="1"/>
  <c r="G3" i="45" a="1"/>
  <c r="G3" i="45" s="1"/>
  <c r="N3" i="45" s="1"/>
  <c r="U3" i="45" s="1"/>
  <c r="AB3" i="45" s="1"/>
  <c r="AI3" i="45" s="1"/>
  <c r="AQ3" i="45" s="1"/>
  <c r="AX3" i="45" s="1"/>
  <c r="G10" i="45" s="1"/>
  <c r="N10" i="45" s="1"/>
  <c r="U10" i="45" s="1"/>
  <c r="AB10" i="45" s="1"/>
  <c r="AI10" i="45" s="1"/>
  <c r="AQ10" i="45" s="1"/>
  <c r="AX10" i="45" s="1"/>
  <c r="G17" i="45" s="1"/>
  <c r="N17" i="45" s="1"/>
  <c r="U17" i="45" s="1"/>
  <c r="AB17" i="45" s="1"/>
  <c r="AI17" i="45" s="1"/>
  <c r="AQ17" i="45" s="1"/>
  <c r="AX17" i="45" s="1"/>
  <c r="G24" i="45" s="1"/>
  <c r="N24" i="45" s="1"/>
  <c r="U24" i="45" s="1"/>
  <c r="AB24" i="45" s="1"/>
  <c r="AI24" i="45" s="1"/>
  <c r="AQ24" i="45" s="1"/>
  <c r="AX24" i="45" s="1"/>
  <c r="G31" i="45" s="1"/>
  <c r="N31" i="45" s="1"/>
  <c r="U31" i="45" s="1"/>
  <c r="AB31" i="45" s="1"/>
  <c r="AI31" i="45" s="1"/>
  <c r="AQ31" i="45" s="1"/>
  <c r="AX31" i="45" s="1"/>
  <c r="G38" i="45" s="1"/>
  <c r="N38" i="45" s="1"/>
  <c r="U38" i="45" s="1"/>
  <c r="AB38" i="45" s="1"/>
  <c r="AI38" i="45" s="1"/>
  <c r="AQ38" i="45" s="1"/>
  <c r="AX38" i="45" s="1"/>
  <c r="C1" i="43"/>
  <c r="C1" i="45"/>
  <c r="C1" i="41"/>
  <c r="G3" i="41" a="1"/>
  <c r="G3" i="41" s="1"/>
  <c r="N3" i="41" s="1"/>
  <c r="U3" i="41" s="1"/>
  <c r="AB3" i="41" s="1"/>
  <c r="AI3" i="41" s="1"/>
  <c r="AQ3" i="41" s="1"/>
  <c r="AX3" i="41" s="1"/>
  <c r="G10" i="41" s="1"/>
  <c r="N10" i="41" s="1"/>
  <c r="U10" i="41" s="1"/>
  <c r="AB10" i="41" s="1"/>
  <c r="AI10" i="41" s="1"/>
  <c r="AQ10" i="41" s="1"/>
  <c r="AX10" i="41" s="1"/>
  <c r="G17" i="41" s="1"/>
  <c r="N17" i="41" s="1"/>
  <c r="U17" i="41" s="1"/>
  <c r="AB17" i="41" s="1"/>
  <c r="AI17" i="41" s="1"/>
  <c r="AQ17" i="41" s="1"/>
  <c r="AX17" i="41" s="1"/>
  <c r="G24" i="41" s="1"/>
  <c r="N24" i="41" s="1"/>
  <c r="U24" i="41" s="1"/>
  <c r="AB24" i="41" s="1"/>
  <c r="AI24" i="41" s="1"/>
  <c r="AQ24" i="41" s="1"/>
  <c r="AX24" i="41" s="1"/>
  <c r="G31" i="41" s="1"/>
  <c r="N31" i="41" s="1"/>
  <c r="U31" i="41" s="1"/>
  <c r="AB31" i="41" s="1"/>
  <c r="AI31" i="41" s="1"/>
  <c r="AQ31" i="41" s="1"/>
  <c r="AX31" i="41" s="1"/>
  <c r="G38" i="41" s="1"/>
  <c r="N38" i="41" s="1"/>
  <c r="U38" i="41" s="1"/>
  <c r="AB38" i="41" s="1"/>
  <c r="AI38" i="41" s="1"/>
  <c r="AQ38" i="41" s="1"/>
  <c r="AX38" i="41" s="1"/>
  <c r="G3" i="46" a="1"/>
  <c r="G3" i="46" s="1"/>
  <c r="N3" i="46" s="1"/>
  <c r="U3" i="46" s="1"/>
  <c r="AB3" i="46" s="1"/>
  <c r="AI3" i="46" s="1"/>
  <c r="AQ3" i="46" s="1"/>
  <c r="AX3" i="46" s="1"/>
  <c r="G10" i="46" s="1"/>
  <c r="N10" i="46" s="1"/>
  <c r="U10" i="46" s="1"/>
  <c r="AB10" i="46" s="1"/>
  <c r="AI10" i="46" s="1"/>
  <c r="AQ10" i="46" s="1"/>
  <c r="AX10" i="46" s="1"/>
  <c r="G17" i="46" s="1"/>
  <c r="N17" i="46" s="1"/>
  <c r="U17" i="46" s="1"/>
  <c r="AB17" i="46" s="1"/>
  <c r="AI17" i="46" s="1"/>
  <c r="AQ17" i="46" s="1"/>
  <c r="AX17" i="46" s="1"/>
  <c r="G24" i="46" s="1"/>
  <c r="N24" i="46" s="1"/>
  <c r="U24" i="46" s="1"/>
  <c r="AB24" i="46" s="1"/>
  <c r="AI24" i="46" s="1"/>
  <c r="AQ24" i="46" s="1"/>
  <c r="AX24" i="46" s="1"/>
  <c r="G31" i="46" s="1"/>
  <c r="N31" i="46" s="1"/>
  <c r="U31" i="46" s="1"/>
  <c r="AB31" i="46" s="1"/>
  <c r="AI31" i="46" s="1"/>
  <c r="AQ31" i="46" s="1"/>
  <c r="AX31" i="46" s="1"/>
  <c r="G38" i="46" s="1"/>
  <c r="N38" i="46" s="1"/>
  <c r="U38" i="46" s="1"/>
  <c r="AB38" i="46" s="1"/>
  <c r="AI38" i="46" s="1"/>
  <c r="AQ38" i="46" s="1"/>
  <c r="AX38" i="46" s="1"/>
  <c r="G3" i="47" a="1"/>
  <c r="G3" i="47" s="1"/>
  <c r="N3" i="47" s="1"/>
  <c r="U3" i="47" s="1"/>
  <c r="AB3" i="47" s="1"/>
  <c r="AI3" i="47" s="1"/>
  <c r="AQ3" i="47" s="1"/>
  <c r="AX3" i="47" s="1"/>
  <c r="G10" i="47" s="1"/>
  <c r="N10" i="47" s="1"/>
  <c r="U10" i="47" s="1"/>
  <c r="AB10" i="47" s="1"/>
  <c r="AI10" i="47" s="1"/>
  <c r="AQ10" i="47" s="1"/>
  <c r="AX10" i="47" s="1"/>
  <c r="G17" i="47" s="1"/>
  <c r="N17" i="47" s="1"/>
  <c r="U17" i="47" s="1"/>
  <c r="AB17" i="47" s="1"/>
  <c r="AI17" i="47" s="1"/>
  <c r="AQ17" i="47" s="1"/>
  <c r="AX17" i="47" s="1"/>
  <c r="G24" i="47" s="1"/>
  <c r="N24" i="47" s="1"/>
  <c r="U24" i="47" s="1"/>
  <c r="AB24" i="47" s="1"/>
  <c r="AI24" i="47" s="1"/>
  <c r="AQ24" i="47" s="1"/>
  <c r="AX24" i="47" s="1"/>
  <c r="G31" i="47" s="1"/>
  <c r="N31" i="47" s="1"/>
  <c r="U31" i="47" s="1"/>
  <c r="AB31" i="47" s="1"/>
  <c r="AI31" i="47" s="1"/>
  <c r="AQ31" i="47" s="1"/>
  <c r="AX31" i="47" s="1"/>
  <c r="G38" i="47" s="1"/>
  <c r="N38" i="47" s="1"/>
  <c r="U38" i="47" s="1"/>
  <c r="AB38" i="47" s="1"/>
  <c r="AI38" i="47" s="1"/>
  <c r="AQ38" i="47" s="1"/>
  <c r="AX38" i="47" s="1"/>
  <c r="G3" i="50" a="1"/>
  <c r="G3" i="50" s="1"/>
  <c r="N3" i="50" s="1"/>
  <c r="U3" i="50" s="1"/>
  <c r="AB3" i="50" s="1"/>
  <c r="AI3" i="50" s="1"/>
  <c r="AQ3" i="50" s="1"/>
  <c r="AX3" i="50" s="1"/>
  <c r="G10" i="50" s="1"/>
  <c r="N10" i="50" s="1"/>
  <c r="U10" i="50" s="1"/>
  <c r="AB10" i="50" s="1"/>
  <c r="AI10" i="50" s="1"/>
  <c r="AQ10" i="50" s="1"/>
  <c r="AX10" i="50" s="1"/>
  <c r="G17" i="50" s="1"/>
  <c r="N17" i="50" s="1"/>
  <c r="U17" i="50" s="1"/>
  <c r="AB17" i="50" s="1"/>
  <c r="AI17" i="50" s="1"/>
  <c r="AQ17" i="50" s="1"/>
  <c r="AX17" i="50" s="1"/>
  <c r="G24" i="50" s="1"/>
  <c r="N24" i="50" s="1"/>
  <c r="U24" i="50" s="1"/>
  <c r="AB24" i="50" s="1"/>
  <c r="AI24" i="50" s="1"/>
  <c r="AQ24" i="50" s="1"/>
  <c r="AX24" i="50" s="1"/>
  <c r="G31" i="50" s="1"/>
  <c r="N31" i="50" s="1"/>
  <c r="U31" i="50" s="1"/>
  <c r="AB31" i="50" s="1"/>
  <c r="AI31" i="50" s="1"/>
  <c r="AQ31" i="50" s="1"/>
  <c r="AX31" i="50" s="1"/>
  <c r="G38" i="50" s="1"/>
  <c r="N38" i="50" s="1"/>
  <c r="U38" i="50" s="1"/>
  <c r="AB38" i="50" s="1"/>
  <c r="AI38" i="50" s="1"/>
  <c r="AQ38" i="50" s="1"/>
  <c r="AX38" i="50" s="1"/>
  <c r="C1" i="44"/>
  <c r="G3" i="48" a="1"/>
  <c r="G3" i="48" s="1"/>
  <c r="N3" i="48" s="1"/>
  <c r="U3" i="48" s="1"/>
  <c r="AB3" i="48" s="1"/>
  <c r="AI3" i="48" s="1"/>
  <c r="AQ3" i="48" s="1"/>
  <c r="AX3" i="48" s="1"/>
  <c r="G10" i="48" s="1"/>
  <c r="N10" i="48" s="1"/>
  <c r="U10" i="48" s="1"/>
  <c r="AB10" i="48" s="1"/>
  <c r="AI10" i="48" s="1"/>
  <c r="AQ10" i="48" s="1"/>
  <c r="AX10" i="48" s="1"/>
  <c r="G17" i="48" s="1"/>
  <c r="N17" i="48" s="1"/>
  <c r="U17" i="48" s="1"/>
  <c r="AB17" i="48" s="1"/>
  <c r="AI17" i="48" s="1"/>
  <c r="AQ17" i="48" s="1"/>
  <c r="AX17" i="48" s="1"/>
  <c r="G24" i="48" s="1"/>
  <c r="N24" i="48" s="1"/>
  <c r="U24" i="48" s="1"/>
  <c r="AB24" i="48" s="1"/>
  <c r="AI24" i="48" s="1"/>
  <c r="AQ24" i="48" s="1"/>
  <c r="AX24" i="48" s="1"/>
  <c r="G31" i="48" s="1"/>
  <c r="N31" i="48" s="1"/>
  <c r="U31" i="48" s="1"/>
  <c r="AB31" i="48" s="1"/>
  <c r="AI31" i="48" s="1"/>
  <c r="AQ31" i="48" s="1"/>
  <c r="AX31" i="48" s="1"/>
  <c r="G38" i="48" s="1"/>
  <c r="N38" i="48" s="1"/>
  <c r="U38" i="48" s="1"/>
  <c r="AB38" i="48" s="1"/>
  <c r="AI38" i="48" s="1"/>
  <c r="AQ38" i="48" s="1"/>
  <c r="AX38" i="48" s="1"/>
  <c r="C1" i="49"/>
  <c r="C1" i="47"/>
  <c r="C1" i="5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Luís Fernando</author>
  </authors>
  <commentList>
    <comment ref="B12" authorId="0" shapeId="0" xr:uid="{9497F7F6-50DA-4C0F-856E-D490B71F4784}">
      <text>
        <r>
          <rPr>
            <b/>
            <sz val="9"/>
            <color indexed="81"/>
            <rFont val="Segoe UI"/>
            <family val="2"/>
          </rPr>
          <t>Em Minutos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<sst xmlns="http://schemas.openxmlformats.org/spreadsheetml/2006/main" count="144" uniqueCount="69">
  <si>
    <t>Entrada</t>
  </si>
  <si>
    <t>Saída</t>
  </si>
  <si>
    <t>Tempo Almoço</t>
  </si>
  <si>
    <t>Alvo de Horas</t>
  </si>
  <si>
    <t>Sábado</t>
  </si>
  <si>
    <t>Domingo</t>
  </si>
  <si>
    <t>Terça-Feira</t>
  </si>
  <si>
    <t>Segunda-Feira</t>
  </si>
  <si>
    <t>Quarta-Feira</t>
  </si>
  <si>
    <t>Quinta-Feira</t>
  </si>
  <si>
    <t>Sexta-Feira</t>
  </si>
  <si>
    <t>Almoço ↑</t>
  </si>
  <si>
    <t>Almoço ↓</t>
  </si>
  <si>
    <t>Hora Mínima</t>
  </si>
  <si>
    <t>Hora Máxima</t>
  </si>
  <si>
    <t>DOM</t>
  </si>
  <si>
    <t>SEG</t>
  </si>
  <si>
    <t>TER</t>
  </si>
  <si>
    <t>QUA</t>
  </si>
  <si>
    <t>QUI</t>
  </si>
  <si>
    <t>SEX</t>
  </si>
  <si>
    <t>SÁB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</si>
  <si>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</si>
  <si>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</si>
  <si>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</si>
  <si>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</si>
  <si>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</si>
  <si>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</si>
  <si>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</si>
  <si>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</si>
  <si>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</si>
  <si>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</si>
  <si>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</si>
  <si>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</si>
  <si>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</si>
  <si>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Banco de Horas</t>
  </si>
  <si>
    <t>Neste Mês</t>
  </si>
  <si>
    <t>Mês Anter.</t>
  </si>
  <si>
    <t>1ª</t>
  </si>
  <si>
    <t>2ª</t>
  </si>
  <si>
    <t>3ª</t>
  </si>
  <si>
    <t>4ª</t>
  </si>
  <si>
    <t>5ª</t>
  </si>
  <si>
    <t>6ª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</si>
  <si>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</si>
  <si>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</si>
  <si>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</si>
  <si>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</si>
  <si>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</si>
  <si>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</si>
  <si>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</si>
  <si>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</si>
  <si>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</si>
  <si>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</si>
  <si>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</si>
  <si>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</si>
  <si>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Quant Barras</t>
  </si>
  <si>
    <t>D</t>
  </si>
  <si>
    <t>Média</t>
  </si>
  <si>
    <t>ANO</t>
  </si>
  <si>
    <t>Acum.</t>
  </si>
  <si>
    <t>Tolerância</t>
  </si>
  <si>
    <t>texto</t>
  </si>
  <si>
    <t xml:space="preserve"> min →</t>
  </si>
  <si>
    <t>Sim</t>
  </si>
  <si>
    <t>Não</t>
  </si>
  <si>
    <t>Contar Mês</t>
  </si>
  <si>
    <t>Var. Inicial</t>
  </si>
  <si>
    <t xml:space="preserve">ANO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</si>
</sst>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h:mm;@"/>
    <numFmt numFmtId="166" formatCode="dd\ \-\ dddd"/>
    <numFmt numFmtId="167" formatCode="dd\ \-\ ddd"/>
    <numFmt numFmtId="168" formatCode="[h]:mm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0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D49DDB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Arial Narrow"/>
      <family val="2"/>
    </font>
    <font>
      <b/>
      <sz val="11"/>
      <color theme="8" tint="-0.249977111117893"/>
      <name val="Arial Narrow"/>
      <family val="2"/>
    </font>
    <font>
      <sz val="11"/>
      <color theme="0" tint="-0.499984740745262"/>
      <name val="Calibri"/>
      <family val="2"/>
      <scheme val="minor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rgb="FFFFC000"/>
      </left>
      <right/>
      <top style="thin">
        <color rgb="FFFFC000"/>
      </top>
      <bottom/>
      <diagonal/>
    </border>
    <border>
      <left/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/>
      <top/>
      <bottom/>
      <diagonal/>
    </border>
    <border>
      <left/>
      <right style="thin">
        <color rgb="FFFFC000"/>
      </right>
      <top/>
      <bottom/>
      <diagonal/>
    </border>
    <border>
      <left style="thin">
        <color rgb="FFFFC000"/>
      </left>
      <right/>
      <top/>
      <bottom style="thin">
        <color rgb="FFFFC000"/>
      </bottom>
      <diagonal/>
    </border>
    <border>
      <left/>
      <right style="thin">
        <color rgb="FFFFC000"/>
      </right>
      <top/>
      <bottom style="thin">
        <color rgb="FFFFC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3" borderId="0" xfId="0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5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165" fontId="2" fillId="3" borderId="0" xfId="0" applyNumberFormat="1" applyFont="1" applyFill="1" applyAlignment="1">
      <alignment vertical="center"/>
    </xf>
    <xf numFmtId="165" fontId="2" fillId="3" borderId="0" xfId="0" applyNumberFormat="1" applyFont="1" applyFill="1" applyAlignment="1">
      <alignment vertical="top" readingOrder="1"/>
    </xf>
    <xf numFmtId="0" fontId="2" fillId="3" borderId="0" xfId="0" applyFont="1" applyFill="1" applyAlignment="1">
      <alignment horizontal="right" vertical="top" readingOrder="1"/>
    </xf>
    <xf numFmtId="0" fontId="0" fillId="3" borderId="0" xfId="0" applyFill="1" applyAlignment="1">
      <alignment horizontal="right" vertical="center"/>
    </xf>
    <xf numFmtId="165" fontId="0" fillId="5" borderId="0" xfId="0" applyNumberFormat="1" applyFill="1" applyAlignment="1" applyProtection="1">
      <alignment vertical="center"/>
      <protection locked="0"/>
    </xf>
    <xf numFmtId="165" fontId="0" fillId="2" borderId="0" xfId="0" applyNumberFormat="1" applyFill="1" applyAlignment="1" applyProtection="1">
      <alignment vertical="center"/>
      <protection locked="0"/>
    </xf>
    <xf numFmtId="166" fontId="1" fillId="3" borderId="0" xfId="0" applyNumberFormat="1" applyFont="1" applyFill="1" applyAlignment="1">
      <alignment vertical="center"/>
    </xf>
    <xf numFmtId="0" fontId="0" fillId="5" borderId="0" xfId="0" applyFill="1" applyAlignment="1">
      <alignment vertical="center"/>
    </xf>
    <xf numFmtId="0" fontId="6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167" fontId="7" fillId="4" borderId="0" xfId="0" applyNumberFormat="1" applyFont="1" applyFill="1" applyAlignment="1">
      <alignment horizontal="right" vertical="center" textRotation="90"/>
    </xf>
    <xf numFmtId="167" fontId="8" fillId="5" borderId="0" xfId="0" applyNumberFormat="1" applyFont="1" applyFill="1" applyAlignment="1">
      <alignment horizontal="right" vertical="center" textRotation="90"/>
    </xf>
    <xf numFmtId="0" fontId="10" fillId="3" borderId="0" xfId="0" applyFont="1" applyFill="1" applyAlignment="1">
      <alignment vertical="top" readingOrder="1"/>
    </xf>
    <xf numFmtId="168" fontId="2" fillId="3" borderId="0" xfId="0" applyNumberFormat="1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11" fillId="3" borderId="0" xfId="0" applyFont="1" applyFill="1" applyAlignment="1">
      <alignment horizontal="right" vertical="center"/>
    </xf>
    <xf numFmtId="164" fontId="11" fillId="5" borderId="0" xfId="0" applyNumberFormat="1" applyFont="1" applyFill="1" applyAlignment="1">
      <alignment horizontal="right" vertical="center"/>
    </xf>
    <xf numFmtId="164" fontId="11" fillId="2" borderId="0" xfId="0" applyNumberFormat="1" applyFont="1" applyFill="1" applyAlignment="1">
      <alignment horizontal="right" vertical="center"/>
    </xf>
    <xf numFmtId="164" fontId="11" fillId="3" borderId="0" xfId="0" applyNumberFormat="1" applyFont="1" applyFill="1" applyAlignment="1">
      <alignment horizontal="right" vertical="center"/>
    </xf>
    <xf numFmtId="0" fontId="11" fillId="4" borderId="0" xfId="0" applyFont="1" applyFill="1" applyAlignment="1">
      <alignment vertical="center"/>
    </xf>
    <xf numFmtId="168" fontId="6" fillId="4" borderId="0" xfId="0" applyNumberFormat="1" applyFont="1" applyFill="1" applyAlignment="1">
      <alignment vertical="center"/>
    </xf>
    <xf numFmtId="168" fontId="10" fillId="5" borderId="0" xfId="0" applyNumberFormat="1" applyFont="1" applyFill="1" applyAlignment="1">
      <alignment vertical="center"/>
    </xf>
    <xf numFmtId="0" fontId="10" fillId="3" borderId="0" xfId="0" applyFont="1" applyFill="1" applyAlignment="1">
      <alignment vertical="center"/>
    </xf>
    <xf numFmtId="1" fontId="10" fillId="5" borderId="0" xfId="0" applyNumberFormat="1" applyFont="1" applyFill="1" applyAlignment="1">
      <alignment vertical="center"/>
    </xf>
    <xf numFmtId="1" fontId="6" fillId="4" borderId="0" xfId="0" applyNumberFormat="1" applyFont="1" applyFill="1" applyAlignment="1">
      <alignment vertical="center"/>
    </xf>
    <xf numFmtId="0" fontId="6" fillId="4" borderId="0" xfId="0" applyFont="1" applyFill="1" applyAlignment="1">
      <alignment vertical="center"/>
    </xf>
    <xf numFmtId="165" fontId="6" fillId="4" borderId="0" xfId="0" applyNumberFormat="1" applyFont="1" applyFill="1" applyAlignment="1">
      <alignment horizontal="center" vertical="center" textRotation="90"/>
    </xf>
    <xf numFmtId="0" fontId="13" fillId="4" borderId="0" xfId="0" applyFont="1" applyFill="1" applyAlignment="1">
      <alignment vertical="center"/>
    </xf>
    <xf numFmtId="165" fontId="13" fillId="4" borderId="0" xfId="0" applyNumberFormat="1" applyFont="1" applyFill="1" applyAlignment="1">
      <alignment horizontal="center" vertical="center" textRotation="90"/>
    </xf>
    <xf numFmtId="167" fontId="12" fillId="4" borderId="0" xfId="0" applyNumberFormat="1" applyFont="1" applyFill="1" applyAlignment="1">
      <alignment horizontal="right" vertical="center" textRotation="90"/>
    </xf>
    <xf numFmtId="167" fontId="12" fillId="5" borderId="0" xfId="0" applyNumberFormat="1" applyFont="1" applyFill="1" applyAlignment="1">
      <alignment horizontal="right" vertical="center" textRotation="90"/>
    </xf>
    <xf numFmtId="1" fontId="6" fillId="4" borderId="0" xfId="0" applyNumberFormat="1" applyFont="1" applyFill="1" applyAlignment="1">
      <alignment horizontal="center" vertical="center" textRotation="90"/>
    </xf>
    <xf numFmtId="168" fontId="14" fillId="4" borderId="0" xfId="0" applyNumberFormat="1" applyFont="1" applyFill="1" applyAlignment="1">
      <alignment horizontal="right"/>
    </xf>
    <xf numFmtId="0" fontId="15" fillId="4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168" fontId="2" fillId="3" borderId="0" xfId="0" applyNumberFormat="1" applyFont="1" applyFill="1" applyAlignment="1">
      <alignment horizontal="right"/>
    </xf>
    <xf numFmtId="1" fontId="2" fillId="3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168" fontId="2" fillId="4" borderId="0" xfId="0" applyNumberFormat="1" applyFont="1" applyFill="1" applyAlignment="1">
      <alignment horizontal="right"/>
    </xf>
    <xf numFmtId="1" fontId="2" fillId="4" borderId="0" xfId="0" applyNumberFormat="1" applyFont="1" applyFill="1" applyAlignment="1">
      <alignment horizontal="right"/>
    </xf>
    <xf numFmtId="0" fontId="10" fillId="3" borderId="0" xfId="0" applyFont="1" applyFill="1" applyAlignment="1">
      <alignment horizontal="right"/>
    </xf>
    <xf numFmtId="168" fontId="10" fillId="3" borderId="0" xfId="0" applyNumberFormat="1" applyFont="1" applyFill="1" applyAlignment="1">
      <alignment horizontal="right"/>
    </xf>
    <xf numFmtId="1" fontId="10" fillId="3" borderId="0" xfId="0" applyNumberFormat="1" applyFont="1" applyFill="1" applyAlignment="1">
      <alignment horizontal="right"/>
    </xf>
    <xf numFmtId="168" fontId="14" fillId="3" borderId="0" xfId="0" applyNumberFormat="1" applyFont="1" applyFill="1" applyAlignment="1">
      <alignment horizontal="right"/>
    </xf>
    <xf numFmtId="168" fontId="14" fillId="5" borderId="9" xfId="0" applyNumberFormat="1" applyFont="1" applyFill="1" applyBorder="1" applyAlignment="1">
      <alignment horizontal="right"/>
    </xf>
    <xf numFmtId="0" fontId="15" fillId="3" borderId="0" xfId="0" applyFont="1" applyFill="1" applyAlignment="1">
      <alignment horizontal="left"/>
    </xf>
    <xf numFmtId="0" fontId="15" fillId="5" borderId="9" xfId="0" applyFont="1" applyFill="1" applyBorder="1" applyAlignment="1">
      <alignment horizontal="left"/>
    </xf>
    <xf numFmtId="0" fontId="14" fillId="5" borderId="9" xfId="0" applyFont="1" applyFill="1" applyBorder="1" applyAlignment="1">
      <alignment horizontal="right"/>
    </xf>
    <xf numFmtId="0" fontId="2" fillId="3" borderId="0" xfId="0" applyFont="1" applyFill="1" applyAlignment="1">
      <alignment horizontal="right" vertical="center" shrinkToFit="1"/>
    </xf>
    <xf numFmtId="168" fontId="10" fillId="3" borderId="0" xfId="0" applyNumberFormat="1" applyFont="1" applyFill="1" applyAlignment="1">
      <alignment horizontal="right" vertical="center" readingOrder="1"/>
    </xf>
    <xf numFmtId="168" fontId="2" fillId="3" borderId="0" xfId="0" applyNumberFormat="1" applyFont="1" applyFill="1" applyAlignment="1" applyProtection="1">
      <alignment horizontal="right" vertical="center" readingOrder="1"/>
      <protection locked="0"/>
    </xf>
    <xf numFmtId="0" fontId="2" fillId="3" borderId="0" xfId="0" applyFont="1" applyFill="1" applyAlignment="1" applyProtection="1">
      <alignment vertical="center"/>
      <protection locked="0"/>
    </xf>
    <xf numFmtId="20" fontId="0" fillId="0" borderId="0" xfId="0" applyNumberFormat="1"/>
    <xf numFmtId="0" fontId="0" fillId="0" borderId="0" xfId="0" quotePrefix="1"/>
    <xf numFmtId="0" fontId="16" fillId="3" borderId="1" xfId="0" applyFont="1" applyFill="1" applyBorder="1" applyAlignment="1">
      <alignment horizontal="right" vertical="center"/>
    </xf>
    <xf numFmtId="0" fontId="2" fillId="3" borderId="0" xfId="0" applyFont="1" applyFill="1" applyAlignment="1" applyProtection="1">
      <alignment horizontal="right" vertical="center" readingOrder="1"/>
      <protection locked="0"/>
    </xf>
    <xf numFmtId="0" fontId="4" fillId="3" borderId="0" xfId="0" applyFont="1" applyFill="1" applyAlignment="1">
      <alignment horizontal="center" readingOrder="1"/>
    </xf>
    <xf numFmtId="167" fontId="8" fillId="3" borderId="0" xfId="0" applyNumberFormat="1" applyFont="1" applyFill="1" applyAlignment="1">
      <alignment horizontal="right" vertical="center" textRotation="90"/>
    </xf>
    <xf numFmtId="168" fontId="6" fillId="4" borderId="2" xfId="0" applyNumberFormat="1" applyFont="1" applyFill="1" applyBorder="1" applyAlignment="1">
      <alignment horizontal="center" vertical="center" textRotation="90"/>
    </xf>
    <xf numFmtId="165" fontId="6" fillId="4" borderId="2" xfId="0" applyNumberFormat="1" applyFont="1" applyFill="1" applyBorder="1" applyAlignment="1">
      <alignment horizontal="center" vertical="center" textRotation="90"/>
    </xf>
    <xf numFmtId="168" fontId="5" fillId="4" borderId="3" xfId="0" applyNumberFormat="1" applyFont="1" applyFill="1" applyBorder="1" applyAlignment="1">
      <alignment horizontal="center" vertical="center" readingOrder="1"/>
    </xf>
    <xf numFmtId="168" fontId="5" fillId="4" borderId="4" xfId="0" applyNumberFormat="1" applyFont="1" applyFill="1" applyBorder="1" applyAlignment="1">
      <alignment horizontal="center" vertical="center" readingOrder="1"/>
    </xf>
    <xf numFmtId="168" fontId="5" fillId="4" borderId="5" xfId="0" applyNumberFormat="1" applyFont="1" applyFill="1" applyBorder="1" applyAlignment="1">
      <alignment horizontal="center" vertical="center" readingOrder="1"/>
    </xf>
    <xf numFmtId="168" fontId="5" fillId="4" borderId="6" xfId="0" applyNumberFormat="1" applyFont="1" applyFill="1" applyBorder="1" applyAlignment="1">
      <alignment horizontal="center" vertical="center" readingOrder="1"/>
    </xf>
    <xf numFmtId="168" fontId="5" fillId="4" borderId="7" xfId="0" applyNumberFormat="1" applyFont="1" applyFill="1" applyBorder="1" applyAlignment="1">
      <alignment horizontal="center" vertical="center" readingOrder="1"/>
    </xf>
    <xf numFmtId="168" fontId="5" fillId="4" borderId="8" xfId="0" applyNumberFormat="1" applyFont="1" applyFill="1" applyBorder="1" applyAlignment="1">
      <alignment horizontal="center" vertical="center" readingOrder="1"/>
    </xf>
    <xf numFmtId="0" fontId="9" fillId="3" borderId="0" xfId="0" applyFont="1" applyFill="1" applyAlignment="1">
      <alignment horizontal="center" readingOrder="1"/>
    </xf>
    <xf numFmtId="21" fontId="0" fillId="0" borderId="0" xfId="0" applyNumberFormat="1"/>
  </cellXfs>
  <cellStyles count="1">
    <cellStyle name="Normal" xfId="0" builtinId="0"/>
  </cellStyles>
  <dxfs count="1573"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5" tint="0.39994506668294322"/>
      </font>
    </dxf>
    <dxf>
      <font>
        <color theme="5" tint="0.39994506668294322"/>
      </font>
    </dxf>
    <dxf>
      <fill>
        <patternFill>
          <bgColor rgb="FFFF0000"/>
        </patternFill>
      </fill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  <dxf>
      <font>
        <color theme="5" tint="0.39994506668294322"/>
      </font>
    </dxf>
  </dxfs>
  <tableStyles count="0" defaultTableStyle="TableStyleMedium2" defaultPivotStyle="PivotStyleLight16"/>
  <colors>
    <mruColors>
      <color rgb="FFD49DDB"/>
      <color rgb="FFE6BCE0"/>
      <color rgb="FFEDA1DD"/>
      <color rgb="FFDCA0D3"/>
      <color rgb="FFEB95D9"/>
      <color rgb="FFDFABD8"/>
      <color rgb="FFDAAAE0"/>
      <color rgb="FFEB99D9"/>
      <color rgb="FFDCA4D4"/>
      <color rgb="FFD6A3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B9E1-22B8-4A6C-81B9-F09030AB7A6E}">
  <sheetPr codeName="Planilha1"/>
  <dimension ref="B2:AA17"/>
  <sheetViews>
    <sheetView zoomScale="130" zoomScaleNormal="130" workbookViewId="0">
      <selection activeCell="L5" sqref="L5"/>
    </sheetView>
  </sheetViews>
  <sheetFormatPr defaultColWidth="8.7109375" defaultRowHeight="16.5" x14ac:dyDescent="0.3"/>
  <cols>
    <col min="1" max="1" width="0.7109375" style="47" customWidth="1"/>
    <col min="2" max="2" width="4.85546875" style="47" bestFit="1" customWidth="1"/>
    <col min="3" max="3" width="6.5703125" style="48" customWidth="1"/>
    <col min="4" max="4" width="4.28515625" style="49" customWidth="1"/>
    <col min="5" max="5" width="6.5703125" style="48" customWidth="1"/>
    <col min="6" max="6" width="0.85546875" style="48" customWidth="1"/>
    <col min="7" max="7" width="11.7109375" style="42" customWidth="1"/>
    <col min="8" max="8" width="11.7109375" style="43" customWidth="1"/>
    <col min="9" max="10" width="0.85546875" style="47" customWidth="1"/>
    <col min="11" max="11" width="5.140625" style="47" bestFit="1" customWidth="1"/>
    <col min="12" max="12" width="6.5703125" style="48" customWidth="1"/>
    <col min="13" max="13" width="4.28515625" style="49" customWidth="1"/>
    <col min="14" max="14" width="6.5703125" style="48" customWidth="1"/>
    <col min="15" max="15" width="0.85546875" style="48" customWidth="1"/>
    <col min="16" max="16" width="11.7109375" style="42" customWidth="1"/>
    <col min="17" max="17" width="11.7109375" style="43" customWidth="1"/>
    <col min="18" max="19" width="0.85546875" style="47" customWidth="1"/>
    <col min="20" max="20" width="2.5703125" style="47" customWidth="1"/>
    <col min="21" max="21" width="6.5703125" style="48" customWidth="1"/>
    <col min="22" max="22" width="4.28515625" style="49" customWidth="1"/>
    <col min="23" max="23" width="6.5703125" style="48" customWidth="1"/>
    <col min="24" max="24" width="0.85546875" style="48" customWidth="1"/>
    <col min="25" max="25" width="11.7109375" style="42" customWidth="1"/>
    <col min="26" max="26" width="11.7109375" style="43" customWidth="1"/>
    <col min="27" max="27" width="0.85546875" style="47" customWidth="1"/>
    <col min="28" max="28" width="1.85546875" style="47" customWidth="1"/>
    <col min="29" max="16384" width="8.7109375" style="47"/>
  </cols>
  <sheetData>
    <row r="2" spans="2:27" x14ac:dyDescent="0.3">
      <c r="B2" s="44"/>
      <c r="C2" s="45" t="s">
        <v>60</v>
      </c>
      <c r="D2" s="46" t="s">
        <v>57</v>
      </c>
      <c r="E2" s="45" t="s">
        <v>58</v>
      </c>
      <c r="F2" s="45"/>
      <c r="G2" s="53"/>
      <c r="H2" s="55"/>
      <c r="I2" s="44"/>
      <c r="K2" s="44"/>
      <c r="L2" s="45" t="s">
        <v>60</v>
      </c>
      <c r="M2" s="46" t="s">
        <v>57</v>
      </c>
      <c r="N2" s="45" t="s">
        <v>58</v>
      </c>
      <c r="O2" s="45"/>
      <c r="P2" s="53"/>
      <c r="Q2" s="55"/>
      <c r="R2" s="44"/>
      <c r="T2" s="44"/>
      <c r="U2" s="45" t="s">
        <v>60</v>
      </c>
      <c r="V2" s="46" t="s">
        <v>57</v>
      </c>
      <c r="W2" s="45" t="s">
        <v>58</v>
      </c>
      <c r="X2" s="45"/>
      <c r="Y2" s="53"/>
      <c r="Z2" s="55"/>
      <c r="AA2" s="44"/>
    </row>
    <row r="3" spans="2:27" x14ac:dyDescent="0.3">
      <c r="B3" s="44" t="str">
        <f>meta!L1</f>
        <v>JAN</v>
      </c>
      <c r="C3" s="45">
        <f>JAN!C13</f>
        <v>0</v>
      </c>
      <c r="D3" s="46">
        <f>JAN!F2</f>
        <v>0</v>
      </c>
      <c r="E3" s="45">
        <f>IF(D3&lt;&gt;0,C3/D3,0)</f>
        <v>0</v>
      </c>
      <c r="F3" s="45"/>
      <c r="G3" s="54" t="str">
        <f>IFERROR(REPT("|",-$E3*meta!$V$1/MAX(ABS(MAX($E$3:$E$14)),ABS(MIN($E$3:$E$14)))),"")</f>
        <v/>
      </c>
      <c r="H3" s="56" t="str">
        <f>IFERROR(REPT("|",$E3*meta!$V$1/MAX(ABS(MAX($E$3:$E$14)),ABS(MIN($E$3:$E$14)))),"")</f>
        <v/>
      </c>
      <c r="I3" s="44"/>
      <c r="K3" s="50" t="str">
        <f>meta!I1</f>
        <v>DOM</v>
      </c>
      <c r="L3" s="51">
        <f>SUM(JAN!BA1,FEV!BA1,MAR!BA1,ABR!BA1,MAI!BA1,JUN!BA1,JUL!BA1,AGO!BA1,SET!BA1,OUT!BA1,NOV!BA1,DEZ!BA1)</f>
        <v>0</v>
      </c>
      <c r="M3" s="52">
        <f>SUM(JAN!BA2,FEV!BA2,MAR!BA2,ABR!BA2,MAI!BA2,JUN!BA2,JUL!BA2,AGO!BA2,SET!BA2,OUT!BA2,NOV!BA2,DEZ!BA2)</f>
        <v>0</v>
      </c>
      <c r="N3" s="51">
        <f>IF(M3&lt;&gt;0,L3/M3,0)</f>
        <v>0</v>
      </c>
      <c r="O3" s="45"/>
      <c r="P3" s="54" t="str">
        <f>IFERROR(REPT("|",-$N3*meta!$V$1/MAX(ABS(MAX($N$3:$N$9)),ABS(MIN($N$3:$N$9)))),"")</f>
        <v/>
      </c>
      <c r="Q3" s="56" t="str">
        <f>IFERROR(REPT("|",$N3*meta!$V$1/MAX(ABS(MAX($N$3:$N$9)),ABS(MIN($N$3:$N$9)))),"")</f>
        <v/>
      </c>
      <c r="R3" s="44"/>
      <c r="T3" s="44" t="s">
        <v>38</v>
      </c>
      <c r="U3" s="45">
        <f>SUM(JAN!E4,FEV!E4,MAR!E4,ABR!E4,MAI!E4,JUN!E4,JUL!E4,AGO!E4,SET!E4,OUT!E4,NOV!E4,DEZ!E4)</f>
        <v>0</v>
      </c>
      <c r="V3" s="46">
        <f>SUM(JAN!F4,FEV!F4,MAR!F4,ABR!F4,MAI!F4,JUN!F4,JUL!F4,AGO!F4,SET!F4,OUT!F4,NOV!F4,DEZ!F4)</f>
        <v>0</v>
      </c>
      <c r="W3" s="45">
        <f>IF(V3&lt;&gt;0,U3/V3,0)</f>
        <v>0</v>
      </c>
      <c r="X3" s="45"/>
      <c r="Y3" s="57" t="str">
        <f>IFERROR(REPT("|",-$W3*meta!$V$1/MAX(ABS(MAX($W$3:$W$8)),ABS(MIN($W$3:$W$8)))),"")</f>
        <v/>
      </c>
      <c r="Z3" s="56" t="str">
        <f>IFERROR(REPT("|",$W3*meta!$V$1/MAX(ABS(MAX($W$3:$W$8)),ABS(MIN($W$3:$W$8)))),"")</f>
        <v/>
      </c>
      <c r="AA3" s="44"/>
    </row>
    <row r="4" spans="2:27" x14ac:dyDescent="0.3">
      <c r="B4" s="44" t="str">
        <f>meta!L2</f>
        <v>FEV</v>
      </c>
      <c r="C4" s="45">
        <f>FEV!C13</f>
        <v>0</v>
      </c>
      <c r="D4" s="46">
        <f>FEV!F2</f>
        <v>0</v>
      </c>
      <c r="E4" s="45">
        <f t="shared" ref="E4:E16" si="0">IF(D4&lt;&gt;0,C4/D4,0)</f>
        <v>0</v>
      </c>
      <c r="F4" s="45"/>
      <c r="G4" s="54" t="str">
        <f>IFERROR(REPT("|",-$E4*meta!$V$1/MAX(ABS(MAX($E$3:$E$14)),ABS(MIN($E$3:$E$14)))),"")</f>
        <v/>
      </c>
      <c r="H4" s="56" t="str">
        <f>IFERROR(REPT("|",$E4*meta!$V$1/MAX(ABS(MAX($E$3:$E$14)),ABS(MIN($E$3:$E$14)))),"")</f>
        <v/>
      </c>
      <c r="I4" s="44"/>
      <c r="K4" s="44" t="str">
        <f>meta!I2</f>
        <v>SEG</v>
      </c>
      <c r="L4" s="45">
        <f>SUM(JAN!J1,FEV!J1,MAR!J1,ABR!J1,MAI!J1,JUN!J1,JUL!J1,AGO!J1,SET!J1,OUT!J1,NOV!J1,DEZ!J1)</f>
        <v>0</v>
      </c>
      <c r="M4" s="46">
        <f>SUM(JAN!J2,FEV!J2,MAR!J2,ABR!J2,MAI!J2,JUN!J2,JUL!J2,AGO!J2,SET!J2,OUT!J2,NOV!J2,DEZ!J2)</f>
        <v>0</v>
      </c>
      <c r="N4" s="45">
        <f t="shared" ref="N4:N9" si="1">IF(M4&lt;&gt;0,L4/M4,0)</f>
        <v>0</v>
      </c>
      <c r="O4" s="45"/>
      <c r="P4" s="54" t="str">
        <f>IFERROR(REPT("|",-$N4*meta!$V$1/MAX(ABS(MAX($N$3:$N$9)),ABS(MIN($N$3:$N$9)))),"")</f>
        <v/>
      </c>
      <c r="Q4" s="56" t="str">
        <f>IFERROR(REPT("|",$N4*meta!$V$1/MAX(ABS(MAX($N$3:$N$9)),ABS(MIN($N$3:$N$9)))),"")</f>
        <v/>
      </c>
      <c r="R4" s="44"/>
      <c r="T4" s="44" t="s">
        <v>39</v>
      </c>
      <c r="U4" s="45">
        <f>SUM(JAN!E11,FEV!E11,MAR!E11,ABR!E11,MAI!E11,JUN!E11,JUL!E11,AGO!E11,SET!E11,OUT!E11,NOV!E11,DEZ!E11)</f>
        <v>0</v>
      </c>
      <c r="V4" s="46">
        <f>SUM(JAN!F11,FEV!F11,MAR!F11,ABR!F11,MAI!F11,JUN!F11,JUL!F11,AGO!F11,SET!F11,OUT!F11,NOV!F11,DEZ!F11)</f>
        <v>0</v>
      </c>
      <c r="W4" s="45">
        <f t="shared" ref="W4:W8" si="2">IF(V4&lt;&gt;0,U4/V4,0)</f>
        <v>0</v>
      </c>
      <c r="X4" s="45"/>
      <c r="Y4" s="57" t="str">
        <f>IFERROR(REPT("|",-$W4*meta!$V$1/MAX(ABS(MAX($W$3:$W$8)),ABS(MIN($W$3:$W$8)))),"")</f>
        <v/>
      </c>
      <c r="Z4" s="56" t="str">
        <f>IFERROR(REPT("|",$W4*meta!$V$1/MAX(ABS(MAX($W$3:$W$8)),ABS(MIN($W$3:$W$8)))),"")</f>
        <v/>
      </c>
      <c r="AA4" s="44"/>
    </row>
    <row r="5" spans="2:27" x14ac:dyDescent="0.3">
      <c r="B5" s="44" t="str">
        <f>meta!L3</f>
        <v>MAR</v>
      </c>
      <c r="C5" s="45">
        <f>MAR!C13</f>
        <v>0</v>
      </c>
      <c r="D5" s="46">
        <f>MAR!F2</f>
        <v>0</v>
      </c>
      <c r="E5" s="45">
        <f t="shared" si="0"/>
        <v>0</v>
      </c>
      <c r="F5" s="45"/>
      <c r="G5" s="54" t="str">
        <f>IFERROR(REPT("|",-$E5*meta!$V$1/MAX(ABS(MAX($E$3:$E$14)),ABS(MIN($E$3:$E$14)))),"")</f>
        <v/>
      </c>
      <c r="H5" s="56" t="str">
        <f>IFERROR(REPT("|",$E5*meta!$V$1/MAX(ABS(MAX($E$3:$E$14)),ABS(MIN($E$3:$E$14)))),"")</f>
        <v/>
      </c>
      <c r="I5" s="44"/>
      <c r="K5" s="44" t="str">
        <f>meta!I3</f>
        <v>TER</v>
      </c>
      <c r="L5" s="45">
        <f>SUM(JAN!Q1,FEV!Q1,MAR!Q1,ABR!Q1,MAI!Q1,JUN!Q1,JUL!Q1,AGO!Q1,SET!Q1,OUT!Q1,NOV!Q1,DEZ!Q1)</f>
        <v>0</v>
      </c>
      <c r="M5" s="46">
        <f>SUM(JAN!Q2,FEV!Q2,MAR!Q2,ABR!Q2,MAI!Q2,JUN!Q2,JUL!Q2,AGO!Q2,SET!Q2,OUT!Q2,NOV!Q2,DEZ!Q2)</f>
        <v>0</v>
      </c>
      <c r="N5" s="45">
        <f t="shared" si="1"/>
        <v>0</v>
      </c>
      <c r="O5" s="45"/>
      <c r="P5" s="54" t="str">
        <f>IFERROR(REPT("|",-$N5*meta!$V$1/MAX(ABS(MAX($N$3:$N$9)),ABS(MIN($N$3:$N$9)))),"")</f>
        <v/>
      </c>
      <c r="Q5" s="56" t="str">
        <f>IFERROR(REPT("|",$N5*meta!$V$1/MAX(ABS(MAX($N$3:$N$9)),ABS(MIN($N$3:$N$9)))),"")</f>
        <v/>
      </c>
      <c r="R5" s="44"/>
      <c r="T5" s="44" t="s">
        <v>40</v>
      </c>
      <c r="U5" s="45">
        <f>SUM(JAN!E18,FEV!E18,MAR!E18,ABR!E18,MAI!E18,JUN!E18,JUL!E18,AGO!E18,SET!E18,OUT!E18,NOV!E18,DEZ!E18)</f>
        <v>0</v>
      </c>
      <c r="V5" s="46">
        <f>SUM(JAN!F18,FEV!F18,MAR!F18,ABR!F18,MAI!F18,JUN!F18,JUL!F18,AGO!F18,SET!F18,OUT!F18,NOV!F18,DEZ!F18)</f>
        <v>0</v>
      </c>
      <c r="W5" s="45">
        <f t="shared" si="2"/>
        <v>0</v>
      </c>
      <c r="X5" s="45"/>
      <c r="Y5" s="57" t="str">
        <f>IFERROR(REPT("|",-$W5*meta!$V$1/MAX(ABS(MAX($W$3:$W$8)),ABS(MIN($W$3:$W$8)))),"")</f>
        <v/>
      </c>
      <c r="Z5" s="56" t="str">
        <f>IFERROR(REPT("|",$W5*meta!$V$1/MAX(ABS(MAX($W$3:$W$8)),ABS(MIN($W$3:$W$8)))),"")</f>
        <v/>
      </c>
      <c r="AA5" s="44"/>
    </row>
    <row r="6" spans="2:27" x14ac:dyDescent="0.3">
      <c r="B6" s="44" t="str">
        <f>meta!L4</f>
        <v>ABR</v>
      </c>
      <c r="C6" s="45">
        <f>ABR!C13</f>
        <v>0</v>
      </c>
      <c r="D6" s="46">
        <f>ABR!F2</f>
        <v>0</v>
      </c>
      <c r="E6" s="45">
        <f t="shared" si="0"/>
        <v>0</v>
      </c>
      <c r="F6" s="45"/>
      <c r="G6" s="54" t="str">
        <f>IFERROR(REPT("|",-$E6*meta!$V$1/MAX(ABS(MAX($E$3:$E$14)),ABS(MIN($E$3:$E$14)))),"")</f>
        <v/>
      </c>
      <c r="H6" s="56" t="str">
        <f>IFERROR(REPT("|",$E6*meta!$V$1/MAX(ABS(MAX($E$3:$E$14)),ABS(MIN($E$3:$E$14)))),"")</f>
        <v/>
      </c>
      <c r="I6" s="44"/>
      <c r="K6" s="44" t="str">
        <f>meta!I4</f>
        <v>QUA</v>
      </c>
      <c r="L6" s="45">
        <f>SUM(JAN!X1,FEV!X1,MAR!X1,ABR!X1,MAI!X1,JUN!X1,JUL!X1,AGO!X1,SET!X1,OUT!X1,NOV!X1,DEZ!X1)</f>
        <v>0</v>
      </c>
      <c r="M6" s="46">
        <f>SUM(JAN!X2,FEV!X2,MAR!X2,ABR!X2,MAI!X2,JUN!X2,JUL!X2,AGO!X2,SET!X2,OUT!X2,NOV!X2,DEZ!X2)</f>
        <v>0</v>
      </c>
      <c r="N6" s="45">
        <f t="shared" si="1"/>
        <v>0</v>
      </c>
      <c r="O6" s="45"/>
      <c r="P6" s="54" t="str">
        <f>IFERROR(REPT("|",-$N6*meta!$V$1/MAX(ABS(MAX($N$3:$N$9)),ABS(MIN($N$3:$N$9)))),"")</f>
        <v/>
      </c>
      <c r="Q6" s="56" t="str">
        <f>IFERROR(REPT("|",$N6*meta!$V$1/MAX(ABS(MAX($N$3:$N$9)),ABS(MIN($N$3:$N$9)))),"")</f>
        <v/>
      </c>
      <c r="R6" s="44"/>
      <c r="T6" s="44" t="s">
        <v>41</v>
      </c>
      <c r="U6" s="45">
        <f>SUM(JAN!E25,FEV!E25,MAR!E25,ABR!E25,MAI!E25,JUN!E25,JUL!E25,AGO!E25,SET!E25,OUT!E25,NOV!E25,DEZ!E25)</f>
        <v>0</v>
      </c>
      <c r="V6" s="46">
        <f>SUM(JAN!F25,FEV!F25,MAR!F25,ABR!F25,MAI!F25,JUN!F25,JUL!F25,AGO!F25,SET!F25,OUT!F25,NOV!F25,DEZ!F25)</f>
        <v>0</v>
      </c>
      <c r="W6" s="45">
        <f t="shared" si="2"/>
        <v>0</v>
      </c>
      <c r="X6" s="45"/>
      <c r="Y6" s="57" t="str">
        <f>IFERROR(REPT("|",-$W6*meta!$V$1/MAX(ABS(MAX($W$3:$W$8)),ABS(MIN($W$3:$W$8)))),"")</f>
        <v/>
      </c>
      <c r="Z6" s="56" t="str">
        <f>IFERROR(REPT("|",$W6*meta!$V$1/MAX(ABS(MAX($W$3:$W$8)),ABS(MIN($W$3:$W$8)))),"")</f>
        <v/>
      </c>
      <c r="AA6" s="44"/>
    </row>
    <row r="7" spans="2:27" x14ac:dyDescent="0.3">
      <c r="B7" s="44" t="str">
        <f>meta!L5</f>
        <v>MAI</v>
      </c>
      <c r="C7" s="45">
        <f>MAI!C13</f>
        <v>0</v>
      </c>
      <c r="D7" s="46">
        <f>MAI!F2</f>
        <v>0</v>
      </c>
      <c r="E7" s="45">
        <f t="shared" si="0"/>
        <v>0</v>
      </c>
      <c r="F7" s="45"/>
      <c r="G7" s="54" t="str">
        <f>IFERROR(REPT("|",-$E7*meta!$V$1/MAX(ABS(MAX($E$3:$E$14)),ABS(MIN($E$3:$E$14)))),"")</f>
        <v/>
      </c>
      <c r="H7" s="56" t="str">
        <f>IFERROR(REPT("|",$E7*meta!$V$1/MAX(ABS(MAX($E$3:$E$14)),ABS(MIN($E$3:$E$14)))),"")</f>
        <v/>
      </c>
      <c r="I7" s="44"/>
      <c r="K7" s="44" t="str">
        <f>meta!I5</f>
        <v>QUI</v>
      </c>
      <c r="L7" s="45">
        <f>SUM(JAN!AE1,FEV!AE1,MAR!AE1,ABR!AE1,MAI!AE1,JUN!AE1,JUL!AE1,AGO!AE1,SET!AE1,OUT!AE1,NOV!AE1,DEZ!AE1)</f>
        <v>0</v>
      </c>
      <c r="M7" s="46">
        <f>SUM(JAN!AE2,FEV!AE2,MAR!AE2,ABR!AE2,MAI!AE2,JUN!AE2,JUL!AE2,AGO!AE2,SET!AE2,OUT!AE2,NOV!AE2,DEZ!AE2)</f>
        <v>0</v>
      </c>
      <c r="N7" s="45">
        <f t="shared" si="1"/>
        <v>0</v>
      </c>
      <c r="O7" s="45"/>
      <c r="P7" s="54" t="str">
        <f>IFERROR(REPT("|",-$N7*meta!$V$1/MAX(ABS(MAX($N$3:$N$9)),ABS(MIN($N$3:$N$9)))),"")</f>
        <v/>
      </c>
      <c r="Q7" s="56" t="str">
        <f>IFERROR(REPT("|",$N7*meta!$V$1/MAX(ABS(MAX($N$3:$N$9)),ABS(MIN($N$3:$N$9)))),"")</f>
        <v/>
      </c>
      <c r="R7" s="44"/>
      <c r="T7" s="44" t="s">
        <v>42</v>
      </c>
      <c r="U7" s="45">
        <f>SUM(JAN!E32,FEV!E32,MAR!E32,ABR!E32,MAI!E32,JUN!E32,JUL!E32,AGO!E32,SET!E32,OUT!E32,NOV!E32,DEZ!E32)</f>
        <v>0</v>
      </c>
      <c r="V7" s="46">
        <f>SUM(JAN!F32,FEV!F32,MAR!F32,ABR!F32,MAI!F32,JUN!F32,JUL!F32,AGO!F32,SET!F32,OUT!F32,NOV!F32,DEZ!F32)</f>
        <v>0</v>
      </c>
      <c r="W7" s="45">
        <f t="shared" si="2"/>
        <v>0</v>
      </c>
      <c r="X7" s="45"/>
      <c r="Y7" s="57" t="str">
        <f>IFERROR(REPT("|",-$W7*meta!$V$1/MAX(ABS(MAX($W$3:$W$8)),ABS(MIN($W$3:$W$8)))),"")</f>
        <v/>
      </c>
      <c r="Z7" s="56" t="str">
        <f>IFERROR(REPT("|",$W7*meta!$V$1/MAX(ABS(MAX($W$3:$W$8)),ABS(MIN($W$3:$W$8)))),"")</f>
        <v/>
      </c>
      <c r="AA7" s="44"/>
    </row>
    <row r="8" spans="2:27" x14ac:dyDescent="0.3">
      <c r="B8" s="44" t="str">
        <f>meta!L6</f>
        <v>JUN</v>
      </c>
      <c r="C8" s="45">
        <f>JUN!C13</f>
        <v>0</v>
      </c>
      <c r="D8" s="46">
        <f>JUN!F2</f>
        <v>0</v>
      </c>
      <c r="E8" s="45">
        <f t="shared" si="0"/>
        <v>0</v>
      </c>
      <c r="F8" s="45"/>
      <c r="G8" s="54" t="str">
        <f>IFERROR(REPT("|",-$E8*meta!$V$1/MAX(ABS(MAX($E$3:$E$14)),ABS(MIN($E$3:$E$14)))),"")</f>
        <v/>
      </c>
      <c r="H8" s="56" t="str">
        <f>IFERROR(REPT("|",$E8*meta!$V$1/MAX(ABS(MAX($E$3:$E$14)),ABS(MIN($E$3:$E$14)))),"")</f>
        <v/>
      </c>
      <c r="I8" s="44"/>
      <c r="K8" s="44" t="str">
        <f>meta!I6</f>
        <v>SEX</v>
      </c>
      <c r="L8" s="45">
        <f>SUM(JAN!AL1,FEV!AL1,MAR!AL1,ABR!AL1,MAI!AL1,JUN!AL1,JUL!AL1,AGO!AL1,SET!AL1,OUT!AL1,NOV!AL1,DEZ!AL1)</f>
        <v>0</v>
      </c>
      <c r="M8" s="46">
        <f>SUM(JAN!AL2,FEV!AL2,MAR!AL2,ABR!AL2,MAI!AL2,JUN!AL2,JUL!AL2,AGO!AL2,SET!AL2,OUT!AL2,NOV!AL2,DEZ!AL2)</f>
        <v>0</v>
      </c>
      <c r="N8" s="45">
        <f t="shared" si="1"/>
        <v>0</v>
      </c>
      <c r="O8" s="45"/>
      <c r="P8" s="54" t="str">
        <f>IFERROR(REPT("|",-$N8*meta!$V$1/MAX(ABS(MAX($N$3:$N$9)),ABS(MIN($N$3:$N$9)))),"")</f>
        <v/>
      </c>
      <c r="Q8" s="56" t="str">
        <f>IFERROR(REPT("|",$N8*meta!$V$1/MAX(ABS(MAX($N$3:$N$9)),ABS(MIN($N$3:$N$9)))),"")</f>
        <v/>
      </c>
      <c r="R8" s="44"/>
      <c r="T8" s="44" t="s">
        <v>43</v>
      </c>
      <c r="U8" s="45">
        <f>SUM(JAN!E39,FEV!E39,MAR!E39,ABR!E39,MAI!E39,JUN!E39,JUL!E39,AGO!E39,SET!E39,OUT!E39,NOV!E39,DEZ!E39)</f>
        <v>0</v>
      </c>
      <c r="V8" s="46">
        <f>SUM(JAN!F39,FEV!F39,MAR!F39,ABR!F39,MAI!F39,JUN!F39,JUL!F39,AGO!F39,SET!F39,OUT!F39,NOV!F39,DEZ!F39)</f>
        <v>0</v>
      </c>
      <c r="W8" s="45">
        <f t="shared" si="2"/>
        <v>0</v>
      </c>
      <c r="X8" s="45"/>
      <c r="Y8" s="57" t="str">
        <f>IFERROR(REPT("|",-$W8*meta!$V$1/MAX(ABS(MAX($W$3:$W$8)),ABS(MIN($W$3:$W$8)))),"")</f>
        <v/>
      </c>
      <c r="Z8" s="56" t="str">
        <f>IFERROR(REPT("|",$W8*meta!$V$1/MAX(ABS(MAX($W$3:$W$8)),ABS(MIN($W$3:$W$8)))),"")</f>
        <v/>
      </c>
      <c r="AA8" s="44"/>
    </row>
    <row r="9" spans="2:27" x14ac:dyDescent="0.3">
      <c r="B9" s="44" t="str">
        <f>meta!L7</f>
        <v>JUL</v>
      </c>
      <c r="C9" s="45">
        <f>JUL!C13</f>
        <v>0</v>
      </c>
      <c r="D9" s="46">
        <f>JUL!F2</f>
        <v>0</v>
      </c>
      <c r="E9" s="45">
        <f t="shared" si="0"/>
        <v>0</v>
      </c>
      <c r="F9" s="45"/>
      <c r="G9" s="54" t="str">
        <f>IFERROR(REPT("|",-$E9*meta!$V$1/MAX(ABS(MAX($E$3:$E$14)),ABS(MIN($E$3:$E$14)))),"")</f>
        <v/>
      </c>
      <c r="H9" s="56" t="str">
        <f>IFERROR(REPT("|",$E9*meta!$V$1/MAX(ABS(MAX($E$3:$E$14)),ABS(MIN($E$3:$E$14)))),"")</f>
        <v/>
      </c>
      <c r="I9" s="44"/>
      <c r="K9" s="50" t="str">
        <f>meta!I7</f>
        <v>SÁB</v>
      </c>
      <c r="L9" s="51">
        <f>SUM(JAN!AT1,FEV!AT1,MAR!AT1,ABR!AT1,MAI!AT1,JUN!AT1,JUL!AT1,AGO!AT1,SET!AT1,OUT!AT1,NOV!AT1,DEZ!AT1)</f>
        <v>0</v>
      </c>
      <c r="M9" s="52">
        <f>SUM(JAN!AT2,FEV!AT2,MAR!AT2,ABR!AT2,MAI!AT2,JUN!AT2,JUL!AT2,AGO!AT2,SET!AT2,OUT!AT2,NOV!AT2,DEZ!AT2)</f>
        <v>0</v>
      </c>
      <c r="N9" s="51">
        <f t="shared" si="1"/>
        <v>0</v>
      </c>
      <c r="O9" s="45"/>
      <c r="P9" s="54" t="str">
        <f>IFERROR(REPT("|",-$N9*meta!$V$1/MAX(ABS(MAX($N$3:$N$9)),ABS(MIN($N$3:$N$9)))),"")</f>
        <v/>
      </c>
      <c r="Q9" s="56" t="str">
        <f>IFERROR(REPT("|",$N9*meta!$V$1/MAX(ABS(MAX($N$3:$N$9)),ABS(MIN($N$3:$N$9)))),"")</f>
        <v/>
      </c>
      <c r="R9" s="44"/>
      <c r="T9" s="44"/>
      <c r="U9" s="45"/>
      <c r="V9" s="46"/>
      <c r="W9" s="45"/>
      <c r="X9" s="45"/>
      <c r="Y9" s="53"/>
      <c r="Z9" s="55"/>
      <c r="AA9" s="44"/>
    </row>
    <row r="10" spans="2:27" x14ac:dyDescent="0.3">
      <c r="B10" s="44" t="str">
        <f>meta!L8</f>
        <v>AGO</v>
      </c>
      <c r="C10" s="45">
        <f>AGO!C13</f>
        <v>0</v>
      </c>
      <c r="D10" s="46">
        <f>AGO!F2</f>
        <v>0</v>
      </c>
      <c r="E10" s="45">
        <f t="shared" si="0"/>
        <v>0</v>
      </c>
      <c r="F10" s="45"/>
      <c r="G10" s="54" t="str">
        <f>IFERROR(REPT("|",-$E10*meta!$V$1/MAX(ABS(MAX($E$3:$E$14)),ABS(MIN($E$3:$E$14)))),"")</f>
        <v/>
      </c>
      <c r="H10" s="56" t="str">
        <f>IFERROR(REPT("|",$E10*meta!$V$1/MAX(ABS(MAX($E$3:$E$14)),ABS(MIN($E$3:$E$14)))),"")</f>
        <v/>
      </c>
      <c r="I10" s="44"/>
      <c r="K10" s="44"/>
      <c r="L10" s="45"/>
      <c r="M10" s="46"/>
      <c r="N10" s="45"/>
      <c r="O10" s="45"/>
      <c r="P10" s="53"/>
      <c r="Q10" s="55"/>
      <c r="R10" s="44"/>
    </row>
    <row r="11" spans="2:27" x14ac:dyDescent="0.3">
      <c r="B11" s="44" t="str">
        <f>meta!L9</f>
        <v>SET</v>
      </c>
      <c r="C11" s="45">
        <f>SET!C13</f>
        <v>0</v>
      </c>
      <c r="D11" s="46">
        <f>SET!F2</f>
        <v>0</v>
      </c>
      <c r="E11" s="45">
        <f t="shared" si="0"/>
        <v>0</v>
      </c>
      <c r="F11" s="45"/>
      <c r="G11" s="54" t="str">
        <f>IFERROR(REPT("|",-$E11*meta!$V$1/MAX(ABS(MAX($E$3:$E$14)),ABS(MIN($E$3:$E$14)))),"")</f>
        <v/>
      </c>
      <c r="H11" s="56" t="str">
        <f>IFERROR(REPT("|",$E11*meta!$V$1/MAX(ABS(MAX($E$3:$E$14)),ABS(MIN($E$3:$E$14)))),"")</f>
        <v/>
      </c>
      <c r="I11" s="44"/>
    </row>
    <row r="12" spans="2:27" x14ac:dyDescent="0.3">
      <c r="B12" s="44" t="str">
        <f>meta!L10</f>
        <v>OUT</v>
      </c>
      <c r="C12" s="45">
        <f>OUT!C13</f>
        <v>0</v>
      </c>
      <c r="D12" s="46">
        <f>OUT!F2</f>
        <v>0</v>
      </c>
      <c r="E12" s="45">
        <f t="shared" si="0"/>
        <v>0</v>
      </c>
      <c r="F12" s="45"/>
      <c r="G12" s="54" t="str">
        <f>IFERROR(REPT("|",-$E12*meta!$V$1/MAX(ABS(MAX($E$3:$E$14)),ABS(MIN($E$3:$E$14)))),"")</f>
        <v/>
      </c>
      <c r="H12" s="56" t="str">
        <f>IFERROR(REPT("|",$E12*meta!$V$1/MAX(ABS(MAX($E$3:$E$14)),ABS(MIN($E$3:$E$14)))),"")</f>
        <v/>
      </c>
      <c r="I12" s="44"/>
    </row>
    <row r="13" spans="2:27" x14ac:dyDescent="0.3">
      <c r="B13" s="44" t="str">
        <f>meta!L11</f>
        <v>NOV</v>
      </c>
      <c r="C13" s="45">
        <f>NOV!C13</f>
        <v>0</v>
      </c>
      <c r="D13" s="46">
        <f>NOV!F2</f>
        <v>0</v>
      </c>
      <c r="E13" s="45">
        <f t="shared" si="0"/>
        <v>0</v>
      </c>
      <c r="F13" s="45"/>
      <c r="G13" s="54" t="str">
        <f>IFERROR(REPT("|",-$E13*meta!$V$1/MAX(ABS(MAX($E$3:$E$14)),ABS(MIN($E$3:$E$14)))),"")</f>
        <v/>
      </c>
      <c r="H13" s="56" t="str">
        <f>IFERROR(REPT("|",$E13*meta!$V$1/MAX(ABS(MAX($E$3:$E$14)),ABS(MIN($E$3:$E$14)))),"")</f>
        <v/>
      </c>
      <c r="I13" s="44"/>
    </row>
    <row r="14" spans="2:27" x14ac:dyDescent="0.3">
      <c r="B14" s="44" t="str">
        <f>meta!L12</f>
        <v>DEZ</v>
      </c>
      <c r="C14" s="45">
        <f>DEZ!C13</f>
        <v>0</v>
      </c>
      <c r="D14" s="46">
        <f>DEZ!F2</f>
        <v>0</v>
      </c>
      <c r="E14" s="45">
        <f t="shared" si="0"/>
        <v>0</v>
      </c>
      <c r="F14" s="45"/>
      <c r="G14" s="54" t="str">
        <f>IFERROR(REPT("|",-$E14*meta!$V$1/MAX(ABS(MAX($E$3:$E$14)),ABS(MIN($E$3:$E$14)))),"")</f>
        <v/>
      </c>
      <c r="H14" s="56" t="str">
        <f>IFERROR(REPT("|",$E14*meta!$V$1/MAX(ABS(MAX($E$3:$E$14)),ABS(MIN($E$3:$E$14)))),"")</f>
        <v/>
      </c>
      <c r="I14" s="44"/>
    </row>
    <row r="15" spans="2:27" x14ac:dyDescent="0.3">
      <c r="B15" s="44"/>
      <c r="C15" s="45"/>
      <c r="D15" s="46"/>
      <c r="E15" s="45"/>
      <c r="F15" s="45"/>
      <c r="G15" s="53"/>
      <c r="H15" s="55"/>
      <c r="I15" s="44"/>
    </row>
    <row r="16" spans="2:27" x14ac:dyDescent="0.3">
      <c r="B16" s="47" t="s">
        <v>59</v>
      </c>
      <c r="C16" s="48">
        <f>SUM(C3:C14)+(JAN!C12/24/60)</f>
        <v>0</v>
      </c>
      <c r="D16" s="49">
        <f>SUM(D3:D14)</f>
        <v>0</v>
      </c>
      <c r="E16" s="48">
        <f t="shared" si="0"/>
        <v>0</v>
      </c>
    </row>
    <row r="17" spans="3:3" x14ac:dyDescent="0.3">
      <c r="C17" s="48" t="str">
        <f>IF(JAN!C12&lt;&gt;0,_xlfn.CONCAT(
""
),"")</f>
        <v/>
      </c>
    </row>
  </sheetData>
  <sheetProtection sheet="1" objects="1" scenarios="1" selectLockedCells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3" id="{5A2C1D67-E6DA-4248-9F37-0D804A964569}">
            <xm:f>JUN!$C$14=meta!$R$2</xm:f>
            <x14:dxf>
              <font>
                <color theme="5" tint="0.39994506668294322"/>
              </font>
            </x14:dxf>
          </x14:cfRule>
          <xm:sqref>B8:B9</xm:sqref>
        </x14:conditionalFormatting>
        <x14:conditionalFormatting xmlns:xm="http://schemas.microsoft.com/office/excel/2006/main">
          <x14:cfRule type="expression" priority="12" id="{63C016B8-A9E1-4611-8B51-DD5E91E1A298}">
            <xm:f>JAN!$C$14=meta!$R$2</xm:f>
            <x14:dxf>
              <font>
                <color theme="5" tint="0.39994506668294322"/>
              </font>
            </x14:dxf>
          </x14:cfRule>
          <xm:sqref>B3:E3</xm:sqref>
        </x14:conditionalFormatting>
        <x14:conditionalFormatting xmlns:xm="http://schemas.microsoft.com/office/excel/2006/main">
          <x14:cfRule type="expression" priority="11" id="{8A5B9363-6986-4FF6-A611-373A14301398}">
            <xm:f>FEV!$C$14=meta!$R$2</xm:f>
            <x14:dxf>
              <font>
                <color theme="5" tint="0.39994506668294322"/>
              </font>
            </x14:dxf>
          </x14:cfRule>
          <xm:sqref>B4:E4</xm:sqref>
        </x14:conditionalFormatting>
        <x14:conditionalFormatting xmlns:xm="http://schemas.microsoft.com/office/excel/2006/main">
          <x14:cfRule type="expression" priority="10" id="{1965F71E-DC6F-4CDB-A289-4BCC6619C2D8}">
            <xm:f>MAR!$C$14=meta!$R$2</xm:f>
            <x14:dxf>
              <font>
                <color theme="5" tint="0.39994506668294322"/>
              </font>
            </x14:dxf>
          </x14:cfRule>
          <xm:sqref>B5:E5</xm:sqref>
        </x14:conditionalFormatting>
        <x14:conditionalFormatting xmlns:xm="http://schemas.microsoft.com/office/excel/2006/main">
          <x14:cfRule type="expression" priority="9" id="{2BCCE707-E8D2-4970-BC43-F8851CD3C554}">
            <xm:f>ABR!$C$14=meta!$R$2</xm:f>
            <x14:dxf>
              <font>
                <color theme="5" tint="0.39994506668294322"/>
              </font>
            </x14:dxf>
          </x14:cfRule>
          <xm:sqref>B6:E6</xm:sqref>
        </x14:conditionalFormatting>
        <x14:conditionalFormatting xmlns:xm="http://schemas.microsoft.com/office/excel/2006/main">
          <x14:cfRule type="expression" priority="8" id="{358493C8-CD33-4366-8D9B-CA037AC99A3C}">
            <xm:f>MAI!$C$14=meta!$R$2</xm:f>
            <x14:dxf>
              <font>
                <color theme="5" tint="0.39994506668294322"/>
              </font>
            </x14:dxf>
          </x14:cfRule>
          <xm:sqref>B7:E7</xm:sqref>
        </x14:conditionalFormatting>
        <x14:conditionalFormatting xmlns:xm="http://schemas.microsoft.com/office/excel/2006/main">
          <x14:cfRule type="expression" priority="5" id="{A11CF90A-216E-4086-9669-7EA76ECA6DE1}">
            <xm:f>AGO!$C$14=meta!$R$2</xm:f>
            <x14:dxf>
              <font>
                <color theme="5" tint="0.39994506668294322"/>
              </font>
            </x14:dxf>
          </x14:cfRule>
          <xm:sqref>B10:E10</xm:sqref>
        </x14:conditionalFormatting>
        <x14:conditionalFormatting xmlns:xm="http://schemas.microsoft.com/office/excel/2006/main">
          <x14:cfRule type="expression" priority="4" id="{C74A1C10-EACB-4120-89F4-A746A007A86A}">
            <xm:f>SET!$C$14=meta!$R$2</xm:f>
            <x14:dxf>
              <font>
                <color theme="5" tint="0.39994506668294322"/>
              </font>
            </x14:dxf>
          </x14:cfRule>
          <xm:sqref>B11:E11</xm:sqref>
        </x14:conditionalFormatting>
        <x14:conditionalFormatting xmlns:xm="http://schemas.microsoft.com/office/excel/2006/main">
          <x14:cfRule type="expression" priority="3" id="{6CA984DD-7264-49DA-9167-9EA5676EF9B7}">
            <xm:f>OUT!$C$14=meta!$R$2</xm:f>
            <x14:dxf>
              <font>
                <color theme="5" tint="0.39994506668294322"/>
              </font>
            </x14:dxf>
          </x14:cfRule>
          <xm:sqref>B12:E12</xm:sqref>
        </x14:conditionalFormatting>
        <x14:conditionalFormatting xmlns:xm="http://schemas.microsoft.com/office/excel/2006/main">
          <x14:cfRule type="expression" priority="2" id="{9D28015F-89E8-4C72-B0FF-C63210EAB458}">
            <xm:f>NOV!$C$14=meta!$R$2</xm:f>
            <x14:dxf>
              <font>
                <color theme="5" tint="0.39994506668294322"/>
              </font>
            </x14:dxf>
          </x14:cfRule>
          <xm:sqref>B13:E13</xm:sqref>
        </x14:conditionalFormatting>
        <x14:conditionalFormatting xmlns:xm="http://schemas.microsoft.com/office/excel/2006/main">
          <x14:cfRule type="expression" priority="1" id="{75716407-55A9-4BAF-9827-AE7B9035289F}">
            <xm:f>DEZ!$C$14=meta!$R$2</xm:f>
            <x14:dxf>
              <font>
                <color theme="5" tint="0.39994506668294322"/>
              </font>
            </x14:dxf>
          </x14:cfRule>
          <xm:sqref>B14:E14</xm:sqref>
        </x14:conditionalFormatting>
        <x14:conditionalFormatting xmlns:xm="http://schemas.microsoft.com/office/excel/2006/main">
          <x14:cfRule type="expression" priority="7" id="{04B8B6E5-7202-414A-A560-AA97F08E81DE}">
            <xm:f>JUN!$C$14=meta!$R$2</xm:f>
            <x14:dxf>
              <font>
                <color theme="5" tint="0.39994506668294322"/>
              </font>
            </x14:dxf>
          </x14:cfRule>
          <xm:sqref>C8:E8</xm:sqref>
        </x14:conditionalFormatting>
        <x14:conditionalFormatting xmlns:xm="http://schemas.microsoft.com/office/excel/2006/main">
          <x14:cfRule type="expression" priority="6" id="{DCAA3ACB-5DE3-4748-90E6-4B9801FF576E}">
            <xm:f>JUL!$C$14=meta!$R$2</xm:f>
            <x14:dxf>
              <font>
                <color theme="5" tint="0.39994506668294322"/>
              </font>
            </x14:dxf>
          </x14:cfRule>
          <xm:sqref>C9:E9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33FB-57BD-46AF-9601-3C83142C7A0A}">
  <sheetPr codeName="Planilha2"/>
  <dimension ref="A1:BC43"/>
  <sheetViews>
    <sheetView tabSelected="1" zoomScaleNormal="100" workbookViewId="0">
      <selection activeCell="C12" sqref="C12"/>
    </sheetView>
  </sheetViews>
  <sheetFormatPr defaultColWidth="9.140625" defaultRowHeight="15" x14ac:dyDescent="0.25"/>
  <cols>
    <col min="1" max="1" width="1" style="1" customWidth="1"/>
    <col min="2" max="2" width="10.42578125" style="12" customWidth="1"/>
    <col min="3" max="3" width="6.5703125" style="1" bestFit="1" customWidth="1"/>
    <col min="4" max="4" width="1" style="5" customWidth="1"/>
    <col min="5" max="5" width="2.42578125" style="35" customWidth="1"/>
    <col min="6" max="6" width="1" style="37" customWidth="1"/>
    <col min="7" max="7" width="2.85546875" style="20" customWidth="1"/>
    <col min="8" max="8" width="9.42578125" style="3" customWidth="1"/>
    <col min="9" max="9" width="1" style="3" customWidth="1"/>
    <col min="10" max="10" width="5.85546875" style="3" customWidth="1"/>
    <col min="11" max="11" width="0.140625" style="29" customWidth="1"/>
    <col min="12" max="13" width="1" style="3" customWidth="1"/>
    <col min="14" max="14" width="2.85546875" style="20" customWidth="1"/>
    <col min="15" max="15" width="9.42578125" style="3" customWidth="1"/>
    <col min="16" max="16" width="1" style="3" customWidth="1"/>
    <col min="17" max="17" width="5.85546875" style="3" customWidth="1"/>
    <col min="18" max="18" width="0.140625" style="29" customWidth="1"/>
    <col min="19" max="20" width="1" style="3" customWidth="1"/>
    <col min="21" max="21" width="2.85546875" style="20" customWidth="1"/>
    <col min="22" max="22" width="9.42578125" style="3" customWidth="1"/>
    <col min="23" max="23" width="1" style="3" customWidth="1"/>
    <col min="24" max="24" width="5.85546875" style="3" customWidth="1"/>
    <col min="25" max="25" width="0.140625" style="29" customWidth="1"/>
    <col min="26" max="27" width="1" style="3" customWidth="1"/>
    <col min="28" max="28" width="2.85546875" style="20" customWidth="1"/>
    <col min="29" max="29" width="9.42578125" style="3" customWidth="1"/>
    <col min="30" max="30" width="1" style="3" customWidth="1"/>
    <col min="31" max="31" width="5.85546875" style="3" customWidth="1"/>
    <col min="32" max="32" width="0.140625" style="29" customWidth="1"/>
    <col min="33" max="34" width="1" style="3" customWidth="1"/>
    <col min="35" max="35" width="2.85546875" style="20" customWidth="1"/>
    <col min="36" max="36" width="9.42578125" style="3" customWidth="1"/>
    <col min="37" max="37" width="1" style="3" customWidth="1"/>
    <col min="38" max="38" width="5.85546875" style="3" customWidth="1"/>
    <col min="39" max="39" width="0.140625" style="29" customWidth="1"/>
    <col min="40" max="41" width="1" style="3" customWidth="1"/>
    <col min="42" max="42" width="1" style="16" customWidth="1"/>
    <col min="43" max="43" width="2.85546875" style="21" customWidth="1"/>
    <col min="44" max="44" width="9.42578125" style="17" customWidth="1"/>
    <col min="45" max="45" width="1" style="17" customWidth="1"/>
    <col min="46" max="46" width="5.85546875" style="17" customWidth="1"/>
    <col min="47" max="47" width="0.140625" style="24" customWidth="1"/>
    <col min="48" max="49" width="1" style="17" customWidth="1"/>
    <col min="50" max="50" width="2.85546875" style="21" customWidth="1"/>
    <col min="51" max="51" width="9.42578125" style="17" customWidth="1"/>
    <col min="52" max="52" width="1" style="17" customWidth="1"/>
    <col min="53" max="53" width="5.85546875" style="17" customWidth="1"/>
    <col min="54" max="54" width="0.140625" style="24" customWidth="1"/>
    <col min="55" max="55" width="1" style="17" customWidth="1"/>
    <col min="56" max="56" width="1" style="16" customWidth="1"/>
    <col min="57" max="57" width="9.140625" style="16"/>
    <col min="58" max="58" width="12.5703125" style="16" bestFit="1" customWidth="1"/>
    <col min="59" max="16384" width="9.140625" style="16"/>
  </cols>
  <sheetData>
    <row r="1" spans="1:55" ht="10.5" customHeight="1" x14ac:dyDescent="0.25">
      <c r="C1" s="61">
        <v>2024</v>
      </c>
      <c r="D1" s="64" t="s">
        <v>68</v>
      </c>
      <c r="J1" s="30">
        <f>IFERROR(SUM(J8,J15,J22,J29,J36,J43)*VLOOKUP($C$14,meta!$R$1:$S$3,2,FALSE),SUM(J8,J15,J22,J29,J36,J43))</f>
        <v>0</v>
      </c>
      <c r="Q1" s="30">
        <f>IFERROR(SUM(Q8,Q15,Q22,Q29,Q36,Q43)*VLOOKUP($C$14,meta!$R$1:$S$3,2,FALSE),SUM(Q8,Q15,Q22,Q29,Q36,Q43))</f>
        <v>0</v>
      </c>
      <c r="X1" s="30">
        <f>IFERROR(SUM(X8,X15,X22,X29,X36,X43)*VLOOKUP($C$14,meta!$R$1:$S$3,2,FALSE),SUM(X8,X15,X22,X29,X36,X43))</f>
        <v>0</v>
      </c>
      <c r="AE1" s="30">
        <f>IFERROR(SUM(AE8,AE15,AE22,AE29,AE36,AE43)*VLOOKUP($C$14,meta!$R$1:$S$3,2,FALSE),SUM(AE8,AE15,AE22,AE29,AE36,AE43))</f>
        <v>0</v>
      </c>
      <c r="AL1" s="30">
        <f>IFERROR(SUM(AL8,AL15,AL22,AL29,AL36,AL43)*VLOOKUP($C$14,meta!$R$1:$S$3,2,FALSE),SUM(AL8,AL15,AL22,AL29,AL36,AL43))</f>
        <v>0</v>
      </c>
      <c r="AT1" s="31">
        <f>IFERROR(SUM(AT8,AT15,AT22,AT29,AT36,AT43)*VLOOKUP($C$14,meta!$R$1:$S$3,2,FALSE),SUM(AT8,AT15,AT22,AT29,AT36,AT43))</f>
        <v>0</v>
      </c>
      <c r="BA1" s="31">
        <f>IFERROR(SUM(BA8,BA15,BA22,BA29,BA36,BA43)*VLOOKUP($C$14,meta!$R$1:$S$3,2,FALSE),SUM(BA8,BA15,BA22,BA29,BA36,BA43))</f>
        <v>0</v>
      </c>
    </row>
    <row r="2" spans="1:55" ht="4.5" customHeight="1" x14ac:dyDescent="0.25">
      <c r="B2" s="66" t="s">
        <v>23</v>
      </c>
      <c r="C2" s="66"/>
      <c r="D2" s="2"/>
      <c r="F2" s="34">
        <f>IFERROR(SUM(F4,F11,F18,F25,F32,F39)*VLOOKUP($C$14,meta!$R$1:$S$3,2,FALSE),SUM(F4,F11,F18,F25,F32,F39))</f>
        <v>0</v>
      </c>
      <c r="G2" s="39"/>
      <c r="H2" s="35"/>
      <c r="I2" s="35"/>
      <c r="J2" s="34">
        <f>IFERROR((1*NOT(OR(ISBLANK(J4),ISBLANK(J5),ISBLANK(J6),ISBLANK(J7)))+1*NOT(OR(ISBLANK(J11),ISBLANK(J12),ISBLANK(J13),ISBLANK(J14)))+1*NOT(OR(ISBLANK(J18),ISBLANK(J19),ISBLANK(J20),ISBLANK(J21)))+1*NOT(OR(ISBLANK(J25),ISBLANK(J26),ISBLANK(J27),ISBLANK(J28)))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*VLOOKUP($C$14,meta!$R$1:$S$3,2,FALSE),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+1*NOT(OR(ISBLANK(J32),ISBLANK(J33),ISBLANK(J34),ISBLANK(J35)))+1*NOT(OR(ISBLANK(J39),ISBLANK(J40),ISBLANK(J41),ISBLANK(J42)))))</f>
        <v>0</v>
      </c>
      <c r="K2" s="35"/>
      <c r="L2" s="35"/>
      <c r="M2" s="35"/>
      <c r="N2" s="39"/>
      <c r="O2" s="35"/>
      <c r="P2" s="35"/>
      <c r="Q2" s="34">
        <f>IFERROR((1*NOT(OR(ISBLANK(Q4),ISBLANK(Q5),ISBLANK(Q6),ISBLANK(Q7)))+1*NOT(OR(ISBLANK(Q11),ISBLANK(Q12),ISBLANK(Q13),ISBLANK(Q14)))+1*NOT(OR(ISBLANK(Q18),ISBLANK(Q19),ISBLANK(Q20),ISBLANK(Q21)))+1*NOT(OR(ISBLANK(Q25),ISBLANK(Q26),ISBLANK(Q27),ISBLANK(Q28)))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*VLOOKUP($C$14,meta!$R$1:$S$3,2,FALSE),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+1*NOT(OR(ISBLANK(Q32),ISBLANK(Q33),ISBLANK(Q34),ISBLANK(Q35)))+1*NOT(OR(ISBLANK(Q39),ISBLANK(Q40),ISBLANK(Q41),ISBLANK(Q42)))))</f>
        <v>0</v>
      </c>
      <c r="R2" s="35"/>
      <c r="S2" s="35"/>
      <c r="T2" s="35"/>
      <c r="U2" s="39"/>
      <c r="V2" s="35"/>
      <c r="W2" s="35"/>
      <c r="X2" s="34">
        <f>IFERROR((1*NOT(OR(ISBLANK(X4),ISBLANK(X5),ISBLANK(X6),ISBLANK(X7)))+1*NOT(OR(ISBLANK(X11),ISBLANK(X12),ISBLANK(X13),ISBLANK(X14)))+1*NOT(OR(ISBLANK(X18),ISBLANK(X19),ISBLANK(X20),ISBLANK(X21)))+1*NOT(OR(ISBLANK(X25),ISBLANK(X26),ISBLANK(X27),ISBLANK(X28)))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*VLOOKUP($C$14,meta!$R$1:$S$3,2,FALSE),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+1*NOT(OR(ISBLANK(X32),ISBLANK(X33),ISBLANK(X34),ISBLANK(X35)))+1*NOT(OR(ISBLANK(X39),ISBLANK(X40),ISBLANK(X41),ISBLANK(X42)))))</f>
        <v>0</v>
      </c>
      <c r="Y2" s="35"/>
      <c r="Z2" s="35"/>
      <c r="AA2" s="35"/>
      <c r="AB2" s="39"/>
      <c r="AC2" s="35"/>
      <c r="AD2" s="35"/>
      <c r="AE2" s="34">
        <f>IFERROR((1*NOT(OR(ISBLANK(AE4),ISBLANK(AE5),ISBLANK(AE6),ISBLANK(AE7)))+1*NOT(OR(ISBLANK(AE11),ISBLANK(AE12),ISBLANK(AE13),ISBLANK(AE14)))+1*NOT(OR(ISBLANK(AE18),ISBLANK(AE19),ISBLANK(AE20),ISBLANK(AE21)))+1*NOT(OR(ISBLANK(AE25),ISBLANK(AE26),ISBLANK(AE27),ISBLANK(AE28)))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*VLOOKUP($C$14,meta!$R$1:$S$3,2,FALSE),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+1*NOT(OR(ISBLANK(AE32),ISBLANK(AE33),ISBLANK(AE34),ISBLANK(AE35)))+1*NOT(OR(ISBLANK(AE39),ISBLANK(AE40),ISBLANK(AE41),ISBLANK(AE42)))))</f>
        <v>0</v>
      </c>
      <c r="AF2" s="35"/>
      <c r="AG2" s="35"/>
      <c r="AH2" s="35"/>
      <c r="AI2" s="39"/>
      <c r="AJ2" s="35"/>
      <c r="AK2" s="35"/>
      <c r="AL2" s="34">
        <f>IFERROR((1*NOT(OR(ISBLANK(AL4),ISBLANK(AL5),ISBLANK(AL6),ISBLANK(AL7)))+1*NOT(OR(ISBLANK(AL11),ISBLANK(AL12),ISBLANK(AL13),ISBLANK(AL14)))+1*NOT(OR(ISBLANK(AL18),ISBLANK(AL19),ISBLANK(AL20),ISBLANK(AL21)))+1*NOT(OR(ISBLANK(AL25),ISBLANK(AL26),ISBLANK(AL27),ISBLANK(AL28)))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*VLOOKUP($C$14,meta!$R$1:$S$3,2,FALSE),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+1*NOT(OR(ISBLANK(AL32),ISBLANK(AL33),ISBLANK(AL34),ISBLANK(AL35)))+1*NOT(OR(ISBLANK(AL39),ISBLANK(AL40),ISBLANK(AL41),ISBLANK(AL42)))))</f>
        <v>0</v>
      </c>
      <c r="AM2" s="35"/>
      <c r="AN2" s="35"/>
      <c r="AO2" s="35"/>
      <c r="AP2" s="17"/>
      <c r="AQ2" s="40"/>
      <c r="AT2" s="33">
        <f>IFERROR((1*NOT(OR(ISBLANK(AT4),ISBLANK(AT5),ISBLANK(AT6),ISBLANK(AT7)))+1*NOT(OR(ISBLANK(AT11),ISBLANK(AT12),ISBLANK(AT13),ISBLANK(AT14)))+1*NOT(OR(ISBLANK(AT18),ISBLANK(AT19),ISBLANK(AT20),ISBLANK(AT21)))+1*NOT(OR(ISBLANK(AT25),ISBLANK(AT26),ISBLANK(AT27),ISBLANK(AT28)))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*VLOOKUP($C$14,meta!$R$1:$S$3,2,FALSE),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+1*NOT(OR(ISBLANK(AT32),ISBLANK(AT33),ISBLANK(AT34),ISBLANK(AT35)))+1*NOT(OR(ISBLANK(AT39),ISBLANK(AT40),ISBLANK(AT41),ISBLANK(AT42)))))</f>
        <v>0</v>
      </c>
      <c r="AU2" s="17"/>
      <c r="AX2" s="40"/>
      <c r="BA2" s="33">
        <f>IFERROR((1*NOT(OR(ISBLANK(BA4),ISBLANK(BA5),ISBLANK(BA6),ISBLANK(BA7)))+1*NOT(OR(ISBLANK(BA11),ISBLANK(BA12),ISBLANK(BA13),ISBLANK(BA14)))+1*NOT(OR(ISBLANK(BA18),ISBLANK(BA19),ISBLANK(BA20),ISBLANK(BA21)))+1*NOT(OR(ISBLANK(BA25),ISBLANK(BA26),ISBLANK(BA27),ISBLANK(BA28)))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*VLOOKUP($C$14,meta!$R$1:$S$3,2,FALSE),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+1*NOT(OR(ISBLANK(BA32),ISBLANK(BA33),ISBLANK(BA34),ISBLANK(BA35)))+1*NOT(OR(ISBLANK(BA39),ISBLANK(BA40),ISBLANK(BA41),ISBLANK(BA42)))))</f>
        <v>0</v>
      </c>
    </row>
    <row r="3" spans="1:55" ht="4.5" customHeight="1" x14ac:dyDescent="0.25">
      <c r="B3" s="66"/>
      <c r="C3" s="66"/>
      <c r="D3" s="2"/>
      <c r="F3" s="35"/>
      <c r="G3" s="67" cm="1">
        <f t="array" ref="G3">_xlfn.IFS(WEEKDAY(DATE(meta!$C$1,VLOOKUP($B$2,meta!$M$1:$N$12,2,FALSE),1))=2,DATE(meta!$C$1,VLOOKUP($B$2,meta!$M$1:$N$12,2,FALSE),1),
WEEKDAY(DATE(meta!$C$1,VLOOKUP($B$2,meta!$M$1:$N$12,2,FALSE),1))=3,DATE(meta!$C$1,VLOOKUP($B$2,meta!$M$1:$N$12,2,FALSE),1)-1,
WEEKDAY(DATE(meta!$C$1,VLOOKUP($B$2,meta!$M$1:$N$12,2,FALSE),1))=4,DATE(meta!$C$1,VLOOKUP($B$2,meta!$M$1:$N$12,2,FALSE),1)-2,
WEEKDAY(DATE(meta!$C$1,VLOOKUP($B$2,meta!$M$1:$N$12,2,FALSE),1))=5,DATE(meta!$C$1,VLOOKUP($B$2,meta!$M$1:$N$12,2,FALSE),1)-3,
WEEKDAY(DATE(meta!$C$1,VLOOKUP($B$2,meta!$M$1:$N$12,2,FALSE),1))=6,DATE(meta!$C$1,VLOOKUP($B$2,meta!$M$1:$N$12,2,FALSE),1)-4,
WEEKDAY(DATE(meta!$C$1,VLOOKUP($B$2,meta!$M$1:$N$12,2,FALSE),1))=7,DATE(meta!$C$1,VLOOKUP($B$2,meta!$M$1:$N$12,2,FALSE),1)-5,
WEEKDAY(DATE(meta!$C$1,VLOOKUP($B$2,meta!$M$1:$N$12,2,FALSE),1))=1,DATE(meta!$C$1,VLOOKUP($B$2,meta!$M$1:$N$12,2,FALSE),1)-6
)</f>
        <v>43830</v>
      </c>
      <c r="H3" s="15"/>
      <c r="I3" s="15"/>
      <c r="J3" s="15"/>
      <c r="K3" s="25"/>
      <c r="L3" s="4"/>
      <c r="N3" s="67">
        <f>G3+1</f>
        <v>43831</v>
      </c>
      <c r="O3" s="15"/>
      <c r="P3" s="15"/>
      <c r="Q3" s="15"/>
      <c r="R3" s="25"/>
      <c r="S3" s="4"/>
      <c r="U3" s="67">
        <f>N3+1</f>
        <v>43832</v>
      </c>
      <c r="V3" s="15"/>
      <c r="W3" s="15"/>
      <c r="X3" s="15"/>
      <c r="Y3" s="25"/>
      <c r="Z3" s="4"/>
      <c r="AB3" s="67">
        <f>U3+1</f>
        <v>43833</v>
      </c>
      <c r="AC3" s="15"/>
      <c r="AD3" s="15"/>
      <c r="AE3" s="15"/>
      <c r="AF3" s="25"/>
      <c r="AG3" s="4"/>
      <c r="AI3" s="67">
        <f>AB3+1</f>
        <v>43834</v>
      </c>
      <c r="AJ3" s="15"/>
      <c r="AK3" s="15"/>
      <c r="AL3" s="15"/>
      <c r="AM3" s="25"/>
      <c r="AN3" s="4"/>
      <c r="AQ3" s="67">
        <f>AI3+1</f>
        <v>43835</v>
      </c>
      <c r="AR3" s="15"/>
      <c r="AS3" s="15"/>
      <c r="AT3" s="15"/>
      <c r="AU3" s="25"/>
      <c r="AV3" s="4"/>
      <c r="AX3" s="67">
        <f>AQ3+1</f>
        <v>43836</v>
      </c>
      <c r="AY3" s="15"/>
      <c r="AZ3" s="15"/>
      <c r="BA3" s="15"/>
      <c r="BB3" s="25"/>
      <c r="BC3" s="4"/>
    </row>
    <row r="4" spans="1:55" ht="14.45" customHeight="1" x14ac:dyDescent="0.25">
      <c r="B4" s="66"/>
      <c r="C4" s="66"/>
      <c r="E4" s="68">
        <f>IFERROR(SUM(J8,Q8,X8,AE8,AL8,AT8,BA8)*VLOOKUP($C$14,meta!$R$1:$S$3,2,FALSE),SUM(J8,Q8,X8,AE8,AL8,AT8,BA8))</f>
        <v>0</v>
      </c>
      <c r="F4" s="41">
        <f>IFERROR(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*VLOOKUP($C$14,meta!$R$1:$S$3,2,FALSE),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)</f>
        <v>0</v>
      </c>
      <c r="G4" s="67"/>
      <c r="H4" s="6" t="str">
        <f>meta!$P$1</f>
        <v>Entrada</v>
      </c>
      <c r="I4" s="1"/>
      <c r="J4" s="13"/>
      <c r="K4" s="26" t="str">
        <f>IF(J4&lt;&gt;"","",TEXT(meta!$F$1,"HH:MM"))</f>
        <v>08:30</v>
      </c>
      <c r="L4" s="1"/>
      <c r="N4" s="67"/>
      <c r="O4" s="6" t="str">
        <f>meta!$P$1</f>
        <v>Entrada</v>
      </c>
      <c r="P4" s="1"/>
      <c r="Q4" s="13"/>
      <c r="R4" s="26" t="str">
        <f>IF(Q4&lt;&gt;"","",TEXT(meta!$F$1,"HH:MM"))</f>
        <v>08:30</v>
      </c>
      <c r="S4" s="1"/>
      <c r="U4" s="67"/>
      <c r="V4" s="6" t="str">
        <f>meta!$P$1</f>
        <v>Entrada</v>
      </c>
      <c r="W4" s="1"/>
      <c r="X4" s="13"/>
      <c r="Y4" s="26" t="str">
        <f>IF(X4&lt;&gt;"","",TEXT(meta!$F$1,"HH:MM"))</f>
        <v>08:30</v>
      </c>
      <c r="Z4" s="1"/>
      <c r="AB4" s="67"/>
      <c r="AC4" s="6" t="str">
        <f>meta!$P$1</f>
        <v>Entrada</v>
      </c>
      <c r="AD4" s="1"/>
      <c r="AE4" s="13"/>
      <c r="AF4" s="26" t="str">
        <f>IF(AE4&lt;&gt;"","",TEXT(meta!$F$1,"HH:MM"))</f>
        <v>08:30</v>
      </c>
      <c r="AG4" s="1"/>
      <c r="AI4" s="67"/>
      <c r="AJ4" s="6" t="str">
        <f>meta!$P$1</f>
        <v>Entrada</v>
      </c>
      <c r="AK4" s="1"/>
      <c r="AL4" s="13"/>
      <c r="AM4" s="26" t="str">
        <f>IF(AL4&lt;&gt;"","",TEXT(meta!$F$1,"HH:MM"))</f>
        <v>08:30</v>
      </c>
      <c r="AN4" s="1"/>
      <c r="AQ4" s="67"/>
      <c r="AR4" s="6" t="str">
        <f>meta!$P$1</f>
        <v>Entrada</v>
      </c>
      <c r="AS4" s="1"/>
      <c r="AT4" s="13"/>
      <c r="AU4" s="26" t="str">
        <f>IF(AT4&lt;&gt;"","",TEXT(meta!$F$1,"HH:MM"))</f>
        <v>08:30</v>
      </c>
      <c r="AV4" s="1"/>
      <c r="AX4" s="67"/>
      <c r="AY4" s="6" t="str">
        <f>meta!$P$1</f>
        <v>Entrada</v>
      </c>
      <c r="AZ4" s="1"/>
      <c r="BA4" s="13"/>
      <c r="BB4" s="26" t="str">
        <f>IF(BA4&lt;&gt;"","",TEXT(meta!$F$1,"HH:MM"))</f>
        <v>08:30</v>
      </c>
      <c r="BC4" s="1"/>
    </row>
    <row r="5" spans="1:55" ht="14.45" customHeight="1" x14ac:dyDescent="0.25">
      <c r="B5" s="66"/>
      <c r="C5" s="66"/>
      <c r="E5" s="69"/>
      <c r="F5" s="36"/>
      <c r="G5" s="67"/>
      <c r="H5" s="7" t="str">
        <f>meta!$P$2</f>
        <v>Almoço ↑</v>
      </c>
      <c r="I5" s="1"/>
      <c r="J5" s="14"/>
      <c r="K5" s="27"/>
      <c r="L5" s="1"/>
      <c r="N5" s="67"/>
      <c r="O5" s="7" t="str">
        <f>meta!$P$2</f>
        <v>Almoço ↑</v>
      </c>
      <c r="P5" s="1"/>
      <c r="Q5" s="14"/>
      <c r="R5" s="27"/>
      <c r="S5" s="1"/>
      <c r="U5" s="67"/>
      <c r="V5" s="7" t="str">
        <f>meta!$P$2</f>
        <v>Almoço ↑</v>
      </c>
      <c r="W5" s="1"/>
      <c r="X5" s="14"/>
      <c r="Y5" s="27"/>
      <c r="Z5" s="1"/>
      <c r="AB5" s="67"/>
      <c r="AC5" s="7" t="str">
        <f>meta!$P$2</f>
        <v>Almoço ↑</v>
      </c>
      <c r="AD5" s="1"/>
      <c r="AE5" s="14"/>
      <c r="AF5" s="27"/>
      <c r="AG5" s="1"/>
      <c r="AI5" s="67"/>
      <c r="AJ5" s="7" t="str">
        <f>meta!$P$2</f>
        <v>Almoço ↑</v>
      </c>
      <c r="AK5" s="1"/>
      <c r="AL5" s="14"/>
      <c r="AM5" s="27"/>
      <c r="AN5" s="1"/>
      <c r="AQ5" s="67"/>
      <c r="AR5" s="7" t="str">
        <f>meta!$P$2</f>
        <v>Almoço ↑</v>
      </c>
      <c r="AS5" s="1"/>
      <c r="AT5" s="14"/>
      <c r="AU5" s="27"/>
      <c r="AV5" s="1"/>
      <c r="AX5" s="67"/>
      <c r="AY5" s="7" t="str">
        <f>meta!$P$2</f>
        <v>Almoço ↑</v>
      </c>
      <c r="AZ5" s="1"/>
      <c r="BA5" s="14"/>
      <c r="BB5" s="27"/>
      <c r="BC5" s="1"/>
    </row>
    <row r="6" spans="1:55" ht="14.45" customHeight="1" x14ac:dyDescent="0.25">
      <c r="B6" s="66"/>
      <c r="C6" s="66"/>
      <c r="E6" s="69"/>
      <c r="F6" s="36"/>
      <c r="G6" s="67"/>
      <c r="H6" s="7" t="str">
        <f>meta!$P$3</f>
        <v>Almoço ↓</v>
      </c>
      <c r="I6" s="1"/>
      <c r="J6" s="14"/>
      <c r="K6" s="27" t="str">
        <f>IF(OR(J5="",J6&lt;&gt;""),"",TEXT(J5+"1:00","HH:MM"))</f>
        <v/>
      </c>
      <c r="L6" s="1"/>
      <c r="N6" s="67"/>
      <c r="O6" s="7" t="str">
        <f>meta!$P$3</f>
        <v>Almoço ↓</v>
      </c>
      <c r="P6" s="1"/>
      <c r="Q6" s="14"/>
      <c r="R6" s="27" t="str">
        <f>IF(OR(Q5="",Q6&lt;&gt;""),"",TEXT(Q5+"1:00","HH:MM"))</f>
        <v/>
      </c>
      <c r="S6" s="1"/>
      <c r="U6" s="67"/>
      <c r="V6" s="7" t="str">
        <f>meta!$P$3</f>
        <v>Almoço ↓</v>
      </c>
      <c r="W6" s="1"/>
      <c r="X6" s="14"/>
      <c r="Y6" s="27" t="str">
        <f>IF(OR(X5="",X6&lt;&gt;""),"",TEXT(X5+"1:00","HH:MM"))</f>
        <v/>
      </c>
      <c r="Z6" s="1"/>
      <c r="AB6" s="67"/>
      <c r="AC6" s="7" t="str">
        <f>meta!$P$3</f>
        <v>Almoço ↓</v>
      </c>
      <c r="AD6" s="1"/>
      <c r="AE6" s="14"/>
      <c r="AF6" s="27" t="str">
        <f>IF(OR(AE5="",AE6&lt;&gt;""),"",TEXT(AE5+"1:00","HH:MM"))</f>
        <v/>
      </c>
      <c r="AG6" s="1"/>
      <c r="AI6" s="67"/>
      <c r="AJ6" s="7" t="str">
        <f>meta!$P$3</f>
        <v>Almoço ↓</v>
      </c>
      <c r="AK6" s="1"/>
      <c r="AL6" s="14"/>
      <c r="AM6" s="27" t="str">
        <f>IF(OR(AL5="",AL6&lt;&gt;""),"",TEXT(AL5+"1:00","HH:MM"))</f>
        <v/>
      </c>
      <c r="AN6" s="1"/>
      <c r="AQ6" s="67"/>
      <c r="AR6" s="7" t="str">
        <f>meta!$P$3</f>
        <v>Almoço ↓</v>
      </c>
      <c r="AS6" s="1"/>
      <c r="AT6" s="14"/>
      <c r="AU6" s="27" t="str">
        <f>IF(OR(AT5="",AT6&lt;&gt;""),"",TEXT(AT5+"1:00","HH:MM"))</f>
        <v/>
      </c>
      <c r="AV6" s="1"/>
      <c r="AX6" s="67"/>
      <c r="AY6" s="7" t="str">
        <f>meta!$P$3</f>
        <v>Almoço ↓</v>
      </c>
      <c r="AZ6" s="1"/>
      <c r="BA6" s="14"/>
      <c r="BB6" s="27" t="str">
        <f>IF(OR(BA5="",BA6&lt;&gt;""),"",TEXT(BA5+"1:00","HH:MM"))</f>
        <v/>
      </c>
      <c r="BC6" s="1"/>
    </row>
    <row r="7" spans="1:55" ht="14.45" customHeight="1" x14ac:dyDescent="0.25">
      <c r="B7" s="66"/>
      <c r="C7" s="66"/>
      <c r="E7" s="69"/>
      <c r="F7" s="36"/>
      <c r="G7" s="67"/>
      <c r="H7" s="6" t="str">
        <f>meta!$P$4</f>
        <v>Saída</v>
      </c>
      <c r="I7" s="1"/>
      <c r="J7" s="13"/>
      <c r="K7" s="26" t="str">
        <f>IF(J7&lt;&gt;"","",TEXT(meta!$F$2,"HH:MM"))</f>
        <v>17:30</v>
      </c>
      <c r="L7" s="1"/>
      <c r="N7" s="67"/>
      <c r="O7" s="6" t="str">
        <f>meta!$P$4</f>
        <v>Saída</v>
      </c>
      <c r="P7" s="1"/>
      <c r="Q7" s="13"/>
      <c r="R7" s="26" t="str">
        <f>IF(Q7&lt;&gt;"","",TEXT(meta!$F$2,"HH:MM"))</f>
        <v>17:30</v>
      </c>
      <c r="S7" s="1"/>
      <c r="U7" s="67"/>
      <c r="V7" s="6" t="str">
        <f>meta!$P$4</f>
        <v>Saída</v>
      </c>
      <c r="W7" s="1"/>
      <c r="X7" s="13"/>
      <c r="Y7" s="26" t="str">
        <f>IF(X7&lt;&gt;"","",TEXT(meta!$F$2,"HH:MM"))</f>
        <v>17:30</v>
      </c>
      <c r="Z7" s="1"/>
      <c r="AB7" s="67"/>
      <c r="AC7" s="6" t="str">
        <f>meta!$P$4</f>
        <v>Saída</v>
      </c>
      <c r="AD7" s="1"/>
      <c r="AE7" s="13"/>
      <c r="AF7" s="26" t="str">
        <f>IF(AE7&lt;&gt;"","",TEXT(meta!$F$2,"HH:MM"))</f>
        <v>17:30</v>
      </c>
      <c r="AG7" s="1"/>
      <c r="AI7" s="67"/>
      <c r="AJ7" s="6" t="str">
        <f>meta!$P$4</f>
        <v>Saída</v>
      </c>
      <c r="AK7" s="1"/>
      <c r="AL7" s="13"/>
      <c r="AM7" s="26" t="str">
        <f>IF(AL7&lt;&gt;"","",TEXT(meta!$F$2,"HH:MM"))</f>
        <v>17:30</v>
      </c>
      <c r="AN7" s="1"/>
      <c r="AQ7" s="67"/>
      <c r="AR7" s="6" t="str">
        <f>meta!$P$4</f>
        <v>Saída</v>
      </c>
      <c r="AS7" s="1"/>
      <c r="AT7" s="13"/>
      <c r="AU7" s="26" t="str">
        <f>IF(AT7&lt;&gt;"","",TEXT(meta!$F$2,"HH:MM"))</f>
        <v>17:30</v>
      </c>
      <c r="AV7" s="1"/>
      <c r="AX7" s="67"/>
      <c r="AY7" s="6" t="str">
        <f>meta!$P$4</f>
        <v>Saída</v>
      </c>
      <c r="AZ7" s="1"/>
      <c r="BA7" s="13"/>
      <c r="BB7" s="26" t="str">
        <f>IF(BA7&lt;&gt;"","",TEXT(meta!$F$2,"HH:MM"))</f>
        <v>17:30</v>
      </c>
      <c r="BC7" s="1"/>
    </row>
    <row r="8" spans="1:55" s="18" customFormat="1" ht="10.5" customHeight="1" x14ac:dyDescent="0.25">
      <c r="A8" s="8"/>
      <c r="B8" s="66"/>
      <c r="C8" s="66"/>
      <c r="D8" s="2"/>
      <c r="E8" s="35"/>
      <c r="F8" s="35"/>
      <c r="G8" s="67"/>
      <c r="H8" s="58" t="str">
        <f>IF(AND(J4&lt;&gt;"",J5&lt;&gt;"",J6&lt;&gt;"",J7&lt;&gt;""),
IF(ABS(J7-J4-(J6-J5)-meta!$F$4)&lt;=meta!$F$9,
_xlfn.CONCAT(
(SIGN(J7-J4-(J6-J5)-meta!$F$4)*MINUTE(ABS(J7-J4-(J6-J5)-meta!$F$4))),meta!$F$10
),""),"")</f>
        <v/>
      </c>
      <c r="I8" s="8"/>
      <c r="J8" s="23" t="str">
        <f>_xlfn.IFS(AND(J4="",J5="",J6="",J7=""),"",
AND(J4&lt;&gt;"",J5="",J6="",J7=""),meta!$F$1-J4,
AND(J4&lt;&gt;"",J5&lt;&gt;"",J6="",J7=""),meta!$F$1-J4,
AND(J4&lt;&gt;"",J5&lt;&gt;"",J6&lt;&gt;"",J7=""),(meta!$F$1-J4)-(J6-J5-meta!$F$3),
AND(J4&lt;&gt;"",J5&lt;&gt;"",J6&lt;&gt;"",J7&lt;&gt;""),IF(ABS(J7-J4-(J6-J5)-meta!$F$4)&lt;=meta!$F$9,0,(J7-J4-(J6-J5)-meta!$F$4)),
TRUE,"ERRO")</f>
        <v/>
      </c>
      <c r="K8" s="28"/>
      <c r="L8" s="8"/>
      <c r="M8" s="19"/>
      <c r="N8" s="67"/>
      <c r="O8" s="58" t="str">
        <f>IF(AND(Q4&lt;&gt;"",Q5&lt;&gt;"",Q6&lt;&gt;"",Q7&lt;&gt;""),
IF(ABS(Q7-Q4-(Q6-Q5)-meta!$F$4)&lt;=meta!$F$9,
_xlfn.CONCAT(
(SIGN(Q7-Q4-(Q6-Q5)-meta!$F$4)*MINUTE(ABS(Q7-Q4-(Q6-Q5)-meta!$F$4))),meta!$F$10
),""),"")</f>
        <v/>
      </c>
      <c r="P8" s="8"/>
      <c r="Q8" s="23" t="str">
        <f>_xlfn.IFS(AND(Q4="",Q5="",Q6="",Q7=""),"",
AND(Q4&lt;&gt;"",Q5="",Q6="",Q7=""),meta!$F$1-Q4,
AND(Q4&lt;&gt;"",Q5&lt;&gt;"",Q6="",Q7=""),meta!$F$1-Q4,
AND(Q4&lt;&gt;"",Q5&lt;&gt;"",Q6&lt;&gt;"",Q7=""),(meta!$F$1-Q4)-(Q6-Q5-meta!$F$3),
AND(Q4&lt;&gt;"",Q5&lt;&gt;"",Q6&lt;&gt;"",Q7&lt;&gt;""),IF(ABS(Q7-Q4-(Q6-Q5)-meta!$F$4)&lt;=meta!$F$9,0,(Q7-Q4-(Q6-Q5)-meta!$F$4)),
TRUE,"ERRO")</f>
        <v/>
      </c>
      <c r="R8" s="28"/>
      <c r="S8" s="8"/>
      <c r="T8" s="19"/>
      <c r="U8" s="67"/>
      <c r="V8" s="58" t="str">
        <f>IF(AND(X4&lt;&gt;"",X5&lt;&gt;"",X6&lt;&gt;"",X7&lt;&gt;""),
IF(ABS(X7-X4-(X6-X5)-meta!$F$4)&lt;=meta!$F$9,
_xlfn.CONCAT(
(SIGN(X7-X4-(X6-X5)-meta!$F$4)*MINUTE(ABS(X7-X4-(X6-X5)-meta!$F$4))),meta!$F$10
),""),"")</f>
        <v/>
      </c>
      <c r="W8" s="8"/>
      <c r="X8" s="23" t="str">
        <f>_xlfn.IFS(AND(X4="",X5="",X6="",X7=""),"",
AND(X4&lt;&gt;"",X5="",X6="",X7=""),meta!$F$1-X4,
AND(X4&lt;&gt;"",X5&lt;&gt;"",X6="",X7=""),meta!$F$1-X4,
AND(X4&lt;&gt;"",X5&lt;&gt;"",X6&lt;&gt;"",X7=""),(meta!$F$1-X4)-(X6-X5-meta!$F$3),
AND(X4&lt;&gt;"",X5&lt;&gt;"",X6&lt;&gt;"",X7&lt;&gt;""),IF(ABS(X7-X4-(X6-X5)-meta!$F$4)&lt;=meta!$F$9,0,(X7-X4-(X6-X5)-meta!$F$4)),
TRUE,"ERRO")</f>
        <v/>
      </c>
      <c r="Y8" s="28"/>
      <c r="Z8" s="8"/>
      <c r="AA8" s="19"/>
      <c r="AB8" s="67"/>
      <c r="AC8" s="58" t="str">
        <f>IF(AND(AE4&lt;&gt;"",AE5&lt;&gt;"",AE6&lt;&gt;"",AE7&lt;&gt;""),
IF(ABS(AE7-AE4-(AE6-AE5)-meta!$F$4)&lt;=meta!$F$9,
_xlfn.CONCAT(
(SIGN(AE7-AE4-(AE6-AE5)-meta!$F$4)*MINUTE(ABS(AE7-AE4-(AE6-AE5)-meta!$F$4))),meta!$F$10
),""),"")</f>
        <v/>
      </c>
      <c r="AD8" s="8"/>
      <c r="AE8" s="23" t="str">
        <f>_xlfn.IFS(AND(AE4="",AE5="",AE6="",AE7=""),"",
AND(AE4&lt;&gt;"",AE5="",AE6="",AE7=""),meta!$F$1-AE4,
AND(AE4&lt;&gt;"",AE5&lt;&gt;"",AE6="",AE7=""),meta!$F$1-AE4,
AND(AE4&lt;&gt;"",AE5&lt;&gt;"",AE6&lt;&gt;"",AE7=""),(meta!$F$1-AE4)-(AE6-AE5-meta!$F$3),
AND(AE4&lt;&gt;"",AE5&lt;&gt;"",AE6&lt;&gt;"",AE7&lt;&gt;""),IF(ABS(AE7-AE4-(AE6-AE5)-meta!$F$4)&lt;=meta!$F$9,0,(AE7-AE4-(AE6-AE5)-meta!$F$4)),
TRUE,"ERRO")</f>
        <v/>
      </c>
      <c r="AF8" s="28"/>
      <c r="AG8" s="8"/>
      <c r="AH8" s="19"/>
      <c r="AI8" s="67"/>
      <c r="AJ8" s="58" t="str">
        <f>IF(AND(AL4&lt;&gt;"",AL5&lt;&gt;"",AL6&lt;&gt;"",AL7&lt;&gt;""),
IF(ABS(AL7-AL4-(AL6-AL5)-meta!$F$4)&lt;=meta!$F$9,
_xlfn.CONCAT(
(SIGN(AL7-AL4-(AL6-AL5)-meta!$F$4)*MINUTE(ABS(AL7-AL4-(AL6-AL5)-meta!$F$4))),meta!$F$10
),""),"")</f>
        <v/>
      </c>
      <c r="AK8" s="8"/>
      <c r="AL8" s="23" t="str">
        <f>_xlfn.IFS(AND(AL4="",AL5="",AL6="",AL7=""),"",
AND(AL4&lt;&gt;"",AL5="",AL6="",AL7=""),meta!$F$1-AL4,
AND(AL4&lt;&gt;"",AL5&lt;&gt;"",AL6="",AL7=""),meta!$F$1-AL4,
AND(AL4&lt;&gt;"",AL5&lt;&gt;"",AL6&lt;&gt;"",AL7=""),(meta!$F$1-AL4)-(AL6-AL5-meta!$F$3),
AND(AL4&lt;&gt;"",AL5&lt;&gt;"",AL6&lt;&gt;"",AL7&lt;&gt;""),IF(ABS(AL7-AL4-(AL6-AL5)-meta!$F$4)&lt;=meta!$F$9,0,(AL7-AL4-(AL6-AL5)-meta!$F$4)),
TRUE,"ERRO")</f>
        <v/>
      </c>
      <c r="AM8" s="28"/>
      <c r="AN8" s="8"/>
      <c r="AO8" s="19"/>
      <c r="AQ8" s="67"/>
      <c r="AR8" s="58" t="str">
        <f>IF(AND(AT4&lt;&gt;"",AT5&lt;&gt;"",AT6&lt;&gt;"",AT7&lt;&gt;""),
IF(ABS(AT7-AT4-(AT6-AT5)-meta!$F$4)&lt;=meta!$F$9,
_xlfn.CONCAT(
(SIGN(AT7-AT4-(AT6-AT5)-meta!$F$4)*MINUTE(ABS(AT7-AT4-(AT6-AT5)-meta!$F$4))),meta!$F$10
),""),"")</f>
        <v/>
      </c>
      <c r="AS8" s="8"/>
      <c r="AT8" s="23" t="str">
        <f>_xlfn.IFS(AND(AT4="",AT5="",AT6="",AT7=""),"",
AND(AT4&lt;&gt;"",AT5="",AT6="",AT7=""),meta!$F$1-AT4,
AND(AT4&lt;&gt;"",AT5&lt;&gt;"",AT6="",AT7=""),meta!$F$1-AT4,
AND(AT4&lt;&gt;"",AT5&lt;&gt;"",AT6&lt;&gt;"",AT7=""),(meta!$F$1-AT4)-(AT6-AT5-meta!$F$3),
AND(AT4&lt;&gt;"",AT5&lt;&gt;"",AT6&lt;&gt;"",AT7&lt;&gt;""),IF(ABS(AT7-AT4-(AT6-AT5)-meta!$F$4)&lt;=meta!$F$9,0,(AT7-AT4-(AT6-AT5)-meta!$F$4)),
TRUE,"ERRO")</f>
        <v/>
      </c>
      <c r="AU8" s="28"/>
      <c r="AV8" s="8"/>
      <c r="AX8" s="67"/>
      <c r="AY8" s="58" t="str">
        <f>IF(AND(BA4&lt;&gt;"",BA5&lt;&gt;"",BA6&lt;&gt;"",BA7&lt;&gt;""),
IF(ABS(BA7-BA4-(BA6-BA5)-meta!$F$4)&lt;=meta!$F$9,
_xlfn.CONCAT(
(SIGN(BA7-BA4-(BA6-BA5)-meta!$F$4)*MINUTE(ABS(BA7-BA4-(BA6-BA5)-meta!$F$4))),meta!$F$10
),""),"")</f>
        <v/>
      </c>
      <c r="AZ8" s="8"/>
      <c r="BA8" s="23" t="str">
        <f>_xlfn.IFS(AND(BA4="",BA5="",BA6="",BA7=""),"",
AND(BA4&lt;&gt;"",BA5="",BA6="",BA7=""),meta!$F$1-BA4,
AND(BA4&lt;&gt;"",BA5&lt;&gt;"",BA6="",BA7=""),meta!$F$1-BA4,
AND(BA4&lt;&gt;"",BA5&lt;&gt;"",BA6&lt;&gt;"",BA7=""),(meta!$F$1-BA4)-(BA6-BA5-meta!$F$3),
AND(BA4&lt;&gt;"",BA5&lt;&gt;"",BA6&lt;&gt;"",BA7&lt;&gt;""),IF(ABS(BA7-BA4-(BA6-BA5)-meta!$F$4)&lt;=meta!$F$9,0,(BA7-BA4-(BA6-BA5)-meta!$F$4)),
TRUE,"ERRO")</f>
        <v/>
      </c>
      <c r="BB8" s="28"/>
      <c r="BC8" s="8"/>
    </row>
    <row r="9" spans="1:55" ht="4.5" customHeight="1" x14ac:dyDescent="0.25">
      <c r="B9" s="66"/>
      <c r="C9" s="66"/>
      <c r="F9" s="35"/>
    </row>
    <row r="10" spans="1:55" ht="4.5" customHeight="1" x14ac:dyDescent="0.25">
      <c r="B10" s="66"/>
      <c r="C10" s="66"/>
      <c r="F10" s="35"/>
      <c r="G10" s="67">
        <f>AX3+1</f>
        <v>43837</v>
      </c>
      <c r="H10" s="15"/>
      <c r="I10" s="15"/>
      <c r="J10" s="15"/>
      <c r="K10" s="25"/>
      <c r="L10" s="4"/>
      <c r="N10" s="67">
        <f>G10+1</f>
        <v>43838</v>
      </c>
      <c r="O10" s="15"/>
      <c r="P10" s="15"/>
      <c r="Q10" s="15"/>
      <c r="R10" s="25"/>
      <c r="S10" s="4"/>
      <c r="U10" s="67">
        <f>N10+1</f>
        <v>43839</v>
      </c>
      <c r="V10" s="15"/>
      <c r="W10" s="15"/>
      <c r="X10" s="15"/>
      <c r="Y10" s="25"/>
      <c r="Z10" s="4"/>
      <c r="AB10" s="67">
        <f>U10+1</f>
        <v>43840</v>
      </c>
      <c r="AC10" s="15"/>
      <c r="AD10" s="15"/>
      <c r="AE10" s="15"/>
      <c r="AF10" s="25"/>
      <c r="AG10" s="4"/>
      <c r="AI10" s="67">
        <f>AB10+1</f>
        <v>43841</v>
      </c>
      <c r="AJ10" s="15"/>
      <c r="AK10" s="15"/>
      <c r="AL10" s="15"/>
      <c r="AM10" s="25"/>
      <c r="AN10" s="4"/>
      <c r="AQ10" s="67">
        <f>AI10+1</f>
        <v>43842</v>
      </c>
      <c r="AR10" s="15"/>
      <c r="AS10" s="15"/>
      <c r="AT10" s="15"/>
      <c r="AU10" s="25"/>
      <c r="AV10" s="4"/>
      <c r="AX10" s="67">
        <f>AQ10+1</f>
        <v>43843</v>
      </c>
      <c r="AY10" s="15"/>
      <c r="AZ10" s="15"/>
      <c r="BA10" s="15"/>
      <c r="BB10" s="25"/>
      <c r="BC10" s="4"/>
    </row>
    <row r="11" spans="1:55" ht="14.45" customHeight="1" x14ac:dyDescent="0.25">
      <c r="A11" s="10"/>
      <c r="B11" s="66"/>
      <c r="C11" s="66"/>
      <c r="E11" s="68">
        <f>IFERROR(SUM(J15,Q15,X15,AE15,AL15,AT15,BA15)*VLOOKUP($C$14,meta!$R$1:$S$3,2,FALSE),SUM(J15,Q15,X15,AE15,AL15,AT15,BA15))</f>
        <v>0</v>
      </c>
      <c r="F11" s="41">
        <f>IFERROR(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*VLOOKUP($C$14,meta!$R$1:$S$3,2,FALSE),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)</f>
        <v>0</v>
      </c>
      <c r="G11" s="67"/>
      <c r="H11" s="6" t="str">
        <f>meta!$P$1</f>
        <v>Entrada</v>
      </c>
      <c r="I11" s="1"/>
      <c r="J11" s="13"/>
      <c r="K11" s="26" t="str">
        <f>IF(J11&lt;&gt;"","",TEXT(meta!$F$1,"HH:MM"))</f>
        <v>08:30</v>
      </c>
      <c r="L11" s="1"/>
      <c r="N11" s="67"/>
      <c r="O11" s="6" t="str">
        <f>meta!$P$1</f>
        <v>Entrada</v>
      </c>
      <c r="P11" s="1"/>
      <c r="Q11" s="13"/>
      <c r="R11" s="26" t="str">
        <f>IF(Q11&lt;&gt;"","",TEXT(meta!$F$1,"HH:MM"))</f>
        <v>08:30</v>
      </c>
      <c r="S11" s="1"/>
      <c r="U11" s="67"/>
      <c r="V11" s="6" t="str">
        <f>meta!$P$1</f>
        <v>Entrada</v>
      </c>
      <c r="W11" s="1"/>
      <c r="X11" s="13"/>
      <c r="Y11" s="26" t="str">
        <f>IF(X11&lt;&gt;"","",TEXT(meta!$F$1,"HH:MM"))</f>
        <v>08:30</v>
      </c>
      <c r="Z11" s="1"/>
      <c r="AB11" s="67"/>
      <c r="AC11" s="6" t="str">
        <f>meta!$P$1</f>
        <v>Entrada</v>
      </c>
      <c r="AD11" s="1"/>
      <c r="AE11" s="13"/>
      <c r="AF11" s="26" t="str">
        <f>IF(AE11&lt;&gt;"","",TEXT(meta!$F$1,"HH:MM"))</f>
        <v>08:30</v>
      </c>
      <c r="AG11" s="1"/>
      <c r="AI11" s="67"/>
      <c r="AJ11" s="6" t="str">
        <f>meta!$P$1</f>
        <v>Entrada</v>
      </c>
      <c r="AK11" s="1"/>
      <c r="AL11" s="13"/>
      <c r="AM11" s="26" t="str">
        <f>IF(AL11&lt;&gt;"","",TEXT(meta!$F$1,"HH:MM"))</f>
        <v>08:30</v>
      </c>
      <c r="AN11" s="1"/>
      <c r="AQ11" s="67"/>
      <c r="AR11" s="6" t="str">
        <f>meta!$P$1</f>
        <v>Entrada</v>
      </c>
      <c r="AS11" s="1"/>
      <c r="AT11" s="13"/>
      <c r="AU11" s="26" t="str">
        <f>IF(AT11&lt;&gt;"","",TEXT(meta!$F$1,"HH:MM"))</f>
        <v>08:30</v>
      </c>
      <c r="AV11" s="1"/>
      <c r="AX11" s="67"/>
      <c r="AY11" s="6" t="str">
        <f>meta!$P$1</f>
        <v>Entrada</v>
      </c>
      <c r="AZ11" s="1"/>
      <c r="BA11" s="13"/>
      <c r="BB11" s="26" t="str">
        <f>IF(BA11&lt;&gt;"","",TEXT(meta!$F$1,"HH:MM"))</f>
        <v>08:30</v>
      </c>
      <c r="BC11" s="1"/>
    </row>
    <row r="12" spans="1:55" ht="14.45" customHeight="1" x14ac:dyDescent="0.25">
      <c r="B12" s="22" t="s">
        <v>67</v>
      </c>
      <c r="C12" s="65">
        <v>0</v>
      </c>
      <c r="E12" s="68"/>
      <c r="F12" s="36"/>
      <c r="G12" s="67"/>
      <c r="H12" s="7" t="str">
        <f>meta!$P$2</f>
        <v>Almoço ↑</v>
      </c>
      <c r="I12" s="1"/>
      <c r="J12" s="14"/>
      <c r="K12" s="27"/>
      <c r="L12" s="1"/>
      <c r="N12" s="67"/>
      <c r="O12" s="7" t="str">
        <f>meta!$P$2</f>
        <v>Almoço ↑</v>
      </c>
      <c r="P12" s="1"/>
      <c r="Q12" s="14"/>
      <c r="R12" s="27"/>
      <c r="S12" s="1"/>
      <c r="U12" s="67"/>
      <c r="V12" s="7" t="str">
        <f>meta!$P$2</f>
        <v>Almoço ↑</v>
      </c>
      <c r="W12" s="1"/>
      <c r="X12" s="14"/>
      <c r="Y12" s="27"/>
      <c r="Z12" s="1"/>
      <c r="AB12" s="67"/>
      <c r="AC12" s="7" t="str">
        <f>meta!$P$2</f>
        <v>Almoço ↑</v>
      </c>
      <c r="AD12" s="1"/>
      <c r="AE12" s="14"/>
      <c r="AF12" s="27"/>
      <c r="AG12" s="1"/>
      <c r="AI12" s="67"/>
      <c r="AJ12" s="7" t="str">
        <f>meta!$P$2</f>
        <v>Almoço ↑</v>
      </c>
      <c r="AK12" s="1"/>
      <c r="AL12" s="14"/>
      <c r="AM12" s="27"/>
      <c r="AN12" s="1"/>
      <c r="AQ12" s="67"/>
      <c r="AR12" s="7" t="str">
        <f>meta!$P$2</f>
        <v>Almoço ↑</v>
      </c>
      <c r="AS12" s="1"/>
      <c r="AT12" s="14"/>
      <c r="AU12" s="27"/>
      <c r="AV12" s="1"/>
      <c r="AX12" s="67"/>
      <c r="AY12" s="7" t="str">
        <f>meta!$P$2</f>
        <v>Almoço ↑</v>
      </c>
      <c r="AZ12" s="1"/>
      <c r="BA12" s="14"/>
      <c r="BB12" s="27"/>
      <c r="BC12" s="1"/>
    </row>
    <row r="13" spans="1:55" ht="14.45" customHeight="1" x14ac:dyDescent="0.25">
      <c r="B13" s="22" t="s">
        <v>36</v>
      </c>
      <c r="C13" s="59">
        <f>IFERROR(SUM(E4,E11,E18,E25,E32,E39)*VLOOKUP(C14,meta!$R$1:$S$3,2,FALSE),SUM(E4,E11,E18,E25,E32,E39))</f>
        <v>0</v>
      </c>
      <c r="E13" s="68"/>
      <c r="F13" s="36"/>
      <c r="G13" s="67"/>
      <c r="H13" s="7" t="str">
        <f>meta!$P$3</f>
        <v>Almoço ↓</v>
      </c>
      <c r="I13" s="1"/>
      <c r="J13" s="14"/>
      <c r="K13" s="27" t="str">
        <f>IF(OR(J12="",J13&lt;&gt;""),"",TEXT(J12+"1:00","HH:MM"))</f>
        <v/>
      </c>
      <c r="L13" s="1"/>
      <c r="N13" s="67"/>
      <c r="O13" s="7" t="str">
        <f>meta!$P$3</f>
        <v>Almoço ↓</v>
      </c>
      <c r="P13" s="1"/>
      <c r="Q13" s="14"/>
      <c r="R13" s="27" t="str">
        <f>IF(OR(Q12="",Q13&lt;&gt;""),"",TEXT(Q12+"1:00","HH:MM"))</f>
        <v/>
      </c>
      <c r="S13" s="1"/>
      <c r="U13" s="67"/>
      <c r="V13" s="7" t="str">
        <f>meta!$P$3</f>
        <v>Almoço ↓</v>
      </c>
      <c r="W13" s="1"/>
      <c r="X13" s="14"/>
      <c r="Y13" s="27" t="str">
        <f>IF(OR(X12="",X13&lt;&gt;""),"",TEXT(X12+"1:00","HH:MM"))</f>
        <v/>
      </c>
      <c r="Z13" s="1"/>
      <c r="AB13" s="67"/>
      <c r="AC13" s="7" t="str">
        <f>meta!$P$3</f>
        <v>Almoço ↓</v>
      </c>
      <c r="AD13" s="1"/>
      <c r="AE13" s="14"/>
      <c r="AF13" s="27" t="str">
        <f>IF(OR(AE12="",AE13&lt;&gt;""),"",TEXT(AE12+"1:00","HH:MM"))</f>
        <v/>
      </c>
      <c r="AG13" s="1"/>
      <c r="AI13" s="67"/>
      <c r="AJ13" s="7" t="str">
        <f>meta!$P$3</f>
        <v>Almoço ↓</v>
      </c>
      <c r="AK13" s="1"/>
      <c r="AL13" s="14"/>
      <c r="AM13" s="27" t="str">
        <f>IF(OR(AL12="",AL13&lt;&gt;""),"",TEXT(AL12+"1:00","HH:MM"))</f>
        <v/>
      </c>
      <c r="AN13" s="1"/>
      <c r="AQ13" s="67"/>
      <c r="AR13" s="7" t="str">
        <f>meta!$P$3</f>
        <v>Almoço ↓</v>
      </c>
      <c r="AS13" s="1"/>
      <c r="AT13" s="14"/>
      <c r="AU13" s="27" t="str">
        <f>IF(OR(AT12="",AT13&lt;&gt;""),"",TEXT(AT12+"1:00","HH:MM"))</f>
        <v/>
      </c>
      <c r="AV13" s="1"/>
      <c r="AX13" s="67"/>
      <c r="AY13" s="7" t="str">
        <f>meta!$P$3</f>
        <v>Almoço ↓</v>
      </c>
      <c r="AZ13" s="1"/>
      <c r="BA13" s="14"/>
      <c r="BB13" s="27" t="str">
        <f>IF(OR(BA12="",BA13&lt;&gt;""),"",TEXT(BA12+"1:00","HH:MM"))</f>
        <v/>
      </c>
      <c r="BC13" s="1"/>
    </row>
    <row r="14" spans="1:55" ht="14.45" customHeight="1" x14ac:dyDescent="0.25">
      <c r="B14" s="22" t="s">
        <v>66</v>
      </c>
      <c r="C14" s="60" t="s">
        <v>64</v>
      </c>
      <c r="E14" s="68"/>
      <c r="F14" s="36"/>
      <c r="G14" s="67"/>
      <c r="H14" s="6" t="str">
        <f>meta!$P$4</f>
        <v>Saída</v>
      </c>
      <c r="I14" s="1"/>
      <c r="J14" s="13"/>
      <c r="K14" s="26" t="str">
        <f>IF(J14&lt;&gt;"","",TEXT(meta!$F$2,"HH:MM"))</f>
        <v>17:30</v>
      </c>
      <c r="L14" s="1"/>
      <c r="N14" s="67"/>
      <c r="O14" s="6" t="str">
        <f>meta!$P$4</f>
        <v>Saída</v>
      </c>
      <c r="P14" s="1"/>
      <c r="Q14" s="13"/>
      <c r="R14" s="26" t="str">
        <f>IF(Q14&lt;&gt;"","",TEXT(meta!$F$2,"HH:MM"))</f>
        <v>17:30</v>
      </c>
      <c r="S14" s="1"/>
      <c r="U14" s="67"/>
      <c r="V14" s="6" t="str">
        <f>meta!$P$4</f>
        <v>Saída</v>
      </c>
      <c r="W14" s="1"/>
      <c r="X14" s="13"/>
      <c r="Y14" s="26" t="str">
        <f>IF(X14&lt;&gt;"","",TEXT(meta!$F$2,"HH:MM"))</f>
        <v>17:30</v>
      </c>
      <c r="Z14" s="1"/>
      <c r="AB14" s="67"/>
      <c r="AC14" s="6" t="str">
        <f>meta!$P$4</f>
        <v>Saída</v>
      </c>
      <c r="AD14" s="1"/>
      <c r="AE14" s="13"/>
      <c r="AF14" s="26" t="str">
        <f>IF(AE14&lt;&gt;"","",TEXT(meta!$F$2,"HH:MM"))</f>
        <v>17:30</v>
      </c>
      <c r="AG14" s="1"/>
      <c r="AI14" s="67"/>
      <c r="AJ14" s="6" t="str">
        <f>meta!$P$4</f>
        <v>Saída</v>
      </c>
      <c r="AK14" s="1"/>
      <c r="AL14" s="13"/>
      <c r="AM14" s="26" t="str">
        <f>IF(AL14&lt;&gt;"","",TEXT(meta!$F$2,"HH:MM"))</f>
        <v>17:30</v>
      </c>
      <c r="AN14" s="1"/>
      <c r="AQ14" s="67"/>
      <c r="AR14" s="6" t="str">
        <f>meta!$P$4</f>
        <v>Saída</v>
      </c>
      <c r="AS14" s="1"/>
      <c r="AT14" s="13"/>
      <c r="AU14" s="26" t="str">
        <f>IF(AT14&lt;&gt;"","",TEXT(meta!$F$2,"HH:MM"))</f>
        <v>17:30</v>
      </c>
      <c r="AV14" s="1"/>
      <c r="AX14" s="67"/>
      <c r="AY14" s="6" t="str">
        <f>meta!$P$4</f>
        <v>Saída</v>
      </c>
      <c r="AZ14" s="1"/>
      <c r="BA14" s="13"/>
      <c r="BB14" s="26" t="str">
        <f>IF(BA14&lt;&gt;"","",TEXT(meta!$F$2,"HH:MM"))</f>
        <v>17:30</v>
      </c>
      <c r="BC14" s="1"/>
    </row>
    <row r="15" spans="1:55" s="18" customFormat="1" ht="10.5" customHeight="1" x14ac:dyDescent="0.25">
      <c r="A15" s="8"/>
      <c r="B15" s="11"/>
      <c r="C15" s="9"/>
      <c r="D15" s="2"/>
      <c r="E15" s="35"/>
      <c r="F15" s="35"/>
      <c r="G15" s="67"/>
      <c r="H15" s="58" t="str">
        <f>IF(AND(J11&lt;&gt;"",J12&lt;&gt;"",J13&lt;&gt;"",J14&lt;&gt;""),
IF(ABS(J14-J11-(J13-J12)-meta!$F$4)&lt;=meta!$F$9,
_xlfn.CONCAT(
(SIGN(J14-J11-(J13-J12)-meta!$F$4)*MINUTE(ABS(J14-J11-(J13-J12)-meta!$F$4))),meta!$F$10
),""),"")</f>
        <v/>
      </c>
      <c r="I15" s="8"/>
      <c r="J15" s="23" t="str">
        <f>_xlfn.IFS(AND(J11="",J12="",J13="",J14=""),"",
AND(J11&lt;&gt;"",J12="",J13="",J14=""),meta!$F$1-J11,
AND(J11&lt;&gt;"",J12&lt;&gt;"",J13="",J14=""),meta!$F$1-J11,
AND(J11&lt;&gt;"",J12&lt;&gt;"",J13&lt;&gt;"",J14=""),(meta!$F$1-J11)-(J13-J12-meta!$F$3),
AND(J11&lt;&gt;"",J12&lt;&gt;"",J13&lt;&gt;"",J14&lt;&gt;""),IF(ABS(J14-J11-(J13-J12)-meta!$F$4)&lt;=meta!$F$9,0,(J14-J11-(J13-J12)-meta!$F$4)),
TRUE,"ERRO")</f>
        <v/>
      </c>
      <c r="K15" s="28"/>
      <c r="L15" s="8"/>
      <c r="M15" s="19"/>
      <c r="N15" s="67"/>
      <c r="O15" s="58" t="str">
        <f>IF(AND(Q11&lt;&gt;"",Q12&lt;&gt;"",Q13&lt;&gt;"",Q14&lt;&gt;""),
IF(ABS(Q14-Q11-(Q13-Q12)-meta!$F$4)&lt;=meta!$F$9,
_xlfn.CONCAT(
(SIGN(Q14-Q11-(Q13-Q12)-meta!$F$4)*MINUTE(ABS(Q14-Q11-(Q13-Q12)-meta!$F$4))),meta!$F$10
),""),"")</f>
        <v/>
      </c>
      <c r="P15" s="8"/>
      <c r="Q15" s="23" t="str">
        <f>_xlfn.IFS(AND(Q11="",Q12="",Q13="",Q14=""),"",
AND(Q11&lt;&gt;"",Q12="",Q13="",Q14=""),meta!$F$1-Q11,
AND(Q11&lt;&gt;"",Q12&lt;&gt;"",Q13="",Q14=""),meta!$F$1-Q11,
AND(Q11&lt;&gt;"",Q12&lt;&gt;"",Q13&lt;&gt;"",Q14=""),(meta!$F$1-Q11)-(Q13-Q12-meta!$F$3),
AND(Q11&lt;&gt;"",Q12&lt;&gt;"",Q13&lt;&gt;"",Q14&lt;&gt;""),IF(ABS(Q14-Q11-(Q13-Q12)-meta!$F$4)&lt;=meta!$F$9,0,(Q14-Q11-(Q13-Q12)-meta!$F$4)),
TRUE,"ERRO")</f>
        <v/>
      </c>
      <c r="R15" s="28"/>
      <c r="S15" s="8"/>
      <c r="T15" s="19"/>
      <c r="U15" s="67"/>
      <c r="V15" s="58" t="str">
        <f>IF(AND(X11&lt;&gt;"",X12&lt;&gt;"",X13&lt;&gt;"",X14&lt;&gt;""),
IF(ABS(X14-X11-(X13-X12)-meta!$F$4)&lt;=meta!$F$9,
_xlfn.CONCAT(
(SIGN(X14-X11-(X13-X12)-meta!$F$4)*MINUTE(ABS(X14-X11-(X13-X12)-meta!$F$4))),meta!$F$10
),""),"")</f>
        <v/>
      </c>
      <c r="W15" s="8"/>
      <c r="X15" s="23" t="str">
        <f>_xlfn.IFS(AND(X11="",X12="",X13="",X14=""),"",
AND(X11&lt;&gt;"",X12="",X13="",X14=""),meta!$F$1-X11,
AND(X11&lt;&gt;"",X12&lt;&gt;"",X13="",X14=""),meta!$F$1-X11,
AND(X11&lt;&gt;"",X12&lt;&gt;"",X13&lt;&gt;"",X14=""),(meta!$F$1-X11)-(X13-X12-meta!$F$3),
AND(X11&lt;&gt;"",X12&lt;&gt;"",X13&lt;&gt;"",X14&lt;&gt;""),IF(ABS(X14-X11-(X13-X12)-meta!$F$4)&lt;=meta!$F$9,0,(X14-X11-(X13-X12)-meta!$F$4)),
TRUE,"ERRO")</f>
        <v/>
      </c>
      <c r="Y15" s="28"/>
      <c r="Z15" s="8"/>
      <c r="AA15" s="19"/>
      <c r="AB15" s="67"/>
      <c r="AC15" s="58" t="str">
        <f>IF(AND(AE11&lt;&gt;"",AE12&lt;&gt;"",AE13&lt;&gt;"",AE14&lt;&gt;""),
IF(ABS(AE14-AE11-(AE13-AE12)-meta!$F$4)&lt;=meta!$F$9,
_xlfn.CONCAT(
(SIGN(AE14-AE11-(AE13-AE12)-meta!$F$4)*MINUTE(ABS(AE14-AE11-(AE13-AE12)-meta!$F$4))),meta!$F$10
),""),"")</f>
        <v/>
      </c>
      <c r="AD15" s="8"/>
      <c r="AE15" s="23" t="str">
        <f>_xlfn.IFS(AND(AE11="",AE12="",AE13="",AE14=""),"",
AND(AE11&lt;&gt;"",AE12="",AE13="",AE14=""),meta!$F$1-AE11,
AND(AE11&lt;&gt;"",AE12&lt;&gt;"",AE13="",AE14=""),meta!$F$1-AE11,
AND(AE11&lt;&gt;"",AE12&lt;&gt;"",AE13&lt;&gt;"",AE14=""),(meta!$F$1-AE11)-(AE13-AE12-meta!$F$3),
AND(AE11&lt;&gt;"",AE12&lt;&gt;"",AE13&lt;&gt;"",AE14&lt;&gt;""),IF(ABS(AE14-AE11-(AE13-AE12)-meta!$F$4)&lt;=meta!$F$9,0,(AE14-AE11-(AE13-AE12)-meta!$F$4)),
TRUE,"ERRO")</f>
        <v/>
      </c>
      <c r="AF15" s="28"/>
      <c r="AG15" s="8"/>
      <c r="AH15" s="19"/>
      <c r="AI15" s="67"/>
      <c r="AJ15" s="58" t="str">
        <f>IF(AND(AL11&lt;&gt;"",AL12&lt;&gt;"",AL13&lt;&gt;"",AL14&lt;&gt;""),
IF(ABS(AL14-AL11-(AL13-AL12)-meta!$F$4)&lt;=meta!$F$9,
_xlfn.CONCAT(
(SIGN(AL14-AL11-(AL13-AL12)-meta!$F$4)*MINUTE(ABS(AL14-AL11-(AL13-AL12)-meta!$F$4))),meta!$F$10
),""),"")</f>
        <v/>
      </c>
      <c r="AK15" s="8"/>
      <c r="AL15" s="23" t="str">
        <f>_xlfn.IFS(AND(AL11="",AL12="",AL13="",AL14=""),"",
AND(AL11&lt;&gt;"",AL12="",AL13="",AL14=""),meta!$F$1-AL11,
AND(AL11&lt;&gt;"",AL12&lt;&gt;"",AL13="",AL14=""),meta!$F$1-AL11,
AND(AL11&lt;&gt;"",AL12&lt;&gt;"",AL13&lt;&gt;"",AL14=""),(meta!$F$1-AL11)-(AL13-AL12-meta!$F$3),
AND(AL11&lt;&gt;"",AL12&lt;&gt;"",AL13&lt;&gt;"",AL14&lt;&gt;""),IF(ABS(AL14-AL11-(AL13-AL12)-meta!$F$4)&lt;=meta!$F$9,0,(AL14-AL11-(AL13-AL12)-meta!$F$4)),
TRUE,"ERRO")</f>
        <v/>
      </c>
      <c r="AM15" s="28"/>
      <c r="AN15" s="8"/>
      <c r="AO15" s="19"/>
      <c r="AQ15" s="67"/>
      <c r="AR15" s="58" t="str">
        <f>IF(AND(AT11&lt;&gt;"",AT12&lt;&gt;"",AT13&lt;&gt;"",AT14&lt;&gt;""),
IF(ABS(AT14-AT11-(AT13-AT12)-meta!$F$4)&lt;=meta!$F$9,
_xlfn.CONCAT(
(SIGN(AT14-AT11-(AT13-AT12)-meta!$F$4)*MINUTE(ABS(AT14-AT11-(AT13-AT12)-meta!$F$4))),meta!$F$10
),""),"")</f>
        <v/>
      </c>
      <c r="AS15" s="8"/>
      <c r="AT15" s="23" t="str">
        <f>_xlfn.IFS(AND(AT11="",AT12="",AT13="",AT14=""),"",
AND(AT11&lt;&gt;"",AT12="",AT13="",AT14=""),meta!$F$1-AT11,
AND(AT11&lt;&gt;"",AT12&lt;&gt;"",AT13="",AT14=""),meta!$F$1-AT11,
AND(AT11&lt;&gt;"",AT12&lt;&gt;"",AT13&lt;&gt;"",AT14=""),(meta!$F$1-AT11)-(AT13-AT12-meta!$F$3),
AND(AT11&lt;&gt;"",AT12&lt;&gt;"",AT13&lt;&gt;"",AT14&lt;&gt;""),IF(ABS(AT14-AT11-(AT13-AT12)-meta!$F$4)&lt;=meta!$F$9,0,(AT14-AT11-(AT13-AT12)-meta!$F$4)),
TRUE,"ERRO")</f>
        <v/>
      </c>
      <c r="AU15" s="28"/>
      <c r="AV15" s="8"/>
      <c r="AX15" s="67"/>
      <c r="AY15" s="58" t="str">
        <f>IF(AND(BA11&lt;&gt;"",BA12&lt;&gt;"",BA13&lt;&gt;"",BA14&lt;&gt;""),
IF(ABS(BA14-BA11-(BA13-BA12)-meta!$F$4)&lt;=meta!$F$9,
_xlfn.CONCAT(
(SIGN(BA14-BA11-(BA13-BA12)-meta!$F$4)*MINUTE(ABS(BA14-BA11-(BA13-BA12)-meta!$F$4))),meta!$F$10
),""),"")</f>
        <v/>
      </c>
      <c r="AZ15" s="8"/>
      <c r="BA15" s="23" t="str">
        <f>_xlfn.IFS(AND(BA11="",BA12="",BA13="",BA14=""),"",
AND(BA11&lt;&gt;"",BA12="",BA13="",BA14=""),meta!$F$1-BA11,
AND(BA11&lt;&gt;"",BA12&lt;&gt;"",BA13="",BA14=""),meta!$F$1-BA11,
AND(BA11&lt;&gt;"",BA12&lt;&gt;"",BA13&lt;&gt;"",BA14=""),(meta!$F$1-BA11)-(BA13-BA12-meta!$F$3),
AND(BA11&lt;&gt;"",BA12&lt;&gt;"",BA13&lt;&gt;"",BA14&lt;&gt;""),IF(ABS(BA14-BA11-(BA13-BA12)-meta!$F$4)&lt;=meta!$F$9,0,(BA14-BA11-(BA13-BA12)-meta!$F$4)),
TRUE,"ERRO")</f>
        <v/>
      </c>
      <c r="BB15" s="28"/>
      <c r="BC15" s="8"/>
    </row>
    <row r="16" spans="1:55" ht="4.5" customHeight="1" x14ac:dyDescent="0.25">
      <c r="B16" s="11"/>
      <c r="C16" s="8"/>
      <c r="F16" s="35"/>
    </row>
    <row r="17" spans="1:55" ht="4.5" customHeight="1" x14ac:dyDescent="0.25">
      <c r="B17" s="11"/>
      <c r="C17" s="8"/>
      <c r="F17" s="35"/>
      <c r="G17" s="67">
        <f>AX10+1</f>
        <v>43844</v>
      </c>
      <c r="H17" s="15"/>
      <c r="I17" s="15"/>
      <c r="J17" s="15"/>
      <c r="K17" s="25"/>
      <c r="L17" s="4"/>
      <c r="N17" s="67">
        <f>G17+1</f>
        <v>43845</v>
      </c>
      <c r="O17" s="15"/>
      <c r="P17" s="15"/>
      <c r="Q17" s="15"/>
      <c r="R17" s="25"/>
      <c r="S17" s="4"/>
      <c r="U17" s="67">
        <f>N17+1</f>
        <v>43846</v>
      </c>
      <c r="V17" s="15"/>
      <c r="W17" s="15"/>
      <c r="X17" s="15"/>
      <c r="Y17" s="25"/>
      <c r="Z17" s="4"/>
      <c r="AB17" s="67">
        <f>U17+1</f>
        <v>43847</v>
      </c>
      <c r="AC17" s="15"/>
      <c r="AD17" s="15"/>
      <c r="AE17" s="15"/>
      <c r="AF17" s="25"/>
      <c r="AG17" s="4"/>
      <c r="AI17" s="67">
        <f>AB17+1</f>
        <v>43848</v>
      </c>
      <c r="AJ17" s="15"/>
      <c r="AK17" s="15"/>
      <c r="AL17" s="15"/>
      <c r="AM17" s="25"/>
      <c r="AN17" s="4"/>
      <c r="AQ17" s="67">
        <f>AI17+1</f>
        <v>43849</v>
      </c>
      <c r="AR17" s="15"/>
      <c r="AS17" s="15"/>
      <c r="AT17" s="15"/>
      <c r="AU17" s="25"/>
      <c r="AV17" s="4"/>
      <c r="AX17" s="67">
        <f>AQ17+1</f>
        <v>43850</v>
      </c>
      <c r="AY17" s="15"/>
      <c r="AZ17" s="15"/>
      <c r="BA17" s="15"/>
      <c r="BB17" s="25"/>
      <c r="BC17" s="4"/>
    </row>
    <row r="18" spans="1:55" ht="14.45" customHeight="1" x14ac:dyDescent="0.25">
      <c r="B18" s="70">
        <f>OOO!C16</f>
        <v>0</v>
      </c>
      <c r="C18" s="71"/>
      <c r="E18" s="68">
        <f>IFERROR(SUM(J22,Q22,X22,AE22,AL22,AT22,BA22)*VLOOKUP($C$14,meta!$R$1:$S$3,2,FALSE),SUM(J22,Q22,X22,AE22,AL22,AT22,BA22))</f>
        <v>0</v>
      </c>
      <c r="F18" s="41">
        <f>IFERROR(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*VLOOKUP($C$14,meta!$R$1:$S$3,2,FALSE),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)</f>
        <v>0</v>
      </c>
      <c r="G18" s="67"/>
      <c r="H18" s="6" t="str">
        <f>meta!$P$1</f>
        <v>Entrada</v>
      </c>
      <c r="I18" s="1"/>
      <c r="J18" s="13"/>
      <c r="K18" s="26" t="str">
        <f>IF(J18&lt;&gt;"","",TEXT(meta!$F$1,"HH:MM"))</f>
        <v>08:30</v>
      </c>
      <c r="L18" s="1"/>
      <c r="N18" s="67"/>
      <c r="O18" s="6" t="str">
        <f>meta!$P$1</f>
        <v>Entrada</v>
      </c>
      <c r="P18" s="1"/>
      <c r="Q18" s="13"/>
      <c r="R18" s="26" t="str">
        <f>IF(Q18&lt;&gt;"","",TEXT(meta!$F$1,"HH:MM"))</f>
        <v>08:30</v>
      </c>
      <c r="S18" s="1"/>
      <c r="U18" s="67"/>
      <c r="V18" s="6" t="str">
        <f>meta!$P$1</f>
        <v>Entrada</v>
      </c>
      <c r="W18" s="1"/>
      <c r="X18" s="13"/>
      <c r="Y18" s="26" t="str">
        <f>IF(X18&lt;&gt;"","",TEXT(meta!$F$1,"HH:MM"))</f>
        <v>08:30</v>
      </c>
      <c r="Z18" s="1"/>
      <c r="AB18" s="67"/>
      <c r="AC18" s="6" t="str">
        <f>meta!$P$1</f>
        <v>Entrada</v>
      </c>
      <c r="AD18" s="1"/>
      <c r="AE18" s="13"/>
      <c r="AF18" s="26" t="str">
        <f>IF(AE18&lt;&gt;"","",TEXT(meta!$F$1,"HH:MM"))</f>
        <v>08:30</v>
      </c>
      <c r="AG18" s="1"/>
      <c r="AI18" s="67"/>
      <c r="AJ18" s="6" t="str">
        <f>meta!$P$1</f>
        <v>Entrada</v>
      </c>
      <c r="AK18" s="1"/>
      <c r="AL18" s="13"/>
      <c r="AM18" s="26" t="str">
        <f>IF(AL18&lt;&gt;"","",TEXT(meta!$F$1,"HH:MM"))</f>
        <v>08:30</v>
      </c>
      <c r="AN18" s="1"/>
      <c r="AQ18" s="67"/>
      <c r="AR18" s="6" t="str">
        <f>meta!$P$1</f>
        <v>Entrada</v>
      </c>
      <c r="AS18" s="1"/>
      <c r="AT18" s="13"/>
      <c r="AU18" s="26" t="str">
        <f>IF(AT18&lt;&gt;"","",TEXT(meta!$F$1,"HH:MM"))</f>
        <v>08:30</v>
      </c>
      <c r="AV18" s="1"/>
      <c r="AX18" s="67"/>
      <c r="AY18" s="6" t="str">
        <f>meta!$P$1</f>
        <v>Entrada</v>
      </c>
      <c r="AZ18" s="1"/>
      <c r="BA18" s="13"/>
      <c r="BB18" s="26" t="str">
        <f>IF(BA18&lt;&gt;"","",TEXT(meta!$F$1,"HH:MM"))</f>
        <v>08:30</v>
      </c>
      <c r="BC18" s="1"/>
    </row>
    <row r="19" spans="1:55" ht="14.45" customHeight="1" x14ac:dyDescent="0.25">
      <c r="B19" s="72"/>
      <c r="C19" s="73"/>
      <c r="E19" s="68"/>
      <c r="F19" s="36"/>
      <c r="G19" s="67"/>
      <c r="H19" s="7" t="str">
        <f>meta!$P$2</f>
        <v>Almoço ↑</v>
      </c>
      <c r="I19" s="1"/>
      <c r="J19" s="14"/>
      <c r="K19" s="27"/>
      <c r="L19" s="1"/>
      <c r="N19" s="67"/>
      <c r="O19" s="7" t="str">
        <f>meta!$P$2</f>
        <v>Almoço ↑</v>
      </c>
      <c r="P19" s="1"/>
      <c r="Q19" s="14"/>
      <c r="R19" s="27"/>
      <c r="S19" s="1"/>
      <c r="U19" s="67"/>
      <c r="V19" s="7" t="str">
        <f>meta!$P$2</f>
        <v>Almoço ↑</v>
      </c>
      <c r="W19" s="1"/>
      <c r="X19" s="14"/>
      <c r="Y19" s="27"/>
      <c r="Z19" s="1"/>
      <c r="AB19" s="67"/>
      <c r="AC19" s="7" t="str">
        <f>meta!$P$2</f>
        <v>Almoço ↑</v>
      </c>
      <c r="AD19" s="1"/>
      <c r="AE19" s="14"/>
      <c r="AF19" s="27"/>
      <c r="AG19" s="1"/>
      <c r="AI19" s="67"/>
      <c r="AJ19" s="7" t="str">
        <f>meta!$P$2</f>
        <v>Almoço ↑</v>
      </c>
      <c r="AK19" s="1"/>
      <c r="AL19" s="14"/>
      <c r="AM19" s="27"/>
      <c r="AN19" s="1"/>
      <c r="AQ19" s="67"/>
      <c r="AR19" s="7" t="str">
        <f>meta!$P$2</f>
        <v>Almoço ↑</v>
      </c>
      <c r="AS19" s="1"/>
      <c r="AT19" s="14"/>
      <c r="AU19" s="27"/>
      <c r="AV19" s="1"/>
      <c r="AX19" s="67"/>
      <c r="AY19" s="7" t="str">
        <f>meta!$P$2</f>
        <v>Almoço ↑</v>
      </c>
      <c r="AZ19" s="1"/>
      <c r="BA19" s="14"/>
      <c r="BB19" s="27"/>
      <c r="BC19" s="1"/>
    </row>
    <row r="20" spans="1:55" ht="14.45" customHeight="1" x14ac:dyDescent="0.25">
      <c r="B20" s="72"/>
      <c r="C20" s="73"/>
      <c r="E20" s="68"/>
      <c r="F20" s="36"/>
      <c r="G20" s="67"/>
      <c r="H20" s="7" t="str">
        <f>meta!$P$3</f>
        <v>Almoço ↓</v>
      </c>
      <c r="I20" s="1"/>
      <c r="J20" s="14"/>
      <c r="K20" s="27" t="str">
        <f>IF(OR(J19="",J20&lt;&gt;""),"",TEXT(J19+"1:00","HH:MM"))</f>
        <v/>
      </c>
      <c r="L20" s="1"/>
      <c r="N20" s="67"/>
      <c r="O20" s="7" t="str">
        <f>meta!$P$3</f>
        <v>Almoço ↓</v>
      </c>
      <c r="P20" s="1"/>
      <c r="Q20" s="14"/>
      <c r="R20" s="27" t="str">
        <f>IF(OR(Q19="",Q20&lt;&gt;""),"",TEXT(Q19+"1:00","HH:MM"))</f>
        <v/>
      </c>
      <c r="S20" s="1"/>
      <c r="U20" s="67"/>
      <c r="V20" s="7" t="str">
        <f>meta!$P$3</f>
        <v>Almoço ↓</v>
      </c>
      <c r="W20" s="1"/>
      <c r="X20" s="14"/>
      <c r="Y20" s="27" t="str">
        <f>IF(OR(X19="",X20&lt;&gt;""),"",TEXT(X19+"1:00","HH:MM"))</f>
        <v/>
      </c>
      <c r="Z20" s="1"/>
      <c r="AB20" s="67"/>
      <c r="AC20" s="7" t="str">
        <f>meta!$P$3</f>
        <v>Almoço ↓</v>
      </c>
      <c r="AD20" s="1"/>
      <c r="AE20" s="14"/>
      <c r="AF20" s="27" t="str">
        <f>IF(OR(AE19="",AE20&lt;&gt;""),"",TEXT(AE19+"1:00","HH:MM"))</f>
        <v/>
      </c>
      <c r="AG20" s="1"/>
      <c r="AI20" s="67"/>
      <c r="AJ20" s="7" t="str">
        <f>meta!$P$3</f>
        <v>Almoço ↓</v>
      </c>
      <c r="AK20" s="1"/>
      <c r="AL20" s="14"/>
      <c r="AM20" s="27" t="str">
        <f>IF(OR(AL19="",AL20&lt;&gt;""),"",TEXT(AL19+"1:00","HH:MM"))</f>
        <v/>
      </c>
      <c r="AN20" s="1"/>
      <c r="AQ20" s="67"/>
      <c r="AR20" s="7" t="str">
        <f>meta!$P$3</f>
        <v>Almoço ↓</v>
      </c>
      <c r="AS20" s="1"/>
      <c r="AT20" s="14"/>
      <c r="AU20" s="27" t="str">
        <f>IF(OR(AT19="",AT20&lt;&gt;""),"",TEXT(AT19+"1:00","HH:MM"))</f>
        <v/>
      </c>
      <c r="AV20" s="1"/>
      <c r="AX20" s="67"/>
      <c r="AY20" s="7" t="str">
        <f>meta!$P$3</f>
        <v>Almoço ↓</v>
      </c>
      <c r="AZ20" s="1"/>
      <c r="BA20" s="14"/>
      <c r="BB20" s="27" t="str">
        <f>IF(OR(BA19="",BA20&lt;&gt;""),"",TEXT(BA19+"1:00","HH:MM"))</f>
        <v/>
      </c>
      <c r="BC20" s="1"/>
    </row>
    <row r="21" spans="1:55" ht="14.45" customHeight="1" x14ac:dyDescent="0.25">
      <c r="B21" s="74"/>
      <c r="C21" s="75"/>
      <c r="E21" s="68"/>
      <c r="F21" s="36"/>
      <c r="G21" s="67"/>
      <c r="H21" s="6" t="str">
        <f>meta!$P$4</f>
        <v>Saída</v>
      </c>
      <c r="I21" s="1"/>
      <c r="J21" s="13"/>
      <c r="K21" s="26" t="str">
        <f>IF(J21&lt;&gt;"","",TEXT(meta!$F$2,"HH:MM"))</f>
        <v>17:30</v>
      </c>
      <c r="L21" s="1"/>
      <c r="N21" s="67"/>
      <c r="O21" s="6" t="str">
        <f>meta!$P$4</f>
        <v>Saída</v>
      </c>
      <c r="P21" s="1"/>
      <c r="Q21" s="13"/>
      <c r="R21" s="26" t="str">
        <f>IF(Q21&lt;&gt;"","",TEXT(meta!$F$2,"HH:MM"))</f>
        <v>17:30</v>
      </c>
      <c r="S21" s="1"/>
      <c r="U21" s="67"/>
      <c r="V21" s="6" t="str">
        <f>meta!$P$4</f>
        <v>Saída</v>
      </c>
      <c r="W21" s="1"/>
      <c r="X21" s="13"/>
      <c r="Y21" s="26" t="str">
        <f>IF(X21&lt;&gt;"","",TEXT(meta!$F$2,"HH:MM"))</f>
        <v>17:30</v>
      </c>
      <c r="Z21" s="1"/>
      <c r="AB21" s="67"/>
      <c r="AC21" s="6" t="str">
        <f>meta!$P$4</f>
        <v>Saída</v>
      </c>
      <c r="AD21" s="1"/>
      <c r="AE21" s="13"/>
      <c r="AF21" s="26" t="str">
        <f>IF(AE21&lt;&gt;"","",TEXT(meta!$F$2,"HH:MM"))</f>
        <v>17:30</v>
      </c>
      <c r="AG21" s="1"/>
      <c r="AI21" s="67"/>
      <c r="AJ21" s="6" t="str">
        <f>meta!$P$4</f>
        <v>Saída</v>
      </c>
      <c r="AK21" s="1"/>
      <c r="AL21" s="13"/>
      <c r="AM21" s="26" t="str">
        <f>IF(AL21&lt;&gt;"","",TEXT(meta!$F$2,"HH:MM"))</f>
        <v>17:30</v>
      </c>
      <c r="AN21" s="1"/>
      <c r="AQ21" s="67"/>
      <c r="AR21" s="6" t="str">
        <f>meta!$P$4</f>
        <v>Saída</v>
      </c>
      <c r="AS21" s="1"/>
      <c r="AT21" s="13"/>
      <c r="AU21" s="26" t="str">
        <f>IF(AT21&lt;&gt;"","",TEXT(meta!$F$2,"HH:MM"))</f>
        <v>17:30</v>
      </c>
      <c r="AV21" s="1"/>
      <c r="AX21" s="67"/>
      <c r="AY21" s="6" t="str">
        <f>meta!$P$4</f>
        <v>Saída</v>
      </c>
      <c r="AZ21" s="1"/>
      <c r="BA21" s="13"/>
      <c r="BB21" s="26" t="str">
        <f>IF(BA21&lt;&gt;"","",TEXT(meta!$F$2,"HH:MM"))</f>
        <v>17:30</v>
      </c>
      <c r="BC21" s="1"/>
    </row>
    <row r="22" spans="1:55" s="18" customFormat="1" ht="10.5" customHeight="1" x14ac:dyDescent="0.2">
      <c r="A22" s="8"/>
      <c r="B22" s="76" t="s">
        <v>35</v>
      </c>
      <c r="C22" s="76"/>
      <c r="D22" s="2"/>
      <c r="E22" s="35"/>
      <c r="F22" s="35"/>
      <c r="G22" s="67"/>
      <c r="H22" s="58" t="str">
        <f>IF(AND(J18&lt;&gt;"",J19&lt;&gt;"",J20&lt;&gt;"",J21&lt;&gt;""),
IF(ABS(J21-J18-(J20-J19)-meta!$F$4)&lt;=meta!$F$9,
_xlfn.CONCAT(
(SIGN(J21-J18-(J20-J19)-meta!$F$4)*MINUTE(ABS(J21-J18-(J20-J19)-meta!$F$4))),meta!$F$10
),""),"")</f>
        <v/>
      </c>
      <c r="I22" s="8"/>
      <c r="J22" s="23" t="str">
        <f>_xlfn.IFS(AND(J18="",J19="",J20="",J21=""),"",
AND(J18&lt;&gt;"",J19="",J20="",J21=""),meta!$F$1-J18,
AND(J18&lt;&gt;"",J19&lt;&gt;"",J20="",J21=""),meta!$F$1-J18,
AND(J18&lt;&gt;"",J19&lt;&gt;"",J20&lt;&gt;"",J21=""),(meta!$F$1-J18)-(J20-J19-meta!$F$3),
AND(J18&lt;&gt;"",J19&lt;&gt;"",J20&lt;&gt;"",J21&lt;&gt;""),IF(ABS(J21-J18-(J20-J19)-meta!$F$4)&lt;=meta!$F$9,0,(J21-J18-(J20-J19)-meta!$F$4)),
TRUE,"ERRO")</f>
        <v/>
      </c>
      <c r="K22" s="28"/>
      <c r="L22" s="8"/>
      <c r="M22" s="19"/>
      <c r="N22" s="67"/>
      <c r="O22" s="58" t="str">
        <f>IF(AND(Q18&lt;&gt;"",Q19&lt;&gt;"",Q20&lt;&gt;"",Q21&lt;&gt;""),
IF(ABS(Q21-Q18-(Q20-Q19)-meta!$F$4)&lt;=meta!$F$9,
_xlfn.CONCAT(
(SIGN(Q21-Q18-(Q20-Q19)-meta!$F$4)*MINUTE(ABS(Q21-Q18-(Q20-Q19)-meta!$F$4))),meta!$F$10
),""),"")</f>
        <v/>
      </c>
      <c r="P22" s="8"/>
      <c r="Q22" s="23" t="str">
        <f>_xlfn.IFS(AND(Q18="",Q19="",Q20="",Q21=""),"",
AND(Q18&lt;&gt;"",Q19="",Q20="",Q21=""),meta!$F$1-Q18,
AND(Q18&lt;&gt;"",Q19&lt;&gt;"",Q20="",Q21=""),meta!$F$1-Q18,
AND(Q18&lt;&gt;"",Q19&lt;&gt;"",Q20&lt;&gt;"",Q21=""),(meta!$F$1-Q18)-(Q20-Q19-meta!$F$3),
AND(Q18&lt;&gt;"",Q19&lt;&gt;"",Q20&lt;&gt;"",Q21&lt;&gt;""),IF(ABS(Q21-Q18-(Q20-Q19)-meta!$F$4)&lt;=meta!$F$9,0,(Q21-Q18-(Q20-Q19)-meta!$F$4)),
TRUE,"ERRO")</f>
        <v/>
      </c>
      <c r="R22" s="28"/>
      <c r="S22" s="8"/>
      <c r="T22" s="19"/>
      <c r="U22" s="67"/>
      <c r="V22" s="58" t="str">
        <f>IF(AND(X18&lt;&gt;"",X19&lt;&gt;"",X20&lt;&gt;"",X21&lt;&gt;""),
IF(ABS(X21-X18-(X20-X19)-meta!$F$4)&lt;=meta!$F$9,
_xlfn.CONCAT(
(SIGN(X21-X18-(X20-X19)-meta!$F$4)*MINUTE(ABS(X21-X18-(X20-X19)-meta!$F$4))),meta!$F$10
),""),"")</f>
        <v/>
      </c>
      <c r="W22" s="8"/>
      <c r="X22" s="23" t="str">
        <f>_xlfn.IFS(AND(X18="",X19="",X20="",X21=""),"",
AND(X18&lt;&gt;"",X19="",X20="",X21=""),meta!$F$1-X18,
AND(X18&lt;&gt;"",X19&lt;&gt;"",X20="",X21=""),meta!$F$1-X18,
AND(X18&lt;&gt;"",X19&lt;&gt;"",X20&lt;&gt;"",X21=""),(meta!$F$1-X18)-(X20-X19-meta!$F$3),
AND(X18&lt;&gt;"",X19&lt;&gt;"",X20&lt;&gt;"",X21&lt;&gt;""),IF(ABS(X21-X18-(X20-X19)-meta!$F$4)&lt;=meta!$F$9,0,(X21-X18-(X20-X19)-meta!$F$4)),
TRUE,"ERRO")</f>
        <v/>
      </c>
      <c r="Y22" s="28"/>
      <c r="Z22" s="8"/>
      <c r="AA22" s="19"/>
      <c r="AB22" s="67"/>
      <c r="AC22" s="58" t="str">
        <f>IF(AND(AE18&lt;&gt;"",AE19&lt;&gt;"",AE20&lt;&gt;"",AE21&lt;&gt;""),
IF(ABS(AE21-AE18-(AE20-AE19)-meta!$F$4)&lt;=meta!$F$9,
_xlfn.CONCAT(
(SIGN(AE21-AE18-(AE20-AE19)-meta!$F$4)*MINUTE(ABS(AE21-AE18-(AE20-AE19)-meta!$F$4))),meta!$F$10
),""),"")</f>
        <v/>
      </c>
      <c r="AD22" s="8"/>
      <c r="AE22" s="23" t="str">
        <f>_xlfn.IFS(AND(AE18="",AE19="",AE20="",AE21=""),"",
AND(AE18&lt;&gt;"",AE19="",AE20="",AE21=""),meta!$F$1-AE18,
AND(AE18&lt;&gt;"",AE19&lt;&gt;"",AE20="",AE21=""),meta!$F$1-AE18,
AND(AE18&lt;&gt;"",AE19&lt;&gt;"",AE20&lt;&gt;"",AE21=""),(meta!$F$1-AE18)-(AE20-AE19-meta!$F$3),
AND(AE18&lt;&gt;"",AE19&lt;&gt;"",AE20&lt;&gt;"",AE21&lt;&gt;""),IF(ABS(AE21-AE18-(AE20-AE19)-meta!$F$4)&lt;=meta!$F$9,0,(AE21-AE18-(AE20-AE19)-meta!$F$4)),
TRUE,"ERRO")</f>
        <v/>
      </c>
      <c r="AF22" s="28"/>
      <c r="AG22" s="8"/>
      <c r="AH22" s="19"/>
      <c r="AI22" s="67"/>
      <c r="AJ22" s="58" t="str">
        <f>IF(AND(AL18&lt;&gt;"",AL19&lt;&gt;"",AL20&lt;&gt;"",AL21&lt;&gt;""),
IF(ABS(AL21-AL18-(AL20-AL19)-meta!$F$4)&lt;=meta!$F$9,
_xlfn.CONCAT(
(SIGN(AL21-AL18-(AL20-AL19)-meta!$F$4)*MINUTE(ABS(AL21-AL18-(AL20-AL19)-meta!$F$4))),meta!$F$10
),""),"")</f>
        <v/>
      </c>
      <c r="AK22" s="8"/>
      <c r="AL22" s="23" t="str">
        <f>_xlfn.IFS(AND(AL18="",AL19="",AL20="",AL21=""),"",
AND(AL18&lt;&gt;"",AL19="",AL20="",AL21=""),meta!$F$1-AL18,
AND(AL18&lt;&gt;"",AL19&lt;&gt;"",AL20="",AL21=""),meta!$F$1-AL18,
AND(AL18&lt;&gt;"",AL19&lt;&gt;"",AL20&lt;&gt;"",AL21=""),(meta!$F$1-AL18)-(AL20-AL19-meta!$F$3),
AND(AL18&lt;&gt;"",AL19&lt;&gt;"",AL20&lt;&gt;"",AL21&lt;&gt;""),IF(ABS(AL21-AL18-(AL20-AL19)-meta!$F$4)&lt;=meta!$F$9,0,(AL21-AL18-(AL20-AL19)-meta!$F$4)),
TRUE,"ERRO")</f>
        <v/>
      </c>
      <c r="AM22" s="28"/>
      <c r="AN22" s="8"/>
      <c r="AO22" s="19"/>
      <c r="AQ22" s="67"/>
      <c r="AR22" s="58" t="str">
        <f>IF(AND(AT18&lt;&gt;"",AT19&lt;&gt;"",AT20&lt;&gt;"",AT21&lt;&gt;""),
IF(ABS(AT21-AT18-(AT20-AT19)-meta!$F$4)&lt;=meta!$F$9,
_xlfn.CONCAT(
(SIGN(AT21-AT18-(AT20-AT19)-meta!$F$4)*MINUTE(ABS(AT21-AT18-(AT20-AT19)-meta!$F$4))),meta!$F$10
),""),"")</f>
        <v/>
      </c>
      <c r="AS22" s="8"/>
      <c r="AT22" s="23" t="str">
        <f>_xlfn.IFS(AND(AT18="",AT19="",AT20="",AT21=""),"",
AND(AT18&lt;&gt;"",AT19="",AT20="",AT21=""),meta!$F$1-AT18,
AND(AT18&lt;&gt;"",AT19&lt;&gt;"",AT20="",AT21=""),meta!$F$1-AT18,
AND(AT18&lt;&gt;"",AT19&lt;&gt;"",AT20&lt;&gt;"",AT21=""),(meta!$F$1-AT18)-(AT20-AT19-meta!$F$3),
AND(AT18&lt;&gt;"",AT19&lt;&gt;"",AT20&lt;&gt;"",AT21&lt;&gt;""),IF(ABS(AT21-AT18-(AT20-AT19)-meta!$F$4)&lt;=meta!$F$9,0,(AT21-AT18-(AT20-AT19)-meta!$F$4)),
TRUE,"ERRO")</f>
        <v/>
      </c>
      <c r="AU22" s="28"/>
      <c r="AV22" s="8"/>
      <c r="AX22" s="67"/>
      <c r="AY22" s="58" t="str">
        <f>IF(AND(BA18&lt;&gt;"",BA19&lt;&gt;"",BA20&lt;&gt;"",BA21&lt;&gt;""),
IF(ABS(BA21-BA18-(BA20-BA19)-meta!$F$4)&lt;=meta!$F$9,
_xlfn.CONCAT(
(SIGN(BA21-BA18-(BA20-BA19)-meta!$F$4)*MINUTE(ABS(BA21-BA18-(BA20-BA19)-meta!$F$4))),meta!$F$10
),""),"")</f>
        <v/>
      </c>
      <c r="AZ22" s="8"/>
      <c r="BA22" s="23" t="str">
        <f>_xlfn.IFS(AND(BA18="",BA19="",BA20="",BA21=""),"",
AND(BA18&lt;&gt;"",BA19="",BA20="",BA21=""),meta!$F$1-BA18,
AND(BA18&lt;&gt;"",BA19&lt;&gt;"",BA20="",BA21=""),meta!$F$1-BA18,
AND(BA18&lt;&gt;"",BA19&lt;&gt;"",BA20&lt;&gt;"",BA21=""),(meta!$F$1-BA18)-(BA20-BA19-meta!$F$3),
AND(BA18&lt;&gt;"",BA19&lt;&gt;"",BA20&lt;&gt;"",BA21&lt;&gt;""),IF(ABS(BA21-BA18-(BA20-BA19)-meta!$F$4)&lt;=meta!$F$9,0,(BA21-BA18-(BA20-BA19)-meta!$F$4)),
TRUE,"ERRO")</f>
        <v/>
      </c>
      <c r="BB22" s="28"/>
      <c r="BC22" s="8"/>
    </row>
    <row r="23" spans="1:55" ht="4.5" customHeight="1" x14ac:dyDescent="0.25">
      <c r="B23" s="11"/>
      <c r="F23" s="35"/>
    </row>
    <row r="24" spans="1:55" ht="4.5" customHeight="1" x14ac:dyDescent="0.25">
      <c r="B24" s="11"/>
      <c r="F24" s="35"/>
      <c r="G24" s="67">
        <f>AX17+1</f>
        <v>43851</v>
      </c>
      <c r="H24" s="15"/>
      <c r="I24" s="15"/>
      <c r="J24" s="15"/>
      <c r="K24" s="25"/>
      <c r="L24" s="4"/>
      <c r="N24" s="67">
        <f>G24+1</f>
        <v>43852</v>
      </c>
      <c r="O24" s="15"/>
      <c r="P24" s="15"/>
      <c r="Q24" s="15"/>
      <c r="R24" s="25"/>
      <c r="S24" s="4"/>
      <c r="U24" s="67">
        <f>N24+1</f>
        <v>43853</v>
      </c>
      <c r="V24" s="15"/>
      <c r="W24" s="15"/>
      <c r="X24" s="15"/>
      <c r="Y24" s="25"/>
      <c r="Z24" s="4"/>
      <c r="AB24" s="67">
        <f>U24+1</f>
        <v>43854</v>
      </c>
      <c r="AC24" s="15"/>
      <c r="AD24" s="15"/>
      <c r="AE24" s="15"/>
      <c r="AF24" s="25"/>
      <c r="AG24" s="4"/>
      <c r="AI24" s="67">
        <f>AB24+1</f>
        <v>43855</v>
      </c>
      <c r="AJ24" s="15"/>
      <c r="AK24" s="15"/>
      <c r="AL24" s="15"/>
      <c r="AM24" s="25"/>
      <c r="AN24" s="4"/>
      <c r="AQ24" s="67">
        <f>AI24+1</f>
        <v>43856</v>
      </c>
      <c r="AR24" s="15"/>
      <c r="AS24" s="15"/>
      <c r="AT24" s="15"/>
      <c r="AU24" s="25"/>
      <c r="AV24" s="4"/>
      <c r="AX24" s="67">
        <f>AQ24+1</f>
        <v>43857</v>
      </c>
      <c r="AY24" s="15"/>
      <c r="AZ24" s="15"/>
      <c r="BA24" s="15"/>
      <c r="BB24" s="25"/>
      <c r="BC24" s="4"/>
    </row>
    <row r="25" spans="1:55" ht="14.45" customHeight="1" x14ac:dyDescent="0.25">
      <c r="B25" s="11"/>
      <c r="E25" s="68">
        <f>IFERROR(SUM(J29,Q29,X29,AE29,AL29,AT29,BA29)*VLOOKUP($C$14,meta!$R$1:$S$3,2,FALSE),SUM(J29,Q29,X29,AE29,AL29,AT29,BA29))</f>
        <v>0</v>
      </c>
      <c r="F25" s="41">
        <f>IFERROR(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*VLOOKUP($C$14,meta!$R$1:$S$3,2,FALSE),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)</f>
        <v>0</v>
      </c>
      <c r="G25" s="67"/>
      <c r="H25" s="6" t="str">
        <f>meta!$P$1</f>
        <v>Entrada</v>
      </c>
      <c r="I25" s="1"/>
      <c r="J25" s="13"/>
      <c r="K25" s="26" t="str">
        <f>IF(J25&lt;&gt;"","",TEXT(meta!$F$1,"HH:MM"))</f>
        <v>08:30</v>
      </c>
      <c r="L25" s="1"/>
      <c r="N25" s="67"/>
      <c r="O25" s="6" t="str">
        <f>meta!$P$1</f>
        <v>Entrada</v>
      </c>
      <c r="P25" s="1"/>
      <c r="Q25" s="13"/>
      <c r="R25" s="26" t="str">
        <f>IF(Q25&lt;&gt;"","",TEXT(meta!$F$1,"HH:MM"))</f>
        <v>08:30</v>
      </c>
      <c r="S25" s="1"/>
      <c r="U25" s="67"/>
      <c r="V25" s="6" t="str">
        <f>meta!$P$1</f>
        <v>Entrada</v>
      </c>
      <c r="W25" s="1"/>
      <c r="X25" s="13"/>
      <c r="Y25" s="26" t="str">
        <f>IF(X25&lt;&gt;"","",TEXT(meta!$F$1,"HH:MM"))</f>
        <v>08:30</v>
      </c>
      <c r="Z25" s="1"/>
      <c r="AB25" s="67"/>
      <c r="AC25" s="6" t="str">
        <f>meta!$P$1</f>
        <v>Entrada</v>
      </c>
      <c r="AD25" s="1"/>
      <c r="AE25" s="13"/>
      <c r="AF25" s="26" t="str">
        <f>IF(AE25&lt;&gt;"","",TEXT(meta!$F$1,"HH:MM"))</f>
        <v>08:30</v>
      </c>
      <c r="AG25" s="1"/>
      <c r="AI25" s="67"/>
      <c r="AJ25" s="6" t="str">
        <f>meta!$P$1</f>
        <v>Entrada</v>
      </c>
      <c r="AK25" s="1"/>
      <c r="AL25" s="13"/>
      <c r="AM25" s="26" t="str">
        <f>IF(AL25&lt;&gt;"","",TEXT(meta!$F$1,"HH:MM"))</f>
        <v>08:30</v>
      </c>
      <c r="AN25" s="1"/>
      <c r="AQ25" s="67"/>
      <c r="AR25" s="6" t="str">
        <f>meta!$P$1</f>
        <v>Entrada</v>
      </c>
      <c r="AS25" s="1"/>
      <c r="AT25" s="13"/>
      <c r="AU25" s="26" t="str">
        <f>IF(AT25&lt;&gt;"","",TEXT(meta!$F$1,"HH:MM"))</f>
        <v>08:30</v>
      </c>
      <c r="AV25" s="1"/>
      <c r="AX25" s="67"/>
      <c r="AY25" s="6" t="str">
        <f>meta!$P$1</f>
        <v>Entrada</v>
      </c>
      <c r="AZ25" s="1"/>
      <c r="BA25" s="13"/>
      <c r="BB25" s="26" t="str">
        <f>IF(BA25&lt;&gt;"","",TEXT(meta!$F$1,"HH:MM"))</f>
        <v>08:30</v>
      </c>
      <c r="BC25" s="1"/>
    </row>
    <row r="26" spans="1:55" ht="14.45" customHeight="1" x14ac:dyDescent="0.25">
      <c r="B26" s="11"/>
      <c r="E26" s="68"/>
      <c r="F26" s="36"/>
      <c r="G26" s="67"/>
      <c r="H26" s="7" t="str">
        <f>meta!$P$2</f>
        <v>Almoço ↑</v>
      </c>
      <c r="I26" s="1"/>
      <c r="J26" s="14"/>
      <c r="K26" s="27"/>
      <c r="L26" s="1"/>
      <c r="N26" s="67"/>
      <c r="O26" s="7" t="str">
        <f>meta!$P$2</f>
        <v>Almoço ↑</v>
      </c>
      <c r="P26" s="1"/>
      <c r="Q26" s="14"/>
      <c r="R26" s="27"/>
      <c r="S26" s="1"/>
      <c r="U26" s="67"/>
      <c r="V26" s="7" t="str">
        <f>meta!$P$2</f>
        <v>Almoço ↑</v>
      </c>
      <c r="W26" s="1"/>
      <c r="X26" s="14"/>
      <c r="Y26" s="27"/>
      <c r="Z26" s="1"/>
      <c r="AB26" s="67"/>
      <c r="AC26" s="7" t="str">
        <f>meta!$P$2</f>
        <v>Almoço ↑</v>
      </c>
      <c r="AD26" s="1"/>
      <c r="AE26" s="14"/>
      <c r="AF26" s="27"/>
      <c r="AG26" s="1"/>
      <c r="AI26" s="67"/>
      <c r="AJ26" s="7" t="str">
        <f>meta!$P$2</f>
        <v>Almoço ↑</v>
      </c>
      <c r="AK26" s="1"/>
      <c r="AL26" s="14"/>
      <c r="AM26" s="27"/>
      <c r="AN26" s="1"/>
      <c r="AQ26" s="67"/>
      <c r="AR26" s="7" t="str">
        <f>meta!$P$2</f>
        <v>Almoço ↑</v>
      </c>
      <c r="AS26" s="1"/>
      <c r="AT26" s="14"/>
      <c r="AU26" s="27"/>
      <c r="AV26" s="1"/>
      <c r="AX26" s="67"/>
      <c r="AY26" s="7" t="str">
        <f>meta!$P$2</f>
        <v>Almoço ↑</v>
      </c>
      <c r="AZ26" s="1"/>
      <c r="BA26" s="14"/>
      <c r="BB26" s="27"/>
      <c r="BC26" s="1"/>
    </row>
    <row r="27" spans="1:55" ht="14.45" customHeight="1" x14ac:dyDescent="0.25">
      <c r="B27" s="11"/>
      <c r="E27" s="68"/>
      <c r="F27" s="36"/>
      <c r="G27" s="67"/>
      <c r="H27" s="7" t="str">
        <f>meta!$P$3</f>
        <v>Almoço ↓</v>
      </c>
      <c r="I27" s="1"/>
      <c r="J27" s="14"/>
      <c r="K27" s="27" t="str">
        <f>IF(OR(J26="",J27&lt;&gt;""),"",TEXT(J26+"1:00","HH:MM"))</f>
        <v/>
      </c>
      <c r="L27" s="1"/>
      <c r="N27" s="67"/>
      <c r="O27" s="7" t="str">
        <f>meta!$P$3</f>
        <v>Almoço ↓</v>
      </c>
      <c r="P27" s="1"/>
      <c r="Q27" s="14"/>
      <c r="R27" s="27" t="str">
        <f>IF(OR(Q26="",Q27&lt;&gt;""),"",TEXT(Q26+"1:00","HH:MM"))</f>
        <v/>
      </c>
      <c r="S27" s="1"/>
      <c r="U27" s="67"/>
      <c r="V27" s="7" t="str">
        <f>meta!$P$3</f>
        <v>Almoço ↓</v>
      </c>
      <c r="W27" s="1"/>
      <c r="X27" s="14"/>
      <c r="Y27" s="27" t="str">
        <f>IF(OR(X26="",X27&lt;&gt;""),"",TEXT(X26+"1:00","HH:MM"))</f>
        <v/>
      </c>
      <c r="Z27" s="1"/>
      <c r="AB27" s="67"/>
      <c r="AC27" s="7" t="str">
        <f>meta!$P$3</f>
        <v>Almoço ↓</v>
      </c>
      <c r="AD27" s="1"/>
      <c r="AE27" s="14"/>
      <c r="AF27" s="27" t="str">
        <f>IF(OR(AE26="",AE27&lt;&gt;""),"",TEXT(AE26+"1:00","HH:MM"))</f>
        <v/>
      </c>
      <c r="AG27" s="1"/>
      <c r="AI27" s="67"/>
      <c r="AJ27" s="7" t="str">
        <f>meta!$P$3</f>
        <v>Almoço ↓</v>
      </c>
      <c r="AK27" s="1"/>
      <c r="AL27" s="14"/>
      <c r="AM27" s="27" t="str">
        <f>IF(OR(AL26="",AL27&lt;&gt;""),"",TEXT(AL26+"1:00","HH:MM"))</f>
        <v/>
      </c>
      <c r="AN27" s="1"/>
      <c r="AQ27" s="67"/>
      <c r="AR27" s="7" t="str">
        <f>meta!$P$3</f>
        <v>Almoço ↓</v>
      </c>
      <c r="AS27" s="1"/>
      <c r="AT27" s="14"/>
      <c r="AU27" s="27" t="str">
        <f>IF(OR(AT26="",AT27&lt;&gt;""),"",TEXT(AT26+"1:00","HH:MM"))</f>
        <v/>
      </c>
      <c r="AV27" s="1"/>
      <c r="AX27" s="67"/>
      <c r="AY27" s="7" t="str">
        <f>meta!$P$3</f>
        <v>Almoço ↓</v>
      </c>
      <c r="AZ27" s="1"/>
      <c r="BA27" s="14"/>
      <c r="BB27" s="27" t="str">
        <f>IF(OR(BA26="",BA27&lt;&gt;""),"",TEXT(BA26+"1:00","HH:MM"))</f>
        <v/>
      </c>
      <c r="BC27" s="1"/>
    </row>
    <row r="28" spans="1:55" ht="14.45" customHeight="1" x14ac:dyDescent="0.25">
      <c r="B28" s="11"/>
      <c r="E28" s="68"/>
      <c r="F28" s="36"/>
      <c r="G28" s="67"/>
      <c r="H28" s="6" t="str">
        <f>meta!$P$4</f>
        <v>Saída</v>
      </c>
      <c r="I28" s="1"/>
      <c r="J28" s="13"/>
      <c r="K28" s="26" t="str">
        <f>IF(J28&lt;&gt;"","",TEXT(meta!$F$2,"HH:MM"))</f>
        <v>17:30</v>
      </c>
      <c r="L28" s="1"/>
      <c r="N28" s="67"/>
      <c r="O28" s="6" t="str">
        <f>meta!$P$4</f>
        <v>Saída</v>
      </c>
      <c r="P28" s="1"/>
      <c r="Q28" s="13"/>
      <c r="R28" s="26" t="str">
        <f>IF(Q28&lt;&gt;"","",TEXT(meta!$F$2,"HH:MM"))</f>
        <v>17:30</v>
      </c>
      <c r="S28" s="1"/>
      <c r="U28" s="67"/>
      <c r="V28" s="6" t="str">
        <f>meta!$P$4</f>
        <v>Saída</v>
      </c>
      <c r="W28" s="1"/>
      <c r="X28" s="13"/>
      <c r="Y28" s="26" t="str">
        <f>IF(X28&lt;&gt;"","",TEXT(meta!$F$2,"HH:MM"))</f>
        <v>17:30</v>
      </c>
      <c r="Z28" s="1"/>
      <c r="AB28" s="67"/>
      <c r="AC28" s="6" t="str">
        <f>meta!$P$4</f>
        <v>Saída</v>
      </c>
      <c r="AD28" s="1"/>
      <c r="AE28" s="13"/>
      <c r="AF28" s="26" t="str">
        <f>IF(AE28&lt;&gt;"","",TEXT(meta!$F$2,"HH:MM"))</f>
        <v>17:30</v>
      </c>
      <c r="AG28" s="1"/>
      <c r="AI28" s="67"/>
      <c r="AJ28" s="6" t="str">
        <f>meta!$P$4</f>
        <v>Saída</v>
      </c>
      <c r="AK28" s="1"/>
      <c r="AL28" s="13"/>
      <c r="AM28" s="26" t="str">
        <f>IF(AL28&lt;&gt;"","",TEXT(meta!$F$2,"HH:MM"))</f>
        <v>17:30</v>
      </c>
      <c r="AN28" s="1"/>
      <c r="AQ28" s="67"/>
      <c r="AR28" s="6" t="str">
        <f>meta!$P$4</f>
        <v>Saída</v>
      </c>
      <c r="AS28" s="1"/>
      <c r="AT28" s="13"/>
      <c r="AU28" s="26" t="str">
        <f>IF(AT28&lt;&gt;"","",TEXT(meta!$F$2,"HH:MM"))</f>
        <v>17:30</v>
      </c>
      <c r="AV28" s="1"/>
      <c r="AX28" s="67"/>
      <c r="AY28" s="6" t="str">
        <f>meta!$P$4</f>
        <v>Saída</v>
      </c>
      <c r="AZ28" s="1"/>
      <c r="BA28" s="13"/>
      <c r="BB28" s="26" t="str">
        <f>IF(BA28&lt;&gt;"","",TEXT(meta!$F$2,"HH:MM"))</f>
        <v>17:30</v>
      </c>
      <c r="BC28" s="1"/>
    </row>
    <row r="29" spans="1:55" s="18" customFormat="1" ht="10.5" customHeight="1" x14ac:dyDescent="0.25">
      <c r="A29" s="8"/>
      <c r="B29" s="11"/>
      <c r="C29" s="8"/>
      <c r="D29" s="2"/>
      <c r="E29" s="35"/>
      <c r="F29" s="35"/>
      <c r="G29" s="67"/>
      <c r="H29" s="58" t="str">
        <f>IF(AND(J25&lt;&gt;"",J26&lt;&gt;"",J27&lt;&gt;"",J28&lt;&gt;""),
IF(ABS(J28-J25-(J27-J26)-meta!$F$4)&lt;=meta!$F$9,
_xlfn.CONCAT(
(SIGN(J28-J25-(J27-J26)-meta!$F$4)*MINUTE(ABS(J28-J25-(J27-J26)-meta!$F$4))),meta!$F$10
),""),"")</f>
        <v/>
      </c>
      <c r="I29" s="8"/>
      <c r="J29" s="23" t="str">
        <f>_xlfn.IFS(AND(J25="",J26="",J27="",J28=""),"",
AND(J25&lt;&gt;"",J26="",J27="",J28=""),meta!$F$1-J25,
AND(J25&lt;&gt;"",J26&lt;&gt;"",J27="",J28=""),meta!$F$1-J25,
AND(J25&lt;&gt;"",J26&lt;&gt;"",J27&lt;&gt;"",J28=""),(meta!$F$1-J25)-(J27-J26-meta!$F$3),
AND(J25&lt;&gt;"",J26&lt;&gt;"",J27&lt;&gt;"",J28&lt;&gt;""),IF(ABS(J28-J25-(J27-J26)-meta!$F$4)&lt;=meta!$F$9,0,(J28-J25-(J27-J26)-meta!$F$4)),
TRUE,"ERRO")</f>
        <v/>
      </c>
      <c r="K29" s="28"/>
      <c r="L29" s="8"/>
      <c r="M29" s="19"/>
      <c r="N29" s="67"/>
      <c r="O29" s="58" t="str">
        <f>IF(AND(Q25&lt;&gt;"",Q26&lt;&gt;"",Q27&lt;&gt;"",Q28&lt;&gt;""),
IF(ABS(Q28-Q25-(Q27-Q26)-meta!$F$4)&lt;=meta!$F$9,
_xlfn.CONCAT(
(SIGN(Q28-Q25-(Q27-Q26)-meta!$F$4)*MINUTE(ABS(Q28-Q25-(Q27-Q26)-meta!$F$4))),meta!$F$10
),""),"")</f>
        <v/>
      </c>
      <c r="P29" s="8"/>
      <c r="Q29" s="23" t="str">
        <f>_xlfn.IFS(AND(Q25="",Q26="",Q27="",Q28=""),"",
AND(Q25&lt;&gt;"",Q26="",Q27="",Q28=""),meta!$F$1-Q25,
AND(Q25&lt;&gt;"",Q26&lt;&gt;"",Q27="",Q28=""),meta!$F$1-Q25,
AND(Q25&lt;&gt;"",Q26&lt;&gt;"",Q27&lt;&gt;"",Q28=""),(meta!$F$1-Q25)-(Q27-Q26-meta!$F$3),
AND(Q25&lt;&gt;"",Q26&lt;&gt;"",Q27&lt;&gt;"",Q28&lt;&gt;""),IF(ABS(Q28-Q25-(Q27-Q26)-meta!$F$4)&lt;=meta!$F$9,0,(Q28-Q25-(Q27-Q26)-meta!$F$4)),
TRUE,"ERRO")</f>
        <v/>
      </c>
      <c r="R29" s="28"/>
      <c r="S29" s="8"/>
      <c r="T29" s="19"/>
      <c r="U29" s="67"/>
      <c r="V29" s="58" t="str">
        <f>IF(AND(X25&lt;&gt;"",X26&lt;&gt;"",X27&lt;&gt;"",X28&lt;&gt;""),
IF(ABS(X28-X25-(X27-X26)-meta!$F$4)&lt;=meta!$F$9,
_xlfn.CONCAT(
(SIGN(X28-X25-(X27-X26)-meta!$F$4)*MINUTE(ABS(X28-X25-(X27-X26)-meta!$F$4))),meta!$F$10
),""),"")</f>
        <v/>
      </c>
      <c r="W29" s="8"/>
      <c r="X29" s="23" t="str">
        <f>_xlfn.IFS(AND(X25="",X26="",X27="",X28=""),"",
AND(X25&lt;&gt;"",X26="",X27="",X28=""),meta!$F$1-X25,
AND(X25&lt;&gt;"",X26&lt;&gt;"",X27="",X28=""),meta!$F$1-X25,
AND(X25&lt;&gt;"",X26&lt;&gt;"",X27&lt;&gt;"",X28=""),(meta!$F$1-X25)-(X27-X26-meta!$F$3),
AND(X25&lt;&gt;"",X26&lt;&gt;"",X27&lt;&gt;"",X28&lt;&gt;""),IF(ABS(X28-X25-(X27-X26)-meta!$F$4)&lt;=meta!$F$9,0,(X28-X25-(X27-X26)-meta!$F$4)),
TRUE,"ERRO")</f>
        <v/>
      </c>
      <c r="Y29" s="28"/>
      <c r="Z29" s="8"/>
      <c r="AA29" s="19"/>
      <c r="AB29" s="67"/>
      <c r="AC29" s="58" t="str">
        <f>IF(AND(AE25&lt;&gt;"",AE26&lt;&gt;"",AE27&lt;&gt;"",AE28&lt;&gt;""),
IF(ABS(AE28-AE25-(AE27-AE26)-meta!$F$4)&lt;=meta!$F$9,
_xlfn.CONCAT(
(SIGN(AE28-AE25-(AE27-AE26)-meta!$F$4)*MINUTE(ABS(AE28-AE25-(AE27-AE26)-meta!$F$4))),meta!$F$10
),""),"")</f>
        <v/>
      </c>
      <c r="AD29" s="8"/>
      <c r="AE29" s="23" t="str">
        <f>_xlfn.IFS(AND(AE25="",AE26="",AE27="",AE28=""),"",
AND(AE25&lt;&gt;"",AE26="",AE27="",AE28=""),meta!$F$1-AE25,
AND(AE25&lt;&gt;"",AE26&lt;&gt;"",AE27="",AE28=""),meta!$F$1-AE25,
AND(AE25&lt;&gt;"",AE26&lt;&gt;"",AE27&lt;&gt;"",AE28=""),(meta!$F$1-AE25)-(AE27-AE26-meta!$F$3),
AND(AE25&lt;&gt;"",AE26&lt;&gt;"",AE27&lt;&gt;"",AE28&lt;&gt;""),IF(ABS(AE28-AE25-(AE27-AE26)-meta!$F$4)&lt;=meta!$F$9,0,(AE28-AE25-(AE27-AE26)-meta!$F$4)),
TRUE,"ERRO")</f>
        <v/>
      </c>
      <c r="AF29" s="28"/>
      <c r="AG29" s="8"/>
      <c r="AH29" s="19"/>
      <c r="AI29" s="67"/>
      <c r="AJ29" s="58" t="str">
        <f>IF(AND(AL25&lt;&gt;"",AL26&lt;&gt;"",AL27&lt;&gt;"",AL28&lt;&gt;""),
IF(ABS(AL28-AL25-(AL27-AL26)-meta!$F$4)&lt;=meta!$F$9,
_xlfn.CONCAT(
(SIGN(AL28-AL25-(AL27-AL26)-meta!$F$4)*MINUTE(ABS(AL28-AL25-(AL27-AL26)-meta!$F$4))),meta!$F$10
),""),"")</f>
        <v/>
      </c>
      <c r="AK29" s="8"/>
      <c r="AL29" s="23" t="str">
        <f>_xlfn.IFS(AND(AL25="",AL26="",AL27="",AL28=""),"",
AND(AL25&lt;&gt;"",AL26="",AL27="",AL28=""),meta!$F$1-AL25,
AND(AL25&lt;&gt;"",AL26&lt;&gt;"",AL27="",AL28=""),meta!$F$1-AL25,
AND(AL25&lt;&gt;"",AL26&lt;&gt;"",AL27&lt;&gt;"",AL28=""),(meta!$F$1-AL25)-(AL27-AL26-meta!$F$3),
AND(AL25&lt;&gt;"",AL26&lt;&gt;"",AL27&lt;&gt;"",AL28&lt;&gt;""),IF(ABS(AL28-AL25-(AL27-AL26)-meta!$F$4)&lt;=meta!$F$9,0,(AL28-AL25-(AL27-AL26)-meta!$F$4)),
TRUE,"ERRO")</f>
        <v/>
      </c>
      <c r="AM29" s="28"/>
      <c r="AN29" s="8"/>
      <c r="AO29" s="19"/>
      <c r="AQ29" s="67"/>
      <c r="AR29" s="58" t="str">
        <f>IF(AND(AT25&lt;&gt;"",AT26&lt;&gt;"",AT27&lt;&gt;"",AT28&lt;&gt;""),
IF(ABS(AT28-AT25-(AT27-AT26)-meta!$F$4)&lt;=meta!$F$9,
_xlfn.CONCAT(
(SIGN(AT28-AT25-(AT27-AT26)-meta!$F$4)*MINUTE(ABS(AT28-AT25-(AT27-AT26)-meta!$F$4))),meta!$F$10
),""),"")</f>
        <v/>
      </c>
      <c r="AS29" s="8"/>
      <c r="AT29" s="23" t="str">
        <f>_xlfn.IFS(AND(AT25="",AT26="",AT27="",AT28=""),"",
AND(AT25&lt;&gt;"",AT26="",AT27="",AT28=""),meta!$F$1-AT25,
AND(AT25&lt;&gt;"",AT26&lt;&gt;"",AT27="",AT28=""),meta!$F$1-AT25,
AND(AT25&lt;&gt;"",AT26&lt;&gt;"",AT27&lt;&gt;"",AT28=""),(meta!$F$1-AT25)-(AT27-AT26-meta!$F$3),
AND(AT25&lt;&gt;"",AT26&lt;&gt;"",AT27&lt;&gt;"",AT28&lt;&gt;""),IF(ABS(AT28-AT25-(AT27-AT26)-meta!$F$4)&lt;=meta!$F$9,0,(AT28-AT25-(AT27-AT26)-meta!$F$4)),
TRUE,"ERRO")</f>
        <v/>
      </c>
      <c r="AU29" s="28"/>
      <c r="AV29" s="8"/>
      <c r="AX29" s="67"/>
      <c r="AY29" s="58" t="str">
        <f>IF(AND(BA25&lt;&gt;"",BA26&lt;&gt;"",BA27&lt;&gt;"",BA28&lt;&gt;""),
IF(ABS(BA28-BA25-(BA27-BA26)-meta!$F$4)&lt;=meta!$F$9,
_xlfn.CONCAT(
(SIGN(BA28-BA25-(BA27-BA26)-meta!$F$4)*MINUTE(ABS(BA28-BA25-(BA27-BA26)-meta!$F$4))),meta!$F$10
),""),"")</f>
        <v/>
      </c>
      <c r="AZ29" s="8"/>
      <c r="BA29" s="23" t="str">
        <f>_xlfn.IFS(AND(BA25="",BA26="",BA27="",BA28=""),"",
AND(BA25&lt;&gt;"",BA26="",BA27="",BA28=""),meta!$F$1-BA25,
AND(BA25&lt;&gt;"",BA26&lt;&gt;"",BA27="",BA28=""),meta!$F$1-BA25,
AND(BA25&lt;&gt;"",BA26&lt;&gt;"",BA27&lt;&gt;"",BA28=""),(meta!$F$1-BA25)-(BA27-BA26-meta!$F$3),
AND(BA25&lt;&gt;"",BA26&lt;&gt;"",BA27&lt;&gt;"",BA28&lt;&gt;""),IF(ABS(BA28-BA25-(BA27-BA26)-meta!$F$4)&lt;=meta!$F$9,0,(BA28-BA25-(BA27-BA26)-meta!$F$4)),
TRUE,"ERRO")</f>
        <v/>
      </c>
      <c r="BB29" s="28"/>
      <c r="BC29" s="8"/>
    </row>
    <row r="30" spans="1:55" ht="4.5" customHeight="1" x14ac:dyDescent="0.25">
      <c r="B30" s="11"/>
      <c r="F30" s="35"/>
    </row>
    <row r="31" spans="1:55" ht="4.5" customHeight="1" x14ac:dyDescent="0.25">
      <c r="B31" s="11"/>
      <c r="F31" s="35"/>
      <c r="G31" s="67">
        <f>AX24+1</f>
        <v>43858</v>
      </c>
      <c r="H31" s="15"/>
      <c r="I31" s="15"/>
      <c r="J31" s="15"/>
      <c r="K31" s="25"/>
      <c r="L31" s="4"/>
      <c r="N31" s="67">
        <f>G31+1</f>
        <v>43859</v>
      </c>
      <c r="O31" s="15"/>
      <c r="P31" s="15"/>
      <c r="Q31" s="15"/>
      <c r="R31" s="25"/>
      <c r="S31" s="4"/>
      <c r="U31" s="67">
        <f>N31+1</f>
        <v>43860</v>
      </c>
      <c r="V31" s="15"/>
      <c r="W31" s="15"/>
      <c r="X31" s="15"/>
      <c r="Y31" s="25"/>
      <c r="Z31" s="4"/>
      <c r="AB31" s="67">
        <f>U31+1</f>
        <v>43861</v>
      </c>
      <c r="AC31" s="15"/>
      <c r="AD31" s="15"/>
      <c r="AE31" s="15"/>
      <c r="AF31" s="25"/>
      <c r="AG31" s="4"/>
      <c r="AI31" s="67">
        <f>AB31+1</f>
        <v>43862</v>
      </c>
      <c r="AJ31" s="15"/>
      <c r="AK31" s="15"/>
      <c r="AL31" s="15"/>
      <c r="AM31" s="25"/>
      <c r="AN31" s="4"/>
      <c r="AQ31" s="67">
        <f>AI31+1</f>
        <v>43863</v>
      </c>
      <c r="AR31" s="15"/>
      <c r="AS31" s="15"/>
      <c r="AT31" s="15"/>
      <c r="AU31" s="25"/>
      <c r="AV31" s="4"/>
      <c r="AX31" s="67">
        <f>AQ31+1</f>
        <v>43864</v>
      </c>
      <c r="AY31" s="15"/>
      <c r="AZ31" s="15"/>
      <c r="BA31" s="15"/>
      <c r="BB31" s="25"/>
      <c r="BC31" s="4"/>
    </row>
    <row r="32" spans="1:55" ht="14.45" customHeight="1" x14ac:dyDescent="0.25">
      <c r="B32" s="11"/>
      <c r="E32" s="68">
        <f>IFERROR(SUM(J36,Q36,X36,AE36,AL36,AT36,BA36)*VLOOKUP($C$14,meta!$R$1:$S$3,2,FALSE),SUM(J36,Q36,X36,AE36,AL36,AT36,BA36))</f>
        <v>0</v>
      </c>
      <c r="F32" s="41">
        <f>IFERROR(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*VLOOKUP($C$14,meta!$R$1:$S$3,2,FALSE),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)</f>
        <v>0</v>
      </c>
      <c r="G32" s="67"/>
      <c r="H32" s="6" t="str">
        <f>meta!$P$1</f>
        <v>Entrada</v>
      </c>
      <c r="I32" s="1"/>
      <c r="J32" s="13"/>
      <c r="K32" s="26" t="str">
        <f>IF(J32&lt;&gt;"","",TEXT(meta!$F$1,"HH:MM"))</f>
        <v>08:30</v>
      </c>
      <c r="L32" s="1"/>
      <c r="N32" s="67"/>
      <c r="O32" s="6" t="str">
        <f>meta!$P$1</f>
        <v>Entrada</v>
      </c>
      <c r="P32" s="1"/>
      <c r="Q32" s="13"/>
      <c r="R32" s="26" t="str">
        <f>IF(Q32&lt;&gt;"","",TEXT(meta!$F$1,"HH:MM"))</f>
        <v>08:30</v>
      </c>
      <c r="S32" s="1"/>
      <c r="U32" s="67"/>
      <c r="V32" s="6" t="str">
        <f>meta!$P$1</f>
        <v>Entrada</v>
      </c>
      <c r="W32" s="1"/>
      <c r="X32" s="13"/>
      <c r="Y32" s="26" t="str">
        <f>IF(X32&lt;&gt;"","",TEXT(meta!$F$1,"HH:MM"))</f>
        <v>08:30</v>
      </c>
      <c r="Z32" s="1"/>
      <c r="AB32" s="67"/>
      <c r="AC32" s="6" t="str">
        <f>meta!$P$1</f>
        <v>Entrada</v>
      </c>
      <c r="AD32" s="1"/>
      <c r="AE32" s="13"/>
      <c r="AF32" s="26" t="str">
        <f>IF(AE32&lt;&gt;"","",TEXT(meta!$F$1,"HH:MM"))</f>
        <v>08:30</v>
      </c>
      <c r="AG32" s="1"/>
      <c r="AI32" s="67"/>
      <c r="AJ32" s="6" t="str">
        <f>meta!$P$1</f>
        <v>Entrada</v>
      </c>
      <c r="AK32" s="1"/>
      <c r="AL32" s="13"/>
      <c r="AM32" s="26" t="str">
        <f>IF(AL32&lt;&gt;"","",TEXT(meta!$F$1,"HH:MM"))</f>
        <v>08:30</v>
      </c>
      <c r="AN32" s="1"/>
      <c r="AQ32" s="67"/>
      <c r="AR32" s="6" t="str">
        <f>meta!$P$1</f>
        <v>Entrada</v>
      </c>
      <c r="AS32" s="1"/>
      <c r="AT32" s="13"/>
      <c r="AU32" s="26" t="str">
        <f>IF(AT32&lt;&gt;"","",TEXT(meta!$F$1,"HH:MM"))</f>
        <v>08:30</v>
      </c>
      <c r="AV32" s="1"/>
      <c r="AX32" s="67"/>
      <c r="AY32" s="6" t="str">
        <f>meta!$P$1</f>
        <v>Entrada</v>
      </c>
      <c r="AZ32" s="1"/>
      <c r="BA32" s="13"/>
      <c r="BB32" s="26" t="str">
        <f>IF(BA32&lt;&gt;"","",TEXT(meta!$F$1,"HH:MM"))</f>
        <v>08:30</v>
      </c>
      <c r="BC32" s="1"/>
    </row>
    <row r="33" spans="1:55" ht="14.45" customHeight="1" x14ac:dyDescent="0.25">
      <c r="B33" s="11"/>
      <c r="E33" s="68"/>
      <c r="F33" s="36"/>
      <c r="G33" s="67"/>
      <c r="H33" s="7" t="str">
        <f>meta!$P$2</f>
        <v>Almoço ↑</v>
      </c>
      <c r="I33" s="1"/>
      <c r="J33" s="14"/>
      <c r="K33" s="27"/>
      <c r="L33" s="1"/>
      <c r="N33" s="67"/>
      <c r="O33" s="7" t="str">
        <f>meta!$P$2</f>
        <v>Almoço ↑</v>
      </c>
      <c r="P33" s="1"/>
      <c r="Q33" s="14"/>
      <c r="R33" s="27"/>
      <c r="S33" s="1"/>
      <c r="U33" s="67"/>
      <c r="V33" s="7" t="str">
        <f>meta!$P$2</f>
        <v>Almoço ↑</v>
      </c>
      <c r="W33" s="1"/>
      <c r="X33" s="14"/>
      <c r="Y33" s="27"/>
      <c r="Z33" s="1"/>
      <c r="AB33" s="67"/>
      <c r="AC33" s="7" t="str">
        <f>meta!$P$2</f>
        <v>Almoço ↑</v>
      </c>
      <c r="AD33" s="1"/>
      <c r="AE33" s="14"/>
      <c r="AF33" s="27"/>
      <c r="AG33" s="1"/>
      <c r="AI33" s="67"/>
      <c r="AJ33" s="7" t="str">
        <f>meta!$P$2</f>
        <v>Almoço ↑</v>
      </c>
      <c r="AK33" s="1"/>
      <c r="AL33" s="14"/>
      <c r="AM33" s="27"/>
      <c r="AN33" s="1"/>
      <c r="AQ33" s="67"/>
      <c r="AR33" s="7" t="str">
        <f>meta!$P$2</f>
        <v>Almoço ↑</v>
      </c>
      <c r="AS33" s="1"/>
      <c r="AT33" s="14"/>
      <c r="AU33" s="27"/>
      <c r="AV33" s="1"/>
      <c r="AX33" s="67"/>
      <c r="AY33" s="7" t="str">
        <f>meta!$P$2</f>
        <v>Almoço ↑</v>
      </c>
      <c r="AZ33" s="1"/>
      <c r="BA33" s="14"/>
      <c r="BB33" s="27"/>
      <c r="BC33" s="1"/>
    </row>
    <row r="34" spans="1:55" ht="14.45" customHeight="1" x14ac:dyDescent="0.25">
      <c r="B34" s="11"/>
      <c r="E34" s="68"/>
      <c r="F34" s="36"/>
      <c r="G34" s="67"/>
      <c r="H34" s="7" t="str">
        <f>meta!$P$3</f>
        <v>Almoço ↓</v>
      </c>
      <c r="I34" s="1"/>
      <c r="J34" s="14"/>
      <c r="K34" s="27" t="str">
        <f>IF(OR(J33="",J34&lt;&gt;""),"",TEXT(J33+"1:00","HH:MM"))</f>
        <v/>
      </c>
      <c r="L34" s="1"/>
      <c r="N34" s="67"/>
      <c r="O34" s="7" t="str">
        <f>meta!$P$3</f>
        <v>Almoço ↓</v>
      </c>
      <c r="P34" s="1"/>
      <c r="Q34" s="14"/>
      <c r="R34" s="27" t="str">
        <f>IF(OR(Q33="",Q34&lt;&gt;""),"",TEXT(Q33+"1:00","HH:MM"))</f>
        <v/>
      </c>
      <c r="S34" s="1"/>
      <c r="U34" s="67"/>
      <c r="V34" s="7" t="str">
        <f>meta!$P$3</f>
        <v>Almoço ↓</v>
      </c>
      <c r="W34" s="1"/>
      <c r="X34" s="14"/>
      <c r="Y34" s="27" t="str">
        <f>IF(OR(X33="",X34&lt;&gt;""),"",TEXT(X33+"1:00","HH:MM"))</f>
        <v/>
      </c>
      <c r="Z34" s="1"/>
      <c r="AB34" s="67"/>
      <c r="AC34" s="7" t="str">
        <f>meta!$P$3</f>
        <v>Almoço ↓</v>
      </c>
      <c r="AD34" s="1"/>
      <c r="AE34" s="14"/>
      <c r="AF34" s="27" t="str">
        <f>IF(OR(AE33="",AE34&lt;&gt;""),"",TEXT(AE33+"1:00","HH:MM"))</f>
        <v/>
      </c>
      <c r="AG34" s="1"/>
      <c r="AI34" s="67"/>
      <c r="AJ34" s="7" t="str">
        <f>meta!$P$3</f>
        <v>Almoço ↓</v>
      </c>
      <c r="AK34" s="1"/>
      <c r="AL34" s="14"/>
      <c r="AM34" s="27" t="str">
        <f>IF(OR(AL33="",AL34&lt;&gt;""),"",TEXT(AL33+"1:00","HH:MM"))</f>
        <v/>
      </c>
      <c r="AN34" s="1"/>
      <c r="AQ34" s="67"/>
      <c r="AR34" s="7" t="str">
        <f>meta!$P$3</f>
        <v>Almoço ↓</v>
      </c>
      <c r="AS34" s="1"/>
      <c r="AT34" s="14"/>
      <c r="AU34" s="27" t="str">
        <f>IF(OR(AT33="",AT34&lt;&gt;""),"",TEXT(AT33+"1:00","HH:MM"))</f>
        <v/>
      </c>
      <c r="AV34" s="1"/>
      <c r="AX34" s="67"/>
      <c r="AY34" s="7" t="str">
        <f>meta!$P$3</f>
        <v>Almoço ↓</v>
      </c>
      <c r="AZ34" s="1"/>
      <c r="BA34" s="14"/>
      <c r="BB34" s="27" t="str">
        <f>IF(OR(BA33="",BA34&lt;&gt;""),"",TEXT(BA33+"1:00","HH:MM"))</f>
        <v/>
      </c>
      <c r="BC34" s="1"/>
    </row>
    <row r="35" spans="1:55" ht="14.45" customHeight="1" x14ac:dyDescent="0.25">
      <c r="B35" s="11"/>
      <c r="E35" s="68"/>
      <c r="F35" s="36"/>
      <c r="G35" s="67"/>
      <c r="H35" s="6" t="str">
        <f>meta!$P$4</f>
        <v>Saída</v>
      </c>
      <c r="I35" s="1"/>
      <c r="J35" s="13"/>
      <c r="K35" s="26" t="str">
        <f>IF(J35&lt;&gt;"","",TEXT(meta!$F$2,"HH:MM"))</f>
        <v>17:30</v>
      </c>
      <c r="L35" s="1"/>
      <c r="N35" s="67"/>
      <c r="O35" s="6" t="str">
        <f>meta!$P$4</f>
        <v>Saída</v>
      </c>
      <c r="P35" s="1"/>
      <c r="Q35" s="13"/>
      <c r="R35" s="26" t="str">
        <f>IF(Q35&lt;&gt;"","",TEXT(meta!$F$2,"HH:MM"))</f>
        <v>17:30</v>
      </c>
      <c r="S35" s="1"/>
      <c r="U35" s="67"/>
      <c r="V35" s="6" t="str">
        <f>meta!$P$4</f>
        <v>Saída</v>
      </c>
      <c r="W35" s="1"/>
      <c r="X35" s="13"/>
      <c r="Y35" s="26" t="str">
        <f>IF(X35&lt;&gt;"","",TEXT(meta!$F$2,"HH:MM"))</f>
        <v>17:30</v>
      </c>
      <c r="Z35" s="1"/>
      <c r="AB35" s="67"/>
      <c r="AC35" s="6" t="str">
        <f>meta!$P$4</f>
        <v>Saída</v>
      </c>
      <c r="AD35" s="1"/>
      <c r="AE35" s="13"/>
      <c r="AF35" s="26" t="str">
        <f>IF(AE35&lt;&gt;"","",TEXT(meta!$F$2,"HH:MM"))</f>
        <v>17:30</v>
      </c>
      <c r="AG35" s="1"/>
      <c r="AI35" s="67"/>
      <c r="AJ35" s="6" t="str">
        <f>meta!$P$4</f>
        <v>Saída</v>
      </c>
      <c r="AK35" s="1"/>
      <c r="AL35" s="13"/>
      <c r="AM35" s="26" t="str">
        <f>IF(AL35&lt;&gt;"","",TEXT(meta!$F$2,"HH:MM"))</f>
        <v>17:30</v>
      </c>
      <c r="AN35" s="1"/>
      <c r="AQ35" s="67"/>
      <c r="AR35" s="6" t="str">
        <f>meta!$P$4</f>
        <v>Saída</v>
      </c>
      <c r="AS35" s="1"/>
      <c r="AT35" s="13"/>
      <c r="AU35" s="26" t="str">
        <f>IF(AT35&lt;&gt;"","",TEXT(meta!$F$2,"HH:MM"))</f>
        <v>17:30</v>
      </c>
      <c r="AV35" s="1"/>
      <c r="AX35" s="67"/>
      <c r="AY35" s="6" t="str">
        <f>meta!$P$4</f>
        <v>Saída</v>
      </c>
      <c r="AZ35" s="1"/>
      <c r="BA35" s="13"/>
      <c r="BB35" s="26" t="str">
        <f>IF(BA35&lt;&gt;"","",TEXT(meta!$F$2,"HH:MM"))</f>
        <v>17:30</v>
      </c>
      <c r="BC35" s="1"/>
    </row>
    <row r="36" spans="1:55" s="18" customFormat="1" ht="10.5" customHeight="1" x14ac:dyDescent="0.25">
      <c r="A36" s="8"/>
      <c r="B36" s="11"/>
      <c r="C36" s="8"/>
      <c r="D36" s="2"/>
      <c r="E36" s="35"/>
      <c r="F36" s="35"/>
      <c r="G36" s="67"/>
      <c r="H36" s="58" t="str">
        <f>IF(AND(J32&lt;&gt;"",J33&lt;&gt;"",J34&lt;&gt;"",J35&lt;&gt;""),
IF(ABS(J35-J32-(J34-J33)-meta!$F$4)&lt;=meta!$F$9,
_xlfn.CONCAT(
(SIGN(J35-J32-(J34-J33)-meta!$F$4)*MINUTE(ABS(J35-J32-(J34-J33)-meta!$F$4))),meta!$F$10
),""),"")</f>
        <v/>
      </c>
      <c r="I36" s="8"/>
      <c r="J36" s="23" t="str">
        <f>_xlfn.IFS(AND(J32="",J33="",J34="",J35=""),"",
AND(J32&lt;&gt;"",J33="",J34="",J35=""),meta!$F$1-J32,
AND(J32&lt;&gt;"",J33&lt;&gt;"",J34="",J35=""),meta!$F$1-J32,
AND(J32&lt;&gt;"",J33&lt;&gt;"",J34&lt;&gt;"",J35=""),(meta!$F$1-J32)-(J34-J33-meta!$F$3),
AND(J32&lt;&gt;"",J33&lt;&gt;"",J34&lt;&gt;"",J35&lt;&gt;""),IF(ABS(J35-J32-(J34-J33)-meta!$F$4)&lt;=meta!$F$9,0,(J35-J32-(J34-J33)-meta!$F$4)),
TRUE,"ERRO")</f>
        <v/>
      </c>
      <c r="K36" s="28"/>
      <c r="L36" s="8"/>
      <c r="M36" s="19"/>
      <c r="N36" s="67"/>
      <c r="O36" s="58" t="str">
        <f>IF(AND(Q32&lt;&gt;"",Q33&lt;&gt;"",Q34&lt;&gt;"",Q35&lt;&gt;""),
IF(ABS(Q35-Q32-(Q34-Q33)-meta!$F$4)&lt;=meta!$F$9,
_xlfn.CONCAT(
(SIGN(Q35-Q32-(Q34-Q33)-meta!$F$4)*MINUTE(ABS(Q35-Q32-(Q34-Q33)-meta!$F$4))),meta!$F$10
),""),"")</f>
        <v/>
      </c>
      <c r="P36" s="8"/>
      <c r="Q36" s="23" t="str">
        <f>_xlfn.IFS(AND(Q32="",Q33="",Q34="",Q35=""),"",
AND(Q32&lt;&gt;"",Q33="",Q34="",Q35=""),meta!$F$1-Q32,
AND(Q32&lt;&gt;"",Q33&lt;&gt;"",Q34="",Q35=""),meta!$F$1-Q32,
AND(Q32&lt;&gt;"",Q33&lt;&gt;"",Q34&lt;&gt;"",Q35=""),(meta!$F$1-Q32)-(Q34-Q33-meta!$F$3),
AND(Q32&lt;&gt;"",Q33&lt;&gt;"",Q34&lt;&gt;"",Q35&lt;&gt;""),IF(ABS(Q35-Q32-(Q34-Q33)-meta!$F$4)&lt;=meta!$F$9,0,(Q35-Q32-(Q34-Q33)-meta!$F$4)),
TRUE,"ERRO")</f>
        <v/>
      </c>
      <c r="R36" s="28"/>
      <c r="S36" s="8"/>
      <c r="T36" s="19"/>
      <c r="U36" s="67"/>
      <c r="V36" s="58" t="str">
        <f>IF(AND(X32&lt;&gt;"",X33&lt;&gt;"",X34&lt;&gt;"",X35&lt;&gt;""),
IF(ABS(X35-X32-(X34-X33)-meta!$F$4)&lt;=meta!$F$9,
_xlfn.CONCAT(
(SIGN(X35-X32-(X34-X33)-meta!$F$4)*MINUTE(ABS(X35-X32-(X34-X33)-meta!$F$4))),meta!$F$10
),""),"")</f>
        <v/>
      </c>
      <c r="W36" s="8"/>
      <c r="X36" s="23" t="str">
        <f>_xlfn.IFS(AND(X32="",X33="",X34="",X35=""),"",
AND(X32&lt;&gt;"",X33="",X34="",X35=""),meta!$F$1-X32,
AND(X32&lt;&gt;"",X33&lt;&gt;"",X34="",X35=""),meta!$F$1-X32,
AND(X32&lt;&gt;"",X33&lt;&gt;"",X34&lt;&gt;"",X35=""),(meta!$F$1-X32)-(X34-X33-meta!$F$3),
AND(X32&lt;&gt;"",X33&lt;&gt;"",X34&lt;&gt;"",X35&lt;&gt;""),IF(ABS(X35-X32-(X34-X33)-meta!$F$4)&lt;=meta!$F$9,0,(X35-X32-(X34-X33)-meta!$F$4)),
TRUE,"ERRO")</f>
        <v/>
      </c>
      <c r="Y36" s="28"/>
      <c r="Z36" s="8"/>
      <c r="AA36" s="19"/>
      <c r="AB36" s="67"/>
      <c r="AC36" s="58" t="str">
        <f>IF(AND(AE32&lt;&gt;"",AE33&lt;&gt;"",AE34&lt;&gt;"",AE35&lt;&gt;""),
IF(ABS(AE35-AE32-(AE34-AE33)-meta!$F$4)&lt;=meta!$F$9,
_xlfn.CONCAT(
(SIGN(AE35-AE32-(AE34-AE33)-meta!$F$4)*MINUTE(ABS(AE35-AE32-(AE34-AE33)-meta!$F$4))),meta!$F$10
),""),"")</f>
        <v/>
      </c>
      <c r="AD36" s="8"/>
      <c r="AE36" s="23" t="str">
        <f>_xlfn.IFS(AND(AE32="",AE33="",AE34="",AE35=""),"",
AND(AE32&lt;&gt;"",AE33="",AE34="",AE35=""),meta!$F$1-AE32,
AND(AE32&lt;&gt;"",AE33&lt;&gt;"",AE34="",AE35=""),meta!$F$1-AE32,
AND(AE32&lt;&gt;"",AE33&lt;&gt;"",AE34&lt;&gt;"",AE35=""),(meta!$F$1-AE32)-(AE34-AE33-meta!$F$3),
AND(AE32&lt;&gt;"",AE33&lt;&gt;"",AE34&lt;&gt;"",AE35&lt;&gt;""),IF(ABS(AE35-AE32-(AE34-AE33)-meta!$F$4)&lt;=meta!$F$9,0,(AE35-AE32-(AE34-AE33)-meta!$F$4)),
TRUE,"ERRO")</f>
        <v/>
      </c>
      <c r="AF36" s="28"/>
      <c r="AG36" s="8"/>
      <c r="AH36" s="19"/>
      <c r="AI36" s="67"/>
      <c r="AJ36" s="58" t="str">
        <f>IF(AND(AL32&lt;&gt;"",AL33&lt;&gt;"",AL34&lt;&gt;"",AL35&lt;&gt;""),
IF(ABS(AL35-AL32-(AL34-AL33)-meta!$F$4)&lt;=meta!$F$9,
_xlfn.CONCAT(
(SIGN(AL35-AL32-(AL34-AL33)-meta!$F$4)*MINUTE(ABS(AL35-AL32-(AL34-AL33)-meta!$F$4))),meta!$F$10
),""),"")</f>
        <v/>
      </c>
      <c r="AK36" s="8"/>
      <c r="AL36" s="23" t="str">
        <f>_xlfn.IFS(AND(AL32="",AL33="",AL34="",AL35=""),"",
AND(AL32&lt;&gt;"",AL33="",AL34="",AL35=""),meta!$F$1-AL32,
AND(AL32&lt;&gt;"",AL33&lt;&gt;"",AL34="",AL35=""),meta!$F$1-AL32,
AND(AL32&lt;&gt;"",AL33&lt;&gt;"",AL34&lt;&gt;"",AL35=""),(meta!$F$1-AL32)-(AL34-AL33-meta!$F$3),
AND(AL32&lt;&gt;"",AL33&lt;&gt;"",AL34&lt;&gt;"",AL35&lt;&gt;""),IF(ABS(AL35-AL32-(AL34-AL33)-meta!$F$4)&lt;=meta!$F$9,0,(AL35-AL32-(AL34-AL33)-meta!$F$4)),
TRUE,"ERRO")</f>
        <v/>
      </c>
      <c r="AM36" s="28"/>
      <c r="AN36" s="8"/>
      <c r="AO36" s="19"/>
      <c r="AQ36" s="67"/>
      <c r="AR36" s="58" t="str">
        <f>IF(AND(AT32&lt;&gt;"",AT33&lt;&gt;"",AT34&lt;&gt;"",AT35&lt;&gt;""),
IF(ABS(AT35-AT32-(AT34-AT33)-meta!$F$4)&lt;=meta!$F$9,
_xlfn.CONCAT(
(SIGN(AT35-AT32-(AT34-AT33)-meta!$F$4)*MINUTE(ABS(AT35-AT32-(AT34-AT33)-meta!$F$4))),meta!$F$10
),""),"")</f>
        <v/>
      </c>
      <c r="AS36" s="8"/>
      <c r="AT36" s="23" t="str">
        <f>_xlfn.IFS(AND(AT32="",AT33="",AT34="",AT35=""),"",
AND(AT32&lt;&gt;"",AT33="",AT34="",AT35=""),meta!$F$1-AT32,
AND(AT32&lt;&gt;"",AT33&lt;&gt;"",AT34="",AT35=""),meta!$F$1-AT32,
AND(AT32&lt;&gt;"",AT33&lt;&gt;"",AT34&lt;&gt;"",AT35=""),(meta!$F$1-AT32)-(AT34-AT33-meta!$F$3),
AND(AT32&lt;&gt;"",AT33&lt;&gt;"",AT34&lt;&gt;"",AT35&lt;&gt;""),IF(ABS(AT35-AT32-(AT34-AT33)-meta!$F$4)&lt;=meta!$F$9,0,(AT35-AT32-(AT34-AT33)-meta!$F$4)),
TRUE,"ERRO")</f>
        <v/>
      </c>
      <c r="AU36" s="28"/>
      <c r="AV36" s="8"/>
      <c r="AX36" s="67"/>
      <c r="AY36" s="58" t="str">
        <f>IF(AND(BA32&lt;&gt;"",BA33&lt;&gt;"",BA34&lt;&gt;"",BA35&lt;&gt;""),
IF(ABS(BA35-BA32-(BA34-BA33)-meta!$F$4)&lt;=meta!$F$9,
_xlfn.CONCAT(
(SIGN(BA35-BA32-(BA34-BA33)-meta!$F$4)*MINUTE(ABS(BA35-BA32-(BA34-BA33)-meta!$F$4))),meta!$F$10
),""),"")</f>
        <v/>
      </c>
      <c r="AZ36" s="8"/>
      <c r="BA36" s="23" t="str">
        <f>_xlfn.IFS(AND(BA32="",BA33="",BA34="",BA35=""),"",
AND(BA32&lt;&gt;"",BA33="",BA34="",BA35=""),meta!$F$1-BA32,
AND(BA32&lt;&gt;"",BA33&lt;&gt;"",BA34="",BA35=""),meta!$F$1-BA32,
AND(BA32&lt;&gt;"",BA33&lt;&gt;"",BA34&lt;&gt;"",BA35=""),(meta!$F$1-BA32)-(BA34-BA33-meta!$F$3),
AND(BA32&lt;&gt;"",BA33&lt;&gt;"",BA34&lt;&gt;"",BA35&lt;&gt;""),IF(ABS(BA35-BA32-(BA34-BA33)-meta!$F$4)&lt;=meta!$F$9,0,(BA35-BA32-(BA34-BA33)-meta!$F$4)),
TRUE,"ERRO")</f>
        <v/>
      </c>
      <c r="BB36" s="28"/>
      <c r="BC36" s="8"/>
    </row>
    <row r="37" spans="1:55" ht="4.5" customHeight="1" x14ac:dyDescent="0.25">
      <c r="B37" s="11"/>
      <c r="F37" s="35"/>
    </row>
    <row r="38" spans="1:55" ht="4.5" customHeight="1" x14ac:dyDescent="0.25">
      <c r="B38" s="11"/>
      <c r="F38" s="35"/>
      <c r="G38" s="67">
        <f>AX31+1</f>
        <v>43865</v>
      </c>
      <c r="H38" s="15"/>
      <c r="I38" s="15"/>
      <c r="J38" s="15"/>
      <c r="K38" s="25"/>
      <c r="L38" s="4"/>
      <c r="N38" s="67">
        <f>G38+1</f>
        <v>43866</v>
      </c>
      <c r="O38" s="15"/>
      <c r="P38" s="15"/>
      <c r="Q38" s="15"/>
      <c r="R38" s="25"/>
      <c r="S38" s="4"/>
      <c r="U38" s="67">
        <f>N38+1</f>
        <v>43867</v>
      </c>
      <c r="V38" s="15"/>
      <c r="W38" s="15"/>
      <c r="X38" s="15"/>
      <c r="Y38" s="25"/>
      <c r="Z38" s="4"/>
      <c r="AB38" s="67">
        <f>U38+1</f>
        <v>43868</v>
      </c>
      <c r="AC38" s="15"/>
      <c r="AD38" s="15"/>
      <c r="AE38" s="15"/>
      <c r="AF38" s="25"/>
      <c r="AG38" s="4"/>
      <c r="AI38" s="67">
        <f>AB38+1</f>
        <v>43869</v>
      </c>
      <c r="AJ38" s="15"/>
      <c r="AK38" s="15"/>
      <c r="AL38" s="15"/>
      <c r="AM38" s="25"/>
      <c r="AN38" s="4"/>
      <c r="AQ38" s="67">
        <f>AI38+1</f>
        <v>43870</v>
      </c>
      <c r="AR38" s="15"/>
      <c r="AS38" s="15"/>
      <c r="AT38" s="15"/>
      <c r="AU38" s="25"/>
      <c r="AV38" s="4"/>
      <c r="AX38" s="67">
        <f>AQ38+1</f>
        <v>43871</v>
      </c>
      <c r="AY38" s="15"/>
      <c r="AZ38" s="15"/>
      <c r="BA38" s="15"/>
      <c r="BB38" s="25"/>
      <c r="BC38" s="4"/>
    </row>
    <row r="39" spans="1:55" ht="14.45" customHeight="1" x14ac:dyDescent="0.25">
      <c r="B39" s="11"/>
      <c r="E39" s="68">
        <f>IFERROR(SUM(J43,Q43,X43,AE43,AL43,AT43,BA43)*VLOOKUP($C$14,meta!$R$1:$S$3,2,FALSE),SUM(J43,Q43,X43,AE43,AL43,AT43,BA43))</f>
        <v>0</v>
      </c>
      <c r="F39" s="41">
        <f>IFERROR(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*VLOOKUP($C$14,meta!$R$1:$S$3,2,FALSE),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)</f>
        <v>0</v>
      </c>
      <c r="G39" s="67"/>
      <c r="H39" s="6" t="str">
        <f>meta!$P$1</f>
        <v>Entrada</v>
      </c>
      <c r="I39" s="1"/>
      <c r="J39" s="13"/>
      <c r="K39" s="26" t="str">
        <f>IF(J39&lt;&gt;"","",TEXT(meta!$F$1,"HH:MM"))</f>
        <v>08:30</v>
      </c>
      <c r="L39" s="1"/>
      <c r="N39" s="67"/>
      <c r="O39" s="6" t="str">
        <f>meta!$P$1</f>
        <v>Entrada</v>
      </c>
      <c r="P39" s="1"/>
      <c r="Q39" s="13"/>
      <c r="R39" s="26" t="str">
        <f>IF(Q39&lt;&gt;"","",TEXT(meta!$F$1,"HH:MM"))</f>
        <v>08:30</v>
      </c>
      <c r="S39" s="1"/>
      <c r="U39" s="67"/>
      <c r="V39" s="6" t="str">
        <f>meta!$P$1</f>
        <v>Entrada</v>
      </c>
      <c r="W39" s="1"/>
      <c r="X39" s="13"/>
      <c r="Y39" s="26" t="str">
        <f>IF(X39&lt;&gt;"","",TEXT(meta!$F$1,"HH:MM"))</f>
        <v>08:30</v>
      </c>
      <c r="Z39" s="1"/>
      <c r="AB39" s="67"/>
      <c r="AC39" s="6" t="str">
        <f>meta!$P$1</f>
        <v>Entrada</v>
      </c>
      <c r="AD39" s="1"/>
      <c r="AE39" s="13"/>
      <c r="AF39" s="26" t="str">
        <f>IF(AE39&lt;&gt;"","",TEXT(meta!$F$1,"HH:MM"))</f>
        <v>08:30</v>
      </c>
      <c r="AG39" s="1"/>
      <c r="AI39" s="67"/>
      <c r="AJ39" s="6" t="str">
        <f>meta!$P$1</f>
        <v>Entrada</v>
      </c>
      <c r="AK39" s="1"/>
      <c r="AL39" s="13"/>
      <c r="AM39" s="26" t="str">
        <f>IF(AL39&lt;&gt;"","",TEXT(meta!$F$1,"HH:MM"))</f>
        <v>08:30</v>
      </c>
      <c r="AN39" s="1"/>
      <c r="AQ39" s="67"/>
      <c r="AR39" s="6" t="str">
        <f>meta!$P$1</f>
        <v>Entrada</v>
      </c>
      <c r="AS39" s="1"/>
      <c r="AT39" s="13"/>
      <c r="AU39" s="26" t="str">
        <f>IF(AT39&lt;&gt;"","",TEXT(meta!$F$1,"HH:MM"))</f>
        <v>08:30</v>
      </c>
      <c r="AV39" s="1"/>
      <c r="AX39" s="67"/>
      <c r="AY39" s="6" t="str">
        <f>meta!$P$1</f>
        <v>Entrada</v>
      </c>
      <c r="AZ39" s="1"/>
      <c r="BA39" s="13"/>
      <c r="BB39" s="26" t="str">
        <f>IF(BA39&lt;&gt;"","",TEXT(meta!$F$1,"HH:MM"))</f>
        <v>08:30</v>
      </c>
      <c r="BC39" s="1"/>
    </row>
    <row r="40" spans="1:55" ht="14.45" customHeight="1" x14ac:dyDescent="0.25">
      <c r="B40" s="11"/>
      <c r="E40" s="68"/>
      <c r="F40" s="38"/>
      <c r="G40" s="67"/>
      <c r="H40" s="7" t="str">
        <f>meta!$P$2</f>
        <v>Almoço ↑</v>
      </c>
      <c r="I40" s="1"/>
      <c r="J40" s="14"/>
      <c r="K40" s="27"/>
      <c r="L40" s="1"/>
      <c r="N40" s="67"/>
      <c r="O40" s="7" t="str">
        <f>meta!$P$2</f>
        <v>Almoço ↑</v>
      </c>
      <c r="P40" s="1"/>
      <c r="Q40" s="14"/>
      <c r="R40" s="27"/>
      <c r="S40" s="1"/>
      <c r="U40" s="67"/>
      <c r="V40" s="7" t="str">
        <f>meta!$P$2</f>
        <v>Almoço ↑</v>
      </c>
      <c r="W40" s="1"/>
      <c r="X40" s="14"/>
      <c r="Y40" s="27"/>
      <c r="Z40" s="1"/>
      <c r="AB40" s="67"/>
      <c r="AC40" s="7" t="str">
        <f>meta!$P$2</f>
        <v>Almoço ↑</v>
      </c>
      <c r="AD40" s="1"/>
      <c r="AE40" s="14"/>
      <c r="AF40" s="27"/>
      <c r="AG40" s="1"/>
      <c r="AI40" s="67"/>
      <c r="AJ40" s="7" t="str">
        <f>meta!$P$2</f>
        <v>Almoço ↑</v>
      </c>
      <c r="AK40" s="1"/>
      <c r="AL40" s="14"/>
      <c r="AM40" s="27"/>
      <c r="AN40" s="1"/>
      <c r="AQ40" s="67"/>
      <c r="AR40" s="7" t="str">
        <f>meta!$P$2</f>
        <v>Almoço ↑</v>
      </c>
      <c r="AS40" s="1"/>
      <c r="AT40" s="14"/>
      <c r="AU40" s="27"/>
      <c r="AV40" s="1"/>
      <c r="AX40" s="67"/>
      <c r="AY40" s="7" t="str">
        <f>meta!$P$2</f>
        <v>Almoço ↑</v>
      </c>
      <c r="AZ40" s="1"/>
      <c r="BA40" s="14"/>
      <c r="BB40" s="27"/>
      <c r="BC40" s="1"/>
    </row>
    <row r="41" spans="1:55" ht="14.45" customHeight="1" x14ac:dyDescent="0.25">
      <c r="B41" s="11"/>
      <c r="E41" s="68"/>
      <c r="F41" s="38"/>
      <c r="G41" s="67"/>
      <c r="H41" s="7" t="str">
        <f>meta!$P$3</f>
        <v>Almoço ↓</v>
      </c>
      <c r="I41" s="1"/>
      <c r="J41" s="14"/>
      <c r="K41" s="27" t="str">
        <f>IF(OR(J40="",J41&lt;&gt;""),"",TEXT(J40+"1:00","HH:MM"))</f>
        <v/>
      </c>
      <c r="L41" s="1"/>
      <c r="N41" s="67"/>
      <c r="O41" s="7" t="str">
        <f>meta!$P$3</f>
        <v>Almoço ↓</v>
      </c>
      <c r="P41" s="1"/>
      <c r="Q41" s="14"/>
      <c r="R41" s="27" t="str">
        <f>IF(OR(Q40="",Q41&lt;&gt;""),"",TEXT(Q40+"1:00","HH:MM"))</f>
        <v/>
      </c>
      <c r="S41" s="1"/>
      <c r="U41" s="67"/>
      <c r="V41" s="7" t="str">
        <f>meta!$P$3</f>
        <v>Almoço ↓</v>
      </c>
      <c r="W41" s="1"/>
      <c r="X41" s="14"/>
      <c r="Y41" s="27" t="str">
        <f>IF(OR(X40="",X41&lt;&gt;""),"",TEXT(X40+"1:00","HH:MM"))</f>
        <v/>
      </c>
      <c r="Z41" s="1"/>
      <c r="AB41" s="67"/>
      <c r="AC41" s="7" t="str">
        <f>meta!$P$3</f>
        <v>Almoço ↓</v>
      </c>
      <c r="AD41" s="1"/>
      <c r="AE41" s="14"/>
      <c r="AF41" s="27" t="str">
        <f>IF(OR(AE40="",AE41&lt;&gt;""),"",TEXT(AE40+"1:00","HH:MM"))</f>
        <v/>
      </c>
      <c r="AG41" s="1"/>
      <c r="AI41" s="67"/>
      <c r="AJ41" s="7" t="str">
        <f>meta!$P$3</f>
        <v>Almoço ↓</v>
      </c>
      <c r="AK41" s="1"/>
      <c r="AL41" s="14"/>
      <c r="AM41" s="27" t="str">
        <f>IF(OR(AL40="",AL41&lt;&gt;""),"",TEXT(AL40+"1:00","HH:MM"))</f>
        <v/>
      </c>
      <c r="AN41" s="1"/>
      <c r="AQ41" s="67"/>
      <c r="AR41" s="7" t="str">
        <f>meta!$P$3</f>
        <v>Almoço ↓</v>
      </c>
      <c r="AS41" s="1"/>
      <c r="AT41" s="14"/>
      <c r="AU41" s="27" t="str">
        <f>IF(OR(AT40="",AT41&lt;&gt;""),"",TEXT(AT40+"1:00","HH:MM"))</f>
        <v/>
      </c>
      <c r="AV41" s="1"/>
      <c r="AX41" s="67"/>
      <c r="AY41" s="7" t="str">
        <f>meta!$P$3</f>
        <v>Almoço ↓</v>
      </c>
      <c r="AZ41" s="1"/>
      <c r="BA41" s="14"/>
      <c r="BB41" s="27" t="str">
        <f>IF(OR(BA40="",BA41&lt;&gt;""),"",TEXT(BA40+"1:00","HH:MM"))</f>
        <v/>
      </c>
      <c r="BC41" s="1"/>
    </row>
    <row r="42" spans="1:55" ht="14.45" customHeight="1" x14ac:dyDescent="0.25">
      <c r="B42" s="11"/>
      <c r="E42" s="68"/>
      <c r="F42" s="38"/>
      <c r="G42" s="67"/>
      <c r="H42" s="6" t="str">
        <f>meta!$P$4</f>
        <v>Saída</v>
      </c>
      <c r="I42" s="1"/>
      <c r="J42" s="13"/>
      <c r="K42" s="26" t="str">
        <f>IF(J42&lt;&gt;"","",TEXT(meta!$F$2,"HH:MM"))</f>
        <v>17:30</v>
      </c>
      <c r="L42" s="1"/>
      <c r="N42" s="67"/>
      <c r="O42" s="6" t="str">
        <f>meta!$P$4</f>
        <v>Saída</v>
      </c>
      <c r="P42" s="1"/>
      <c r="Q42" s="13"/>
      <c r="R42" s="26" t="str">
        <f>IF(Q42&lt;&gt;"","",TEXT(meta!$F$2,"HH:MM"))</f>
        <v>17:30</v>
      </c>
      <c r="S42" s="1"/>
      <c r="U42" s="67"/>
      <c r="V42" s="6" t="str">
        <f>meta!$P$4</f>
        <v>Saída</v>
      </c>
      <c r="W42" s="1"/>
      <c r="X42" s="13"/>
      <c r="Y42" s="26" t="str">
        <f>IF(X42&lt;&gt;"","",TEXT(meta!$F$2,"HH:MM"))</f>
        <v>17:30</v>
      </c>
      <c r="Z42" s="1"/>
      <c r="AB42" s="67"/>
      <c r="AC42" s="6" t="str">
        <f>meta!$P$4</f>
        <v>Saída</v>
      </c>
      <c r="AD42" s="1"/>
      <c r="AE42" s="13"/>
      <c r="AF42" s="26" t="str">
        <f>IF(AE42&lt;&gt;"","",TEXT(meta!$F$2,"HH:MM"))</f>
        <v>17:30</v>
      </c>
      <c r="AG42" s="1"/>
      <c r="AI42" s="67"/>
      <c r="AJ42" s="6" t="str">
        <f>meta!$P$4</f>
        <v>Saída</v>
      </c>
      <c r="AK42" s="1"/>
      <c r="AL42" s="13"/>
      <c r="AM42" s="26" t="str">
        <f>IF(AL42&lt;&gt;"","",TEXT(meta!$F$2,"HH:MM"))</f>
        <v>17:30</v>
      </c>
      <c r="AN42" s="1"/>
      <c r="AQ42" s="67"/>
      <c r="AR42" s="6" t="str">
        <f>meta!$P$4</f>
        <v>Saída</v>
      </c>
      <c r="AS42" s="1"/>
      <c r="AT42" s="13"/>
      <c r="AU42" s="26" t="str">
        <f>IF(AT42&lt;&gt;"","",TEXT(meta!$F$2,"HH:MM"))</f>
        <v>17:30</v>
      </c>
      <c r="AV42" s="1"/>
      <c r="AX42" s="67"/>
      <c r="AY42" s="6" t="str">
        <f>meta!$P$4</f>
        <v>Saída</v>
      </c>
      <c r="AZ42" s="1"/>
      <c r="BA42" s="13"/>
      <c r="BB42" s="26" t="str">
        <f>IF(BA42&lt;&gt;"","",TEXT(meta!$F$2,"HH:MM"))</f>
        <v>17:30</v>
      </c>
      <c r="BC42" s="1"/>
    </row>
    <row r="43" spans="1:55" s="18" customFormat="1" ht="10.5" customHeight="1" x14ac:dyDescent="0.25">
      <c r="A43" s="8"/>
      <c r="B43" s="11"/>
      <c r="C43" s="8"/>
      <c r="D43" s="2"/>
      <c r="E43" s="35"/>
      <c r="F43" s="37"/>
      <c r="G43" s="67"/>
      <c r="H43" s="58" t="str">
        <f>IF(AND(J39&lt;&gt;"",J40&lt;&gt;"",J41&lt;&gt;"",J42&lt;&gt;""),
IF(ABS(J42-J39-(J41-J40)-meta!$F$4)&lt;=meta!$F$9,
_xlfn.CONCAT(
(SIGN(J42-J39-(J41-J40)-meta!$F$4)*MINUTE(ABS(J42-J39-(J41-J40)-meta!$F$4))),meta!$F$10
),""),"")</f>
        <v/>
      </c>
      <c r="I43" s="8"/>
      <c r="J43" s="23" t="str">
        <f>_xlfn.IFS(AND(J39="",J40="",J41="",J42=""),"",
AND(J39&lt;&gt;"",J40="",J41="",J42=""),meta!$F$1-J39,
AND(J39&lt;&gt;"",J40&lt;&gt;"",J41="",J42=""),meta!$F$1-J39,
AND(J39&lt;&gt;"",J40&lt;&gt;"",J41&lt;&gt;"",J42=""),(meta!$F$1-J39)-(J41-J40-meta!$F$3),
AND(J39&lt;&gt;"",J40&lt;&gt;"",J41&lt;&gt;"",J42&lt;&gt;""),IF(ABS(J42-J39-(J41-J40)-meta!$F$4)&lt;=meta!$F$9,0,(J42-J39-(J41-J40)-meta!$F$4)),
TRUE,"ERRO")</f>
        <v/>
      </c>
      <c r="K43" s="28"/>
      <c r="L43" s="8"/>
      <c r="M43" s="19"/>
      <c r="N43" s="67"/>
      <c r="O43" s="58" t="str">
        <f>IF(AND(Q39&lt;&gt;"",Q40&lt;&gt;"",Q41&lt;&gt;"",Q42&lt;&gt;""),
IF(ABS(Q42-Q39-(Q41-Q40)-meta!$F$4)&lt;=meta!$F$9,
_xlfn.CONCAT(
(SIGN(Q42-Q39-(Q41-Q40)-meta!$F$4)*MINUTE(ABS(Q42-Q39-(Q41-Q40)-meta!$F$4))),meta!$F$10
),""),"")</f>
        <v/>
      </c>
      <c r="P43" s="8"/>
      <c r="Q43" s="23" t="str">
        <f>_xlfn.IFS(AND(Q39="",Q40="",Q41="",Q42=""),"",
AND(Q39&lt;&gt;"",Q40="",Q41="",Q42=""),meta!$F$1-Q39,
AND(Q39&lt;&gt;"",Q40&lt;&gt;"",Q41="",Q42=""),meta!$F$1-Q39,
AND(Q39&lt;&gt;"",Q40&lt;&gt;"",Q41&lt;&gt;"",Q42=""),(meta!$F$1-Q39)-(Q41-Q40-meta!$F$3),
AND(Q39&lt;&gt;"",Q40&lt;&gt;"",Q41&lt;&gt;"",Q42&lt;&gt;""),IF(ABS(Q42-Q39-(Q41-Q40)-meta!$F$4)&lt;=meta!$F$9,0,(Q42-Q39-(Q41-Q40)-meta!$F$4)),
TRUE,"ERRO")</f>
        <v/>
      </c>
      <c r="R43" s="28"/>
      <c r="S43" s="8"/>
      <c r="T43" s="19"/>
      <c r="U43" s="67"/>
      <c r="V43" s="58" t="str">
        <f>IF(AND(X39&lt;&gt;"",X40&lt;&gt;"",X41&lt;&gt;"",X42&lt;&gt;""),
IF(ABS(X42-X39-(X41-X40)-meta!$F$4)&lt;=meta!$F$9,
_xlfn.CONCAT(
(SIGN(X42-X39-(X41-X40)-meta!$F$4)*MINUTE(ABS(X42-X39-(X41-X40)-meta!$F$4))),meta!$F$10
),""),"")</f>
        <v/>
      </c>
      <c r="W43" s="8"/>
      <c r="X43" s="23" t="str">
        <f>_xlfn.IFS(AND(X39="",X40="",X41="",X42=""),"",
AND(X39&lt;&gt;"",X40="",X41="",X42=""),meta!$F$1-X39,
AND(X39&lt;&gt;"",X40&lt;&gt;"",X41="",X42=""),meta!$F$1-X39,
AND(X39&lt;&gt;"",X40&lt;&gt;"",X41&lt;&gt;"",X42=""),(meta!$F$1-X39)-(X41-X40-meta!$F$3),
AND(X39&lt;&gt;"",X40&lt;&gt;"",X41&lt;&gt;"",X42&lt;&gt;""),IF(ABS(X42-X39-(X41-X40)-meta!$F$4)&lt;=meta!$F$9,0,(X42-X39-(X41-X40)-meta!$F$4)),
TRUE,"ERRO")</f>
        <v/>
      </c>
      <c r="Y43" s="28"/>
      <c r="Z43" s="8"/>
      <c r="AA43" s="19"/>
      <c r="AB43" s="67"/>
      <c r="AC43" s="58" t="str">
        <f>IF(AND(AE39&lt;&gt;"",AE40&lt;&gt;"",AE41&lt;&gt;"",AE42&lt;&gt;""),
IF(ABS(AE42-AE39-(AE41-AE40)-meta!$F$4)&lt;=meta!$F$9,
_xlfn.CONCAT(
(SIGN(AE42-AE39-(AE41-AE40)-meta!$F$4)*MINUTE(ABS(AE42-AE39-(AE41-AE40)-meta!$F$4))),meta!$F$10
),""),"")</f>
        <v/>
      </c>
      <c r="AD43" s="8"/>
      <c r="AE43" s="23" t="str">
        <f>_xlfn.IFS(AND(AE39="",AE40="",AE41="",AE42=""),"",
AND(AE39&lt;&gt;"",AE40="",AE41="",AE42=""),meta!$F$1-AE39,
AND(AE39&lt;&gt;"",AE40&lt;&gt;"",AE41="",AE42=""),meta!$F$1-AE39,
AND(AE39&lt;&gt;"",AE40&lt;&gt;"",AE41&lt;&gt;"",AE42=""),(meta!$F$1-AE39)-(AE41-AE40-meta!$F$3),
AND(AE39&lt;&gt;"",AE40&lt;&gt;"",AE41&lt;&gt;"",AE42&lt;&gt;""),IF(ABS(AE42-AE39-(AE41-AE40)-meta!$F$4)&lt;=meta!$F$9,0,(AE42-AE39-(AE41-AE40)-meta!$F$4)),
TRUE,"ERRO")</f>
        <v/>
      </c>
      <c r="AF43" s="28"/>
      <c r="AG43" s="8"/>
      <c r="AH43" s="19"/>
      <c r="AI43" s="67"/>
      <c r="AJ43" s="58" t="str">
        <f>IF(AND(AL39&lt;&gt;"",AL40&lt;&gt;"",AL41&lt;&gt;"",AL42&lt;&gt;""),
IF(ABS(AL42-AL39-(AL41-AL40)-meta!$F$4)&lt;=meta!$F$9,
_xlfn.CONCAT(
(SIGN(AL42-AL39-(AL41-AL40)-meta!$F$4)*MINUTE(ABS(AL42-AL39-(AL41-AL40)-meta!$F$4))),meta!$F$10
),""),"")</f>
        <v/>
      </c>
      <c r="AK43" s="8"/>
      <c r="AL43" s="23" t="str">
        <f>_xlfn.IFS(AND(AL39="",AL40="",AL41="",AL42=""),"",
AND(AL39&lt;&gt;"",AL40="",AL41="",AL42=""),meta!$F$1-AL39,
AND(AL39&lt;&gt;"",AL40&lt;&gt;"",AL41="",AL42=""),meta!$F$1-AL39,
AND(AL39&lt;&gt;"",AL40&lt;&gt;"",AL41&lt;&gt;"",AL42=""),(meta!$F$1-AL39)-(AL41-AL40-meta!$F$3),
AND(AL39&lt;&gt;"",AL40&lt;&gt;"",AL41&lt;&gt;"",AL42&lt;&gt;""),IF(ABS(AL42-AL39-(AL41-AL40)-meta!$F$4)&lt;=meta!$F$9,0,(AL42-AL39-(AL41-AL40)-meta!$F$4)),
TRUE,"ERRO")</f>
        <v/>
      </c>
      <c r="AM43" s="28"/>
      <c r="AN43" s="8"/>
      <c r="AO43" s="19"/>
      <c r="AQ43" s="67"/>
      <c r="AR43" s="58" t="str">
        <f>IF(AND(AT39&lt;&gt;"",AT40&lt;&gt;"",AT41&lt;&gt;"",AT42&lt;&gt;""),
IF(ABS(AT42-AT39-(AT41-AT40)-meta!$F$4)&lt;=meta!$F$9,
_xlfn.CONCAT(
(SIGN(AT42-AT39-(AT41-AT40)-meta!$F$4)*MINUTE(ABS(AT42-AT39-(AT41-AT40)-meta!$F$4))),meta!$F$10
),""),"")</f>
        <v/>
      </c>
      <c r="AS43" s="8"/>
      <c r="AT43" s="23" t="str">
        <f>_xlfn.IFS(AND(AT39="",AT40="",AT41="",AT42=""),"",
AND(AT39&lt;&gt;"",AT40="",AT41="",AT42=""),meta!$F$1-AT39,
AND(AT39&lt;&gt;"",AT40&lt;&gt;"",AT41="",AT42=""),meta!$F$1-AT39,
AND(AT39&lt;&gt;"",AT40&lt;&gt;"",AT41&lt;&gt;"",AT42=""),(meta!$F$1-AT39)-(AT41-AT40-meta!$F$3),
AND(AT39&lt;&gt;"",AT40&lt;&gt;"",AT41&lt;&gt;"",AT42&lt;&gt;""),IF(ABS(AT42-AT39-(AT41-AT40)-meta!$F$4)&lt;=meta!$F$9,0,(AT42-AT39-(AT41-AT40)-meta!$F$4)),
TRUE,"ERRO")</f>
        <v/>
      </c>
      <c r="AU43" s="28"/>
      <c r="AV43" s="8"/>
      <c r="AX43" s="67"/>
      <c r="AY43" s="58" t="str">
        <f>IF(AND(BA39&lt;&gt;"",BA40&lt;&gt;"",BA41&lt;&gt;"",BA42&lt;&gt;""),
IF(ABS(BA42-BA39-(BA41-BA40)-meta!$F$4)&lt;=meta!$F$9,
_xlfn.CONCAT(
(SIGN(BA42-BA39-(BA41-BA40)-meta!$F$4)*MINUTE(ABS(BA42-BA39-(BA41-BA40)-meta!$F$4))),meta!$F$10
),""),"")</f>
        <v/>
      </c>
      <c r="AZ43" s="8"/>
      <c r="BA43" s="23" t="str">
        <f>_xlfn.IFS(AND(BA39="",BA40="",BA41="",BA42=""),"",
AND(BA39&lt;&gt;"",BA40="",BA41="",BA42=""),meta!$F$1-BA39,
AND(BA39&lt;&gt;"",BA40&lt;&gt;"",BA41="",BA42=""),meta!$F$1-BA39,
AND(BA39&lt;&gt;"",BA40&lt;&gt;"",BA41&lt;&gt;"",BA42=""),(meta!$F$1-BA39)-(BA41-BA40-meta!$F$3),
AND(BA39&lt;&gt;"",BA40&lt;&gt;"",BA41&lt;&gt;"",BA42&lt;&gt;""),IF(ABS(BA42-BA39-(BA41-BA40)-meta!$F$4)&lt;=meta!$F$9,0,(BA42-BA39-(BA41-BA40)-meta!$F$4)),
TRUE,"ERRO")</f>
        <v/>
      </c>
      <c r="BB43" s="28"/>
      <c r="BC43" s="8"/>
    </row>
  </sheetData>
  <sheetProtection sheet="1" objects="1" scenarios="1" selectLockedCells="1"/>
  <mergeCells count="51">
    <mergeCell ref="AX38:AX43"/>
    <mergeCell ref="E39:E42"/>
    <mergeCell ref="G38:G43"/>
    <mergeCell ref="N38:N43"/>
    <mergeCell ref="U38:U43"/>
    <mergeCell ref="AB38:AB43"/>
    <mergeCell ref="AI38:AI43"/>
    <mergeCell ref="AQ38:AQ43"/>
    <mergeCell ref="AX24:AX29"/>
    <mergeCell ref="E25:E28"/>
    <mergeCell ref="G31:G36"/>
    <mergeCell ref="N31:N36"/>
    <mergeCell ref="U31:U36"/>
    <mergeCell ref="AB31:AB36"/>
    <mergeCell ref="AI31:AI36"/>
    <mergeCell ref="AQ31:AQ36"/>
    <mergeCell ref="AX31:AX36"/>
    <mergeCell ref="E32:E35"/>
    <mergeCell ref="AX17:AX22"/>
    <mergeCell ref="B18:C21"/>
    <mergeCell ref="E18:E21"/>
    <mergeCell ref="B22:C22"/>
    <mergeCell ref="G24:G29"/>
    <mergeCell ref="N24:N29"/>
    <mergeCell ref="U24:U29"/>
    <mergeCell ref="AB24:AB29"/>
    <mergeCell ref="AI24:AI29"/>
    <mergeCell ref="AQ24:AQ29"/>
    <mergeCell ref="G17:G22"/>
    <mergeCell ref="N17:N22"/>
    <mergeCell ref="U17:U22"/>
    <mergeCell ref="AB17:AB22"/>
    <mergeCell ref="AI17:AI22"/>
    <mergeCell ref="AQ17:AQ22"/>
    <mergeCell ref="AQ3:AQ8"/>
    <mergeCell ref="AX3:AX8"/>
    <mergeCell ref="E4:E7"/>
    <mergeCell ref="G10:G15"/>
    <mergeCell ref="N10:N15"/>
    <mergeCell ref="U10:U15"/>
    <mergeCell ref="AB10:AB15"/>
    <mergeCell ref="AI10:AI15"/>
    <mergeCell ref="AQ10:AQ15"/>
    <mergeCell ref="AX10:AX15"/>
    <mergeCell ref="AI3:AI8"/>
    <mergeCell ref="B2:C11"/>
    <mergeCell ref="G3:G8"/>
    <mergeCell ref="N3:N8"/>
    <mergeCell ref="U3:U8"/>
    <mergeCell ref="AB3:AB8"/>
    <mergeCell ref="E11:E14"/>
  </mergeCells>
  <conditionalFormatting sqref="C1">
    <cfRule type="containsBlanks" dxfId="1558" priority="1">
      <formula>LEN(TRIM(C1))=0</formula>
    </cfRule>
  </conditionalFormatting>
  <conditionalFormatting sqref="G3:J8">
    <cfRule type="expression" dxfId="1555" priority="126" stopIfTrue="1">
      <formula>$G$3&gt;TODAY()</formula>
    </cfRule>
  </conditionalFormatting>
  <conditionalFormatting sqref="G10:J15">
    <cfRule type="expression" dxfId="1554" priority="105" stopIfTrue="1">
      <formula>$G$10&gt;TODAY()</formula>
    </cfRule>
  </conditionalFormatting>
  <conditionalFormatting sqref="G17:J22">
    <cfRule type="expression" dxfId="1553" priority="84" stopIfTrue="1">
      <formula>$G$17&gt;TODAY()</formula>
    </cfRule>
  </conditionalFormatting>
  <conditionalFormatting sqref="G24:J29">
    <cfRule type="expression" dxfId="1552" priority="63" stopIfTrue="1">
      <formula>$G$24&gt;TODAY()</formula>
    </cfRule>
  </conditionalFormatting>
  <conditionalFormatting sqref="G31:J36">
    <cfRule type="expression" dxfId="1551" priority="42" stopIfTrue="1">
      <formula>$G$31&gt;TODAY()</formula>
    </cfRule>
  </conditionalFormatting>
  <conditionalFormatting sqref="G38:J43">
    <cfRule type="expression" dxfId="1550" priority="21" stopIfTrue="1">
      <formula>$G$38&gt;TODAY()</formula>
    </cfRule>
  </conditionalFormatting>
  <conditionalFormatting sqref="G3:L3 I4:I7 H8:L8 L4:L7">
    <cfRule type="expression" dxfId="1549" priority="127" stopIfTrue="1">
      <formula>$G$3=TODAY()</formula>
    </cfRule>
  </conditionalFormatting>
  <conditionalFormatting sqref="G10:L10 I11:I14 H15:L15 L11:L14">
    <cfRule type="expression" dxfId="1547" priority="106" stopIfTrue="1">
      <formula>$G$10=TODAY()</formula>
    </cfRule>
  </conditionalFormatting>
  <conditionalFormatting sqref="G17:L17 I18:I21 H22:L22 L18:L21">
    <cfRule type="expression" dxfId="1545" priority="85" stopIfTrue="1">
      <formula>$G$17=TODAY()</formula>
    </cfRule>
  </conditionalFormatting>
  <conditionalFormatting sqref="G24:L24 I25:I28 H29:L29 L25:L28">
    <cfRule type="expression" dxfId="1543" priority="64" stopIfTrue="1">
      <formula>$G$24=TODAY()</formula>
    </cfRule>
  </conditionalFormatting>
  <conditionalFormatting sqref="G31:L31 I32:I35 H36:L36 L32:L35">
    <cfRule type="expression" dxfId="1541" priority="43" stopIfTrue="1">
      <formula>$G$31=TODAY()</formula>
    </cfRule>
  </conditionalFormatting>
  <conditionalFormatting sqref="G38:L38 I39:I42 H43:L43 L39:L42">
    <cfRule type="expression" dxfId="1539" priority="22" stopIfTrue="1">
      <formula>$G$38=TODAY()</formula>
    </cfRule>
  </conditionalFormatting>
  <conditionalFormatting sqref="N3:O3 Q3:R3 P3:P8 O8 Q8:R8 S3:S8">
    <cfRule type="expression" dxfId="1537" priority="130" stopIfTrue="1">
      <formula>$N$3=TODAY()</formula>
    </cfRule>
  </conditionalFormatting>
  <conditionalFormatting sqref="N3:Q8">
    <cfRule type="expression" dxfId="1536" priority="129" stopIfTrue="1">
      <formula>$N$3&gt;TODAY()</formula>
    </cfRule>
  </conditionalFormatting>
  <conditionalFormatting sqref="N10:Q15">
    <cfRule type="expression" dxfId="1535" priority="108" stopIfTrue="1">
      <formula>$N$10&gt;TODAY()</formula>
    </cfRule>
  </conditionalFormatting>
  <conditionalFormatting sqref="N17:Q22">
    <cfRule type="expression" dxfId="1534" priority="87" stopIfTrue="1">
      <formula>$N$17&gt;TODAY()</formula>
    </cfRule>
  </conditionalFormatting>
  <conditionalFormatting sqref="N24:Q29">
    <cfRule type="expression" dxfId="1533" priority="66" stopIfTrue="1">
      <formula>$N$24&gt;TODAY()</formula>
    </cfRule>
  </conditionalFormatting>
  <conditionalFormatting sqref="N31:Q36">
    <cfRule type="expression" dxfId="1532" priority="45" stopIfTrue="1">
      <formula>$N$31&gt;TODAY()</formula>
    </cfRule>
  </conditionalFormatting>
  <conditionalFormatting sqref="N38:Q43">
    <cfRule type="expression" dxfId="1531" priority="24" stopIfTrue="1">
      <formula>$N$38&gt;TODAY()</formula>
    </cfRule>
  </conditionalFormatting>
  <conditionalFormatting sqref="N10:S10 P11:P14 O15:S15 S11:S14">
    <cfRule type="expression" dxfId="1529" priority="109" stopIfTrue="1">
      <formula>$N$10=TODAY()</formula>
    </cfRule>
  </conditionalFormatting>
  <conditionalFormatting sqref="N17:S17 P18:P21 O22:S22 S18:S21">
    <cfRule type="expression" dxfId="1527" priority="88" stopIfTrue="1">
      <formula>$N$17=TODAY()</formula>
    </cfRule>
  </conditionalFormatting>
  <conditionalFormatting sqref="N24:S24 P25:P28 O29:S29 S25:S28">
    <cfRule type="expression" dxfId="1525" priority="67" stopIfTrue="1">
      <formula>$N$24=TODAY()</formula>
    </cfRule>
  </conditionalFormatting>
  <conditionalFormatting sqref="N31:S31 P32:P35 O36:S36 S32:S35">
    <cfRule type="expression" dxfId="1523" priority="46" stopIfTrue="1">
      <formula>$N$31=TODAY()</formula>
    </cfRule>
  </conditionalFormatting>
  <conditionalFormatting sqref="N38:S38 P39:P42 O43:S43 S39:S42">
    <cfRule type="expression" dxfId="1521" priority="25" stopIfTrue="1">
      <formula>$N$38=TODAY()</formula>
    </cfRule>
  </conditionalFormatting>
  <conditionalFormatting sqref="U3:X8">
    <cfRule type="expression" dxfId="1519" priority="123" stopIfTrue="1">
      <formula>$U$3&gt;TODAY()</formula>
    </cfRule>
  </conditionalFormatting>
  <conditionalFormatting sqref="U10:X15">
    <cfRule type="expression" dxfId="1518" priority="102" stopIfTrue="1">
      <formula>$U$10&gt;TODAY()</formula>
    </cfRule>
  </conditionalFormatting>
  <conditionalFormatting sqref="U17:X22">
    <cfRule type="expression" dxfId="1517" priority="81" stopIfTrue="1">
      <formula>$U$17&gt;TODAY()</formula>
    </cfRule>
  </conditionalFormatting>
  <conditionalFormatting sqref="U24:X29">
    <cfRule type="expression" dxfId="1516" priority="60" stopIfTrue="1">
      <formula>$U$24&gt;TODAY()</formula>
    </cfRule>
  </conditionalFormatting>
  <conditionalFormatting sqref="U31:X36">
    <cfRule type="expression" dxfId="1515" priority="39" stopIfTrue="1">
      <formula>$U$31&gt;TODAY()</formula>
    </cfRule>
  </conditionalFormatting>
  <conditionalFormatting sqref="U38:X43">
    <cfRule type="expression" dxfId="1514" priority="18" stopIfTrue="1">
      <formula>$U$38&gt;TODAY()</formula>
    </cfRule>
  </conditionalFormatting>
  <conditionalFormatting sqref="U3:Z3 W4:W7 V8:Z8 Z4:Z7">
    <cfRule type="expression" dxfId="1513" priority="124" stopIfTrue="1">
      <formula>$U$3=TODAY()</formula>
    </cfRule>
  </conditionalFormatting>
  <conditionalFormatting sqref="U10:Z10 W11:W14 V15:Z15 Z11:Z14">
    <cfRule type="expression" dxfId="1511" priority="103" stopIfTrue="1">
      <formula>$U$10=TODAY()</formula>
    </cfRule>
  </conditionalFormatting>
  <conditionalFormatting sqref="U17:Z17 W18:W21 V22:Z22 Z18:Z21">
    <cfRule type="expression" dxfId="1509" priority="82" stopIfTrue="1">
      <formula>$U$17=TODAY()</formula>
    </cfRule>
  </conditionalFormatting>
  <conditionalFormatting sqref="U24:Z24 W25:W28 V29:Z29 Z25:Z28">
    <cfRule type="expression" dxfId="1507" priority="61" stopIfTrue="1">
      <formula>$U$24=TODAY()</formula>
    </cfRule>
  </conditionalFormatting>
  <conditionalFormatting sqref="U31:Z31 W32:W35 V36:Z36 Z32:Z35">
    <cfRule type="expression" dxfId="1505" priority="40" stopIfTrue="1">
      <formula>$U$31=TODAY()</formula>
    </cfRule>
  </conditionalFormatting>
  <conditionalFormatting sqref="U38:Z38 W39:W42 V43:Z43 Z39:Z42">
    <cfRule type="expression" dxfId="1503" priority="19" stopIfTrue="1">
      <formula>$U$38=TODAY()</formula>
    </cfRule>
  </conditionalFormatting>
  <conditionalFormatting sqref="AB3:AE8">
    <cfRule type="expression" dxfId="1501" priority="120" stopIfTrue="1">
      <formula>$AB$3&gt;TODAY()</formula>
    </cfRule>
  </conditionalFormatting>
  <conditionalFormatting sqref="AB10:AE15">
    <cfRule type="expression" dxfId="1500" priority="99" stopIfTrue="1">
      <formula>$AB$10&gt;TODAY()</formula>
    </cfRule>
  </conditionalFormatting>
  <conditionalFormatting sqref="AB17:AE22">
    <cfRule type="expression" dxfId="1499" priority="78" stopIfTrue="1">
      <formula>$AB$17&gt;TODAY()</formula>
    </cfRule>
  </conditionalFormatting>
  <conditionalFormatting sqref="AB24:AE29">
    <cfRule type="expression" dxfId="1498" priority="57" stopIfTrue="1">
      <formula>$AB$24&gt;TODAY()</formula>
    </cfRule>
  </conditionalFormatting>
  <conditionalFormatting sqref="AB31:AE36">
    <cfRule type="expression" dxfId="1497" priority="36" stopIfTrue="1">
      <formula>$AB$31&gt;TODAY()</formula>
    </cfRule>
  </conditionalFormatting>
  <conditionalFormatting sqref="AB38:AE43">
    <cfRule type="expression" dxfId="1496" priority="15" stopIfTrue="1">
      <formula>$AB$38&gt;TODAY()</formula>
    </cfRule>
  </conditionalFormatting>
  <conditionalFormatting sqref="AB3:AG3 AD4:AD7 AC8:AG8 AG4:AG7">
    <cfRule type="expression" dxfId="1495" priority="121" stopIfTrue="1">
      <formula>$AB$3=TODAY()</formula>
    </cfRule>
  </conditionalFormatting>
  <conditionalFormatting sqref="AB10:AG10 AD11:AD14 AC15:AG15 AG11:AG14">
    <cfRule type="expression" dxfId="1493" priority="100" stopIfTrue="1">
      <formula>$AB$10=TODAY()</formula>
    </cfRule>
  </conditionalFormatting>
  <conditionalFormatting sqref="AB17:AG17 AD18:AD21 AC22:AG22 AG18:AG21">
    <cfRule type="expression" dxfId="1491" priority="79" stopIfTrue="1">
      <formula>$AB$17=TODAY()</formula>
    </cfRule>
  </conditionalFormatting>
  <conditionalFormatting sqref="AB24:AG24 AD25:AD28 AC29:AG29 AG25:AG28">
    <cfRule type="expression" dxfId="1489" priority="58" stopIfTrue="1">
      <formula>$AB$24=TODAY()</formula>
    </cfRule>
  </conditionalFormatting>
  <conditionalFormatting sqref="AB31:AG31 AD32:AD35 AC36:AG36 AG32:AG35">
    <cfRule type="expression" dxfId="1487" priority="37" stopIfTrue="1">
      <formula>$AB$31=TODAY()</formula>
    </cfRule>
  </conditionalFormatting>
  <conditionalFormatting sqref="AB38:AG38 AD39:AD42 AC43:AG43 AG39:AG42">
    <cfRule type="expression" dxfId="1485" priority="16" stopIfTrue="1">
      <formula>$AB$38=TODAY()</formula>
    </cfRule>
  </conditionalFormatting>
  <conditionalFormatting sqref="AI3:AL8">
    <cfRule type="expression" dxfId="1483" priority="117" stopIfTrue="1">
      <formula>$AI$3&gt;TODAY()</formula>
    </cfRule>
  </conditionalFormatting>
  <conditionalFormatting sqref="AI10:AL15">
    <cfRule type="expression" dxfId="1482" priority="96" stopIfTrue="1">
      <formula>$AI$10&gt;TODAY()</formula>
    </cfRule>
  </conditionalFormatting>
  <conditionalFormatting sqref="AI17:AL22">
    <cfRule type="expression" dxfId="1481" priority="75" stopIfTrue="1">
      <formula>$AI$17&gt;TODAY()</formula>
    </cfRule>
  </conditionalFormatting>
  <conditionalFormatting sqref="AI24:AL29">
    <cfRule type="expression" dxfId="1480" priority="54" stopIfTrue="1">
      <formula>$AI$24&gt;TODAY()</formula>
    </cfRule>
  </conditionalFormatting>
  <conditionalFormatting sqref="AI31:AL36">
    <cfRule type="expression" dxfId="1479" priority="33" stopIfTrue="1">
      <formula>$AI$31&gt;TODAY()</formula>
    </cfRule>
  </conditionalFormatting>
  <conditionalFormatting sqref="AI38:AL43">
    <cfRule type="expression" dxfId="1478" priority="12" stopIfTrue="1">
      <formula>$AI$38&gt;TODAY()</formula>
    </cfRule>
  </conditionalFormatting>
  <conditionalFormatting sqref="AI3:AN3 AK4:AK7 AJ8:AN8 AN4:AN7">
    <cfRule type="expression" dxfId="1477" priority="118" stopIfTrue="1">
      <formula>$AI$3=TODAY()</formula>
    </cfRule>
  </conditionalFormatting>
  <conditionalFormatting sqref="AI10:AN10 AK11:AK14 AJ15:AN15 AN11:AN14">
    <cfRule type="expression" dxfId="1475" priority="97" stopIfTrue="1">
      <formula>$AI$10=TODAY()</formula>
    </cfRule>
  </conditionalFormatting>
  <conditionalFormatting sqref="AI17:AN17 AK18:AK21 AJ22:AN22 AN18:AN21">
    <cfRule type="expression" dxfId="1473" priority="76" stopIfTrue="1">
      <formula>$AI$17=TODAY()</formula>
    </cfRule>
  </conditionalFormatting>
  <conditionalFormatting sqref="AI24:AN24 AK25:AK28 AJ29:AN29 AN25:AN28">
    <cfRule type="expression" dxfId="1471" priority="55" stopIfTrue="1">
      <formula>$AI$24=TODAY()</formula>
    </cfRule>
  </conditionalFormatting>
  <conditionalFormatting sqref="AI31:AN31 AK32:AK35 AJ36:AN36 AN32:AN35">
    <cfRule type="expression" dxfId="1469" priority="34" stopIfTrue="1">
      <formula>$AI$31=TODAY()</formula>
    </cfRule>
  </conditionalFormatting>
  <conditionalFormatting sqref="AI38:AN38 AK39:AK42 AJ43:AN43 AN39:AN42">
    <cfRule type="expression" dxfId="1467" priority="13" stopIfTrue="1">
      <formula>$AI$38=TODAY()</formula>
    </cfRule>
  </conditionalFormatting>
  <conditionalFormatting sqref="AQ3:AT8">
    <cfRule type="expression" dxfId="1465" priority="114" stopIfTrue="1">
      <formula>$AQ$3&gt;TODAY()</formula>
    </cfRule>
  </conditionalFormatting>
  <conditionalFormatting sqref="AQ10:AT15">
    <cfRule type="expression" dxfId="1464" priority="93" stopIfTrue="1">
      <formula>$AQ$10&gt;TODAY()</formula>
    </cfRule>
  </conditionalFormatting>
  <conditionalFormatting sqref="AQ17:AT22">
    <cfRule type="expression" dxfId="1463" priority="72" stopIfTrue="1">
      <formula>$AQ$17&gt;TODAY()</formula>
    </cfRule>
  </conditionalFormatting>
  <conditionalFormatting sqref="AQ24:AT29">
    <cfRule type="expression" dxfId="1462" priority="51" stopIfTrue="1">
      <formula>$AQ$24&gt;TODAY()</formula>
    </cfRule>
  </conditionalFormatting>
  <conditionalFormatting sqref="AQ31:AT36">
    <cfRule type="expression" dxfId="1461" priority="30" stopIfTrue="1">
      <formula>$AQ$31&gt;TODAY()</formula>
    </cfRule>
  </conditionalFormatting>
  <conditionalFormatting sqref="AQ38:AT43">
    <cfRule type="expression" dxfId="1460" priority="9" stopIfTrue="1">
      <formula>$AQ$38&gt;TODAY()</formula>
    </cfRule>
  </conditionalFormatting>
  <conditionalFormatting sqref="AQ3:AV3 AS4:AS7 AR8:AV8 AV4:AV7">
    <cfRule type="expression" dxfId="1459" priority="115" stopIfTrue="1">
      <formula>$AQ$3=TODAY()</formula>
    </cfRule>
  </conditionalFormatting>
  <conditionalFormatting sqref="AQ10:AV10 AS11:AS14 AR15:AV15 AV11:AV14">
    <cfRule type="expression" dxfId="1457" priority="94" stopIfTrue="1">
      <formula>$AQ$10=TODAY()</formula>
    </cfRule>
  </conditionalFormatting>
  <conditionalFormatting sqref="AQ17:AV17 AS18:AS21 AR22:AV22 AV18:AV21">
    <cfRule type="expression" dxfId="1455" priority="73" stopIfTrue="1">
      <formula>$AQ$17=TODAY()</formula>
    </cfRule>
  </conditionalFormatting>
  <conditionalFormatting sqref="AQ24:AV24 AS25:AS28 AR29:AV29 AV25:AV28">
    <cfRule type="expression" dxfId="1453" priority="52" stopIfTrue="1">
      <formula>$AQ$24=TODAY()</formula>
    </cfRule>
  </conditionalFormatting>
  <conditionalFormatting sqref="AQ31:AV31 AS32:AS35 AR36:AV36 AV32:AV35">
    <cfRule type="expression" dxfId="1451" priority="31" stopIfTrue="1">
      <formula>$AQ$31=TODAY()</formula>
    </cfRule>
  </conditionalFormatting>
  <conditionalFormatting sqref="AQ38:AV38 AS39:AS42 AR43:AV43 AV39:AV42">
    <cfRule type="expression" dxfId="1449" priority="10" stopIfTrue="1">
      <formula>$AQ$38=TODAY()</formula>
    </cfRule>
  </conditionalFormatting>
  <conditionalFormatting sqref="AX3:BA8">
    <cfRule type="expression" dxfId="1447" priority="111" stopIfTrue="1">
      <formula>$AX$3&gt;TODAY()</formula>
    </cfRule>
  </conditionalFormatting>
  <conditionalFormatting sqref="AX10:BA15">
    <cfRule type="expression" dxfId="1446" priority="90" stopIfTrue="1">
      <formula>$AX$10&gt;TODAY()</formula>
    </cfRule>
  </conditionalFormatting>
  <conditionalFormatting sqref="AX17:BA22">
    <cfRule type="expression" dxfId="1445" priority="69" stopIfTrue="1">
      <formula>$AX$17&gt;TODAY()</formula>
    </cfRule>
  </conditionalFormatting>
  <conditionalFormatting sqref="AX24:BA29">
    <cfRule type="expression" dxfId="1444" priority="48" stopIfTrue="1">
      <formula>$AX$24&gt;TODAY()</formula>
    </cfRule>
  </conditionalFormatting>
  <conditionalFormatting sqref="AX31:BA36">
    <cfRule type="expression" dxfId="1443" priority="27" stopIfTrue="1">
      <formula>$AX$31&gt;TODAY()</formula>
    </cfRule>
  </conditionalFormatting>
  <conditionalFormatting sqref="AX38:BA43">
    <cfRule type="expression" dxfId="1442" priority="6" stopIfTrue="1">
      <formula>$AX$38&gt;TODAY()</formula>
    </cfRule>
  </conditionalFormatting>
  <conditionalFormatting sqref="AX3:BC3 AZ4:AZ7 AY8:BC8 BC4:BC7">
    <cfRule type="expression" dxfId="1441" priority="112" stopIfTrue="1">
      <formula>$AX$3=TODAY()</formula>
    </cfRule>
  </conditionalFormatting>
  <conditionalFormatting sqref="AX10:BC10 AZ11:AZ14 AY15:BC15 BC11:BC14">
    <cfRule type="expression" dxfId="1439" priority="91" stopIfTrue="1">
      <formula>$AX$10=TODAY()</formula>
    </cfRule>
  </conditionalFormatting>
  <conditionalFormatting sqref="AX17:BC17 AZ18:AZ21 AY22:BC22 BC18:BC21">
    <cfRule type="expression" dxfId="1437" priority="70" stopIfTrue="1">
      <formula>$AX$17=TODAY()</formula>
    </cfRule>
  </conditionalFormatting>
  <conditionalFormatting sqref="AX24:BC24 AZ25:AZ28 AY29:BC29 BC25:BC28">
    <cfRule type="expression" dxfId="1435" priority="49" stopIfTrue="1">
      <formula>$AX$24=TODAY()</formula>
    </cfRule>
  </conditionalFormatting>
  <conditionalFormatting sqref="AX31:BC31 AZ32:AZ35 AY36:BC36 BC32:BC35">
    <cfRule type="expression" dxfId="1433" priority="28" stopIfTrue="1">
      <formula>$AX$31=TODAY()</formula>
    </cfRule>
  </conditionalFormatting>
  <conditionalFormatting sqref="AX38:BC38 AZ39:AZ42 AY43:BC43 BC39:BC42">
    <cfRule type="expression" dxfId="1431" priority="7" stopIfTrue="1">
      <formula>$AX$38=TODAY()</formula>
    </cfRule>
  </conditionalFormatting>
  <dataValidations count="4">
    <dataValidation type="time" allowBlank="1" showInputMessage="1" showErrorMessage="1" errorTitle="Formato inválido!" error="Você deve inserir um horário no formato HH:MM que seja plausível" sqref="Q32:Q35 Q4:Q7 J4:J7 X4:X7 AE4:AE7 AL4:AL7 AT4:AT7 J32:J35 X32:X35 AE32:AE35 AL32:AL35 AT32:AT35 Q18:Q21 BA4:BA7 Q11:Q14 J11:J14 X11:X14 AE11:AE14 AL11:AL14 AT11:AT14 BA11:BA14 J18:J21 X18:X21 BA39:BA42 AL18:AL21 BA32:BA35 AT18:AT21 BA18:BA21 Q25:Q28 J25:J28 X25:X28 AE25:AE28 AL25:AL28 AT25:AT28 BA25:BA28 Q39:Q42 J39:J42 X39:X42 AE39:AE42 AL39:AL42 AT39:AT42 AE18:AE20" xr:uid="{4FD60936-B777-4282-9468-DAA3F946624F}">
      <formula1>0</formula1>
      <formula2>0.999988425925926</formula2>
    </dataValidation>
    <dataValidation type="time" allowBlank="1" showInputMessage="1" showErrorMessage="1" errorTitle="Formato inválido!" error="Você deve inserir um horário no formato HH:MM que seja plausível" sqref="AE21" xr:uid="{A517BDEE-476E-4D92-8123-1A72736DFA8C}">
      <formula1>0</formula1>
      <formula2>0.999999884259259</formula2>
    </dataValidation>
    <dataValidation type="whole" allowBlank="1" showInputMessage="1" showErrorMessage="1" sqref="C1" xr:uid="{3DA32599-14AE-45CC-B071-EDADCB0B84B1}">
      <formula1>1900</formula1>
      <formula2>2999</formula2>
    </dataValidation>
    <dataValidation type="whole" allowBlank="1" showInputMessage="1" showErrorMessage="1" sqref="C12" xr:uid="{F0E0C50E-0780-4988-9C1B-CF1F5978E053}">
      <formula1>-525600</formula1>
      <formula2>525600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6E2D30E5-7284-433C-80E6-5B1E99F23E5D}">
            <xm:f>$C$14=meta!$R$2</xm:f>
            <x14:dxf>
              <font>
                <color theme="5" tint="0.39994506668294322"/>
              </font>
            </x14:dxf>
          </x14:cfRule>
          <xm:sqref>B2:C11</xm:sqref>
        </x14:conditionalFormatting>
        <x14:conditionalFormatting xmlns:xm="http://schemas.microsoft.com/office/excel/2006/main">
          <x14:cfRule type="expression" priority="2" id="{F71E6EF6-FAA4-417D-8002-07DAFC88357D}">
            <xm:f>$C$14=meta!$R$2</xm:f>
            <x14:dxf>
              <font>
                <color theme="5" tint="0.39994506668294322"/>
              </font>
            </x14:dxf>
          </x14:cfRule>
          <xm:sqref>C13</xm:sqref>
        </x14:conditionalFormatting>
        <x14:conditionalFormatting xmlns:xm="http://schemas.microsoft.com/office/excel/2006/main">
          <x14:cfRule type="containsText" priority="4" operator="containsText" id="{27BAB9B5-1DDF-4B75-9649-E7FD7E344AD3}">
            <xm:f>NOT(ISERROR(SEARCH(meta!$R$2,C14)))</xm:f>
            <xm:f>meta!$R$2</xm:f>
            <x14:dxf>
              <font>
                <color theme="5" tint="0.39994506668294322"/>
              </font>
            </x14:dxf>
          </x14:cfRule>
          <xm:sqref>C14</xm:sqref>
        </x14:conditionalFormatting>
        <x14:conditionalFormatting xmlns:xm="http://schemas.microsoft.com/office/excel/2006/main">
          <x14:cfRule type="expression" priority="125" stopIfTrue="1" id="{DF7893A8-8FF6-4BB8-B6FD-57C233E4F833}">
            <xm:f>MONTH($G$3)&lt;&gt;VLOOKUP($B$2,meta!$M$1:$N$12,2,FALSE)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G3:L8</xm:sqref>
        </x14:conditionalFormatting>
        <x14:conditionalFormatting xmlns:xm="http://schemas.microsoft.com/office/excel/2006/main">
          <x14:cfRule type="expression" priority="104" stopIfTrue="1" id="{1708A0E8-E835-496E-993B-78D068AD4212}">
            <xm:f>MONTH($G$10)&lt;&gt;VLOOKUP($B$2,meta!$M$1:$N$12,2,FALSE)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G10:L15</xm:sqref>
        </x14:conditionalFormatting>
        <x14:conditionalFormatting xmlns:xm="http://schemas.microsoft.com/office/excel/2006/main">
          <x14:cfRule type="expression" priority="83" stopIfTrue="1" id="{0F4ACB7D-FFAE-4DD2-A9CF-3A6F2833FCAE}">
            <xm:f>MONTH($G$17)&lt;&gt;VLOOKUP($B$2,meta!$M$1:$N$12,2,FALSE)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G17:L22</xm:sqref>
        </x14:conditionalFormatting>
        <x14:conditionalFormatting xmlns:xm="http://schemas.microsoft.com/office/excel/2006/main">
          <x14:cfRule type="expression" priority="62" stopIfTrue="1" id="{7741AA59-1929-4ACE-84F9-70EB9D61B7D1}">
            <xm:f>MONTH($G$24)&lt;&gt;VLOOKUP($B$2,meta!$M$1:$N$12,2,FALSE)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G24:L29</xm:sqref>
        </x14:conditionalFormatting>
        <x14:conditionalFormatting xmlns:xm="http://schemas.microsoft.com/office/excel/2006/main">
          <x14:cfRule type="expression" priority="41" stopIfTrue="1" id="{8492AC9C-992E-4D5A-8C19-923C1BEFFCD3}">
            <xm:f>MONTH($G$31)&lt;&gt;VLOOKUP($B$2,meta!$M$1:$N$12,2,FALSE)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G31:L36</xm:sqref>
        </x14:conditionalFormatting>
        <x14:conditionalFormatting xmlns:xm="http://schemas.microsoft.com/office/excel/2006/main">
          <x14:cfRule type="expression" priority="20" stopIfTrue="1" id="{34CA5FCE-B006-4710-9414-C4926D4E95FA}">
            <xm:f>MONTH($G$38)&lt;&gt;VLOOKUP($B$2,meta!$M$1:$N$12,2,FALSE)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G38:L43</xm:sqref>
        </x14:conditionalFormatting>
        <x14:conditionalFormatting xmlns:xm="http://schemas.microsoft.com/office/excel/2006/main">
          <x14:cfRule type="expression" priority="128" stopIfTrue="1" id="{AED93ED6-E191-4110-A931-9058CC269D5E}">
            <xm:f>MONTH($N$3)&lt;&gt;VLOOKUP($B$2,meta!$M$1:$N$12,2,FALSE)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N3:S8</xm:sqref>
        </x14:conditionalFormatting>
        <x14:conditionalFormatting xmlns:xm="http://schemas.microsoft.com/office/excel/2006/main">
          <x14:cfRule type="expression" priority="107" stopIfTrue="1" id="{D048563E-1CEF-4BD4-8C9A-434FBA3E58ED}">
            <xm:f>MONTH($N$10)&lt;&gt;VLOOKUP($B$2,meta!$M$1:$N$12,2,FALSE)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N10:S15</xm:sqref>
        </x14:conditionalFormatting>
        <x14:conditionalFormatting xmlns:xm="http://schemas.microsoft.com/office/excel/2006/main">
          <x14:cfRule type="expression" priority="86" stopIfTrue="1" id="{B146518F-0970-43DD-9388-2D02414FE7B4}">
            <xm:f>MONTH($N$17)&lt;&gt;VLOOKUP($B$2,meta!$M$1:$N$12,2,FALSE)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N17:S22</xm:sqref>
        </x14:conditionalFormatting>
        <x14:conditionalFormatting xmlns:xm="http://schemas.microsoft.com/office/excel/2006/main">
          <x14:cfRule type="expression" priority="65" stopIfTrue="1" id="{CB608A46-9316-4AC9-B21A-F078CD7230CC}">
            <xm:f>MONTH($N$24)&lt;&gt;VLOOKUP($B$2,meta!$M$1:$N$12,2,FALSE)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N24:S29</xm:sqref>
        </x14:conditionalFormatting>
        <x14:conditionalFormatting xmlns:xm="http://schemas.microsoft.com/office/excel/2006/main">
          <x14:cfRule type="expression" priority="44" stopIfTrue="1" id="{2B64F41C-BD33-461D-BFA3-BC522CCF109E}">
            <xm:f>MONTH($N$31)&lt;&gt;VLOOKUP($B$2,meta!$M$1:$N$12,2,FALSE)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N31:S36</xm:sqref>
        </x14:conditionalFormatting>
        <x14:conditionalFormatting xmlns:xm="http://schemas.microsoft.com/office/excel/2006/main">
          <x14:cfRule type="expression" priority="23" stopIfTrue="1" id="{810FF783-56F2-4496-B4E8-753618D43890}">
            <xm:f>MONTH($N$38)&lt;&gt;VLOOKUP($B$2,meta!$M$1:$N$12,2,FALSE)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N38:S43</xm:sqref>
        </x14:conditionalFormatting>
        <x14:conditionalFormatting xmlns:xm="http://schemas.microsoft.com/office/excel/2006/main">
          <x14:cfRule type="expression" priority="122" stopIfTrue="1" id="{92255425-F385-480F-8DE9-E9BF0C19BBCC}">
            <xm:f>MONTH($U$3)&lt;&gt;VLOOKUP($B$2,meta!$M$1:$N$12,2,FALSE)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U3:Z8</xm:sqref>
        </x14:conditionalFormatting>
        <x14:conditionalFormatting xmlns:xm="http://schemas.microsoft.com/office/excel/2006/main">
          <x14:cfRule type="expression" priority="101" stopIfTrue="1" id="{448F57A4-B9F0-4B53-846E-A7A08829C677}">
            <xm:f>MONTH($U$10)&lt;&gt;VLOOKUP($B$2,meta!$M$1:$N$12,2,FALSE)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U10:Z15</xm:sqref>
        </x14:conditionalFormatting>
        <x14:conditionalFormatting xmlns:xm="http://schemas.microsoft.com/office/excel/2006/main">
          <x14:cfRule type="expression" priority="80" stopIfTrue="1" id="{7F5D11AB-9972-4AD5-86F4-CCC5D8723647}">
            <xm:f>MONTH($U$17)&lt;&gt;VLOOKUP($B$2,meta!$M$1:$N$12,2,FALSE)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U17:Z22</xm:sqref>
        </x14:conditionalFormatting>
        <x14:conditionalFormatting xmlns:xm="http://schemas.microsoft.com/office/excel/2006/main">
          <x14:cfRule type="expression" priority="59" stopIfTrue="1" id="{7EF25F91-7133-4549-A01B-C194A067DA76}">
            <xm:f>MONTH($U$24)&lt;&gt;VLOOKUP($B$2,meta!$M$1:$N$12,2,FALSE)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U24:Z29</xm:sqref>
        </x14:conditionalFormatting>
        <x14:conditionalFormatting xmlns:xm="http://schemas.microsoft.com/office/excel/2006/main">
          <x14:cfRule type="expression" priority="38" stopIfTrue="1" id="{18A7DFEF-43CE-4BDC-BEDE-B42CFFBA0C75}">
            <xm:f>MONTH($U$31)&lt;&gt;VLOOKUP($B$2,meta!$M$1:$N$12,2,FALSE)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U31:Z36</xm:sqref>
        </x14:conditionalFormatting>
        <x14:conditionalFormatting xmlns:xm="http://schemas.microsoft.com/office/excel/2006/main">
          <x14:cfRule type="expression" priority="17" stopIfTrue="1" id="{BBF99295-86A9-48BD-97B9-1F1693269144}">
            <xm:f>MONTH($U$38)&lt;&gt;VLOOKUP($B$2,meta!$M$1:$N$12,2,FALSE)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U38:Z43</xm:sqref>
        </x14:conditionalFormatting>
        <x14:conditionalFormatting xmlns:xm="http://schemas.microsoft.com/office/excel/2006/main">
          <x14:cfRule type="expression" priority="119" stopIfTrue="1" id="{D03FE9E4-1EB0-4916-AD44-FE5A2702F294}">
            <xm:f>MONTH($AB$3)&lt;&gt;VLOOKUP($B$2,meta!$M$1:$N$12,2,FALSE)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AB3:AG8</xm:sqref>
        </x14:conditionalFormatting>
        <x14:conditionalFormatting xmlns:xm="http://schemas.microsoft.com/office/excel/2006/main">
          <x14:cfRule type="expression" priority="98" stopIfTrue="1" id="{021074E1-373D-45C3-BFCC-FB0226CCA7B2}">
            <xm:f>MONTH($AB$10)&lt;&gt;VLOOKUP($B$2,meta!$M$1:$N$12,2,FALSE)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AB10:AG15</xm:sqref>
        </x14:conditionalFormatting>
        <x14:conditionalFormatting xmlns:xm="http://schemas.microsoft.com/office/excel/2006/main">
          <x14:cfRule type="expression" priority="77" stopIfTrue="1" id="{DFEC57C4-ED64-48C0-866D-3A8E9970E967}">
            <xm:f>MONTH($AB$17)&lt;&gt;VLOOKUP($B$2,meta!$M$1:$N$12,2,FALSE)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AB17:AG22</xm:sqref>
        </x14:conditionalFormatting>
        <x14:conditionalFormatting xmlns:xm="http://schemas.microsoft.com/office/excel/2006/main">
          <x14:cfRule type="expression" priority="56" stopIfTrue="1" id="{0285DBFF-4DD1-4DA7-8E6E-64B514F03976}">
            <xm:f>MONTH($AB$24)&lt;&gt;VLOOKUP($B$2,meta!$M$1:$N$12,2,FALSE)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AB24:AG29</xm:sqref>
        </x14:conditionalFormatting>
        <x14:conditionalFormatting xmlns:xm="http://schemas.microsoft.com/office/excel/2006/main">
          <x14:cfRule type="expression" priority="35" stopIfTrue="1" id="{74A2BF13-F6B2-4409-858A-FE953E3C77AE}">
            <xm:f>MONTH($AB$31)&lt;&gt;VLOOKUP($B$2,meta!$M$1:$N$12,2,FALSE)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AB31:AG36</xm:sqref>
        </x14:conditionalFormatting>
        <x14:conditionalFormatting xmlns:xm="http://schemas.microsoft.com/office/excel/2006/main">
          <x14:cfRule type="expression" priority="14" stopIfTrue="1" id="{A94D899D-B042-4605-9378-CFF94C49F745}">
            <xm:f>MONTH($AB$38)&lt;&gt;VLOOKUP($B$2,meta!$M$1:$N$12,2,FALSE)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AB38:AG43</xm:sqref>
        </x14:conditionalFormatting>
        <x14:conditionalFormatting xmlns:xm="http://schemas.microsoft.com/office/excel/2006/main">
          <x14:cfRule type="expression" priority="116" stopIfTrue="1" id="{AEABA444-F52E-4FB9-9E67-A1ACBE3872BD}">
            <xm:f>MONTH($AI$3)&lt;&gt;VLOOKUP($B$2,meta!$M$1:$N$12,2,FALSE)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AI3:AN8</xm:sqref>
        </x14:conditionalFormatting>
        <x14:conditionalFormatting xmlns:xm="http://schemas.microsoft.com/office/excel/2006/main">
          <x14:cfRule type="expression" priority="95" stopIfTrue="1" id="{4B5BF3EB-5C83-4DE8-AB3D-28FC4F5E4754}">
            <xm:f>MONTH($AI$10)&lt;&gt;VLOOKUP($B$2,meta!$M$1:$N$12,2,FALSE)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AI10:AN15</xm:sqref>
        </x14:conditionalFormatting>
        <x14:conditionalFormatting xmlns:xm="http://schemas.microsoft.com/office/excel/2006/main">
          <x14:cfRule type="expression" priority="74" stopIfTrue="1" id="{389BB688-39EE-4581-A412-CB2BA933E3F8}">
            <xm:f>MONTH($AI$17)&lt;&gt;VLOOKUP($B$2,meta!$M$1:$N$12,2,FALSE)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AI17:AN22</xm:sqref>
        </x14:conditionalFormatting>
        <x14:conditionalFormatting xmlns:xm="http://schemas.microsoft.com/office/excel/2006/main">
          <x14:cfRule type="expression" priority="53" stopIfTrue="1" id="{C93B53A2-221C-4B45-A40A-DF20F11041B7}">
            <xm:f>MONTH($AI$24)&lt;&gt;VLOOKUP($B$2,meta!$M$1:$N$12,2,FALSE)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AI24:AN29</xm:sqref>
        </x14:conditionalFormatting>
        <x14:conditionalFormatting xmlns:xm="http://schemas.microsoft.com/office/excel/2006/main">
          <x14:cfRule type="expression" priority="32" stopIfTrue="1" id="{5974CABC-CEED-4605-8538-8DDF903BFBFC}">
            <xm:f>MONTH($AI$31)&lt;&gt;VLOOKUP($B$2,meta!$M$1:$N$12,2,FALSE)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AI31:AN36</xm:sqref>
        </x14:conditionalFormatting>
        <x14:conditionalFormatting xmlns:xm="http://schemas.microsoft.com/office/excel/2006/main">
          <x14:cfRule type="expression" priority="11" stopIfTrue="1" id="{F524E165-50AD-4E9B-94AC-366660973EEF}">
            <xm:f>MONTH($AI$38)&lt;&gt;VLOOKUP($B$2,meta!$M$1:$N$12,2,FALSE)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AI38:AN43</xm:sqref>
        </x14:conditionalFormatting>
        <x14:conditionalFormatting xmlns:xm="http://schemas.microsoft.com/office/excel/2006/main">
          <x14:cfRule type="expression" priority="113" stopIfTrue="1" id="{45034983-1558-40DE-8AAB-728B26007A6B}">
            <xm:f>MONTH($AQ$3)&lt;&gt;VLOOKUP($B$2,meta!$M$1:$N$12,2,FALSE)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AQ3:AV8</xm:sqref>
        </x14:conditionalFormatting>
        <x14:conditionalFormatting xmlns:xm="http://schemas.microsoft.com/office/excel/2006/main">
          <x14:cfRule type="expression" priority="92" stopIfTrue="1" id="{C8B00C29-CA7D-47DD-9B7D-40E01ADFEF13}">
            <xm:f>MONTH($AQ$10)&lt;&gt;VLOOKUP($B$2,meta!$M$1:$N$12,2,FALSE)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AQ10:AV15</xm:sqref>
        </x14:conditionalFormatting>
        <x14:conditionalFormatting xmlns:xm="http://schemas.microsoft.com/office/excel/2006/main">
          <x14:cfRule type="expression" priority="71" stopIfTrue="1" id="{F6149E8F-19C5-4C1B-9671-84172003A116}">
            <xm:f>MONTH($AQ$17)&lt;&gt;VLOOKUP($B$2,meta!$M$1:$N$12,2,FALSE)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AQ17:AV22</xm:sqref>
        </x14:conditionalFormatting>
        <x14:conditionalFormatting xmlns:xm="http://schemas.microsoft.com/office/excel/2006/main">
          <x14:cfRule type="expression" priority="50" stopIfTrue="1" id="{196E36A6-9ACF-4532-A8E8-9D349B4B35BE}">
            <xm:f>MONTH($AQ$24)&lt;&gt;VLOOKUP($B$2,meta!$M$1:$N$12,2,FALSE)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AQ24:AV29</xm:sqref>
        </x14:conditionalFormatting>
        <x14:conditionalFormatting xmlns:xm="http://schemas.microsoft.com/office/excel/2006/main">
          <x14:cfRule type="expression" priority="29" stopIfTrue="1" id="{20C71B14-7B41-4002-922A-E0B518287DB7}">
            <xm:f>MONTH($AQ$31)&lt;&gt;VLOOKUP($B$2,meta!$M$1:$N$12,2,FALSE)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AQ31:AV36</xm:sqref>
        </x14:conditionalFormatting>
        <x14:conditionalFormatting xmlns:xm="http://schemas.microsoft.com/office/excel/2006/main">
          <x14:cfRule type="expression" priority="8" stopIfTrue="1" id="{645E7FA7-274B-493F-AC57-E0EE44B1C21D}">
            <xm:f>MONTH($AQ$38)&lt;&gt;VLOOKUP($B$2,meta!$M$1:$N$12,2,FALSE)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AQ38:AV43</xm:sqref>
        </x14:conditionalFormatting>
        <x14:conditionalFormatting xmlns:xm="http://schemas.microsoft.com/office/excel/2006/main">
          <x14:cfRule type="expression" priority="110" stopIfTrue="1" id="{EA206824-B413-46D5-82BA-605B2B98DE05}">
            <xm:f>MONTH($AX$3)&lt;&gt;VLOOKUP($B$2,meta!$M$1:$N$12,2,FALSE)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AX3:BC8</xm:sqref>
        </x14:conditionalFormatting>
        <x14:conditionalFormatting xmlns:xm="http://schemas.microsoft.com/office/excel/2006/main">
          <x14:cfRule type="expression" priority="89" stopIfTrue="1" id="{73D00E0F-6973-40B3-9B9E-2ED85E6961BA}">
            <xm:f>MONTH($AX$10)&lt;&gt;VLOOKUP($B$2,meta!$M$1:$N$12,2,FALSE)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AX10:BC15</xm:sqref>
        </x14:conditionalFormatting>
        <x14:conditionalFormatting xmlns:xm="http://schemas.microsoft.com/office/excel/2006/main">
          <x14:cfRule type="expression" priority="68" stopIfTrue="1" id="{2878A75F-32C2-4957-9C56-E9DDA25B84C6}">
            <xm:f>MONTH($AX$17)&lt;&gt;VLOOKUP($B$2,meta!$M$1:$N$12,2,FALSE)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AX17:BC22</xm:sqref>
        </x14:conditionalFormatting>
        <x14:conditionalFormatting xmlns:xm="http://schemas.microsoft.com/office/excel/2006/main">
          <x14:cfRule type="expression" priority="47" stopIfTrue="1" id="{DB8DD654-9B16-4231-994B-61C5A95B360B}">
            <xm:f>MONTH($AX$24)&lt;&gt;VLOOKUP($B$2,meta!$M$1:$N$12,2,FALSE)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AX24:BC29</xm:sqref>
        </x14:conditionalFormatting>
        <x14:conditionalFormatting xmlns:xm="http://schemas.microsoft.com/office/excel/2006/main">
          <x14:cfRule type="expression" priority="26" stopIfTrue="1" id="{46391998-B961-4E98-B179-44D70CFBCD87}">
            <xm:f>MONTH($AX$31)&lt;&gt;VLOOKUP($B$2,meta!$M$1:$N$12,2,FALSE)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AX31:BC36</xm:sqref>
        </x14:conditionalFormatting>
        <x14:conditionalFormatting xmlns:xm="http://schemas.microsoft.com/office/excel/2006/main">
          <x14:cfRule type="expression" priority="5" stopIfTrue="1" id="{B3F99F75-9502-4107-B933-802F68ECA1FF}">
            <xm:f>MONTH($AX$38)&lt;&gt;VLOOKUP($B$2,meta!$M$1:$N$12,2,FALSE)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AX38:BC43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05308C7-6DA9-45EE-8CD9-79C52C62812A}">
          <x14:formula1>
            <xm:f>meta!$R$1:$R$2</xm:f>
          </x14:formula1>
          <xm:sqref>C14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5E09-5EB9-4D4A-A638-B17EE2F09E2A}">
  <sheetPr codeName="Planilha3"/>
  <dimension ref="A1:BC43"/>
  <sheetViews>
    <sheetView zoomScaleNormal="100" workbookViewId="0">
      <selection activeCell="J4" sqref="J4"/>
    </sheetView>
  </sheetViews>
  <sheetFormatPr defaultColWidth="9.140625" defaultRowHeight="15" x14ac:dyDescent="0.25"/>
  <cols>
    <col min="1" max="1" width="1" style="1" customWidth="1"/>
    <col min="2" max="2" width="10.42578125" style="12" customWidth="1"/>
    <col min="3" max="3" width="6.5703125" style="1" bestFit="1" customWidth="1"/>
    <col min="4" max="4" width="1" style="5" customWidth="1"/>
    <col min="5" max="5" width="2.42578125" style="35" customWidth="1"/>
    <col min="6" max="6" width="1" style="37" customWidth="1"/>
    <col min="7" max="7" width="2.85546875" style="20" customWidth="1"/>
    <col min="8" max="8" width="9.42578125" style="3" customWidth="1"/>
    <col min="9" max="9" width="1" style="3" customWidth="1"/>
    <col min="10" max="10" width="5.85546875" style="3" customWidth="1"/>
    <col min="11" max="11" width="0.140625" style="29" customWidth="1"/>
    <col min="12" max="13" width="1" style="3" customWidth="1"/>
    <col min="14" max="14" width="2.85546875" style="20" customWidth="1"/>
    <col min="15" max="15" width="9.42578125" style="3" customWidth="1"/>
    <col min="16" max="16" width="1" style="3" customWidth="1"/>
    <col min="17" max="17" width="5.85546875" style="3" customWidth="1"/>
    <col min="18" max="18" width="0.140625" style="29" customWidth="1"/>
    <col min="19" max="20" width="1" style="3" customWidth="1"/>
    <col min="21" max="21" width="2.85546875" style="20" customWidth="1"/>
    <col min="22" max="22" width="9.42578125" style="3" customWidth="1"/>
    <col min="23" max="23" width="1" style="3" customWidth="1"/>
    <col min="24" max="24" width="5.85546875" style="3" customWidth="1"/>
    <col min="25" max="25" width="0.140625" style="29" customWidth="1"/>
    <col min="26" max="27" width="1" style="3" customWidth="1"/>
    <col min="28" max="28" width="2.85546875" style="20" customWidth="1"/>
    <col min="29" max="29" width="9.42578125" style="3" customWidth="1"/>
    <col min="30" max="30" width="1" style="3" customWidth="1"/>
    <col min="31" max="31" width="5.85546875" style="3" customWidth="1"/>
    <col min="32" max="32" width="0.140625" style="29" customWidth="1"/>
    <col min="33" max="34" width="1" style="3" customWidth="1"/>
    <col min="35" max="35" width="2.85546875" style="20" customWidth="1"/>
    <col min="36" max="36" width="9.42578125" style="3" customWidth="1"/>
    <col min="37" max="37" width="1" style="3" customWidth="1"/>
    <col min="38" max="38" width="5.85546875" style="3" customWidth="1"/>
    <col min="39" max="39" width="0.140625" style="29" customWidth="1"/>
    <col min="40" max="41" width="1" style="3" customWidth="1"/>
    <col min="42" max="42" width="1" style="16" customWidth="1"/>
    <col min="43" max="43" width="2.85546875" style="21" customWidth="1"/>
    <col min="44" max="44" width="9.42578125" style="17" customWidth="1"/>
    <col min="45" max="45" width="1" style="17" customWidth="1"/>
    <col min="46" max="46" width="5.85546875" style="17" customWidth="1"/>
    <col min="47" max="47" width="0.140625" style="24" customWidth="1"/>
    <col min="48" max="49" width="1" style="17" customWidth="1"/>
    <col min="50" max="50" width="2.85546875" style="21" customWidth="1"/>
    <col min="51" max="51" width="9.42578125" style="17" customWidth="1"/>
    <col min="52" max="52" width="1" style="17" customWidth="1"/>
    <col min="53" max="53" width="5.85546875" style="17" customWidth="1"/>
    <col min="54" max="54" width="0.140625" style="24" customWidth="1"/>
    <col min="55" max="55" width="1" style="17" customWidth="1"/>
    <col min="56" max="56" width="1" style="16" customWidth="1"/>
    <col min="57" max="57" width="9.140625" style="16"/>
    <col min="58" max="58" width="12.5703125" style="16" bestFit="1" customWidth="1"/>
    <col min="59" max="16384" width="9.140625" style="16"/>
  </cols>
  <sheetData>
    <row r="1" spans="1:55" ht="10.5" customHeight="1" x14ac:dyDescent="0.25">
      <c r="C1" s="32">
        <f>meta!$C$1</f>
        <v>2024</v>
      </c>
      <c r="J1" s="30">
        <f>IFERROR(SUM(J8,J15,J22,J29,J36,J43)*VLOOKUP($C$14,meta!$R$1:$S$3,2,FALSE),SUM(J8,J15,J22,J29,J36,J43))</f>
        <v>0</v>
      </c>
      <c r="Q1" s="30">
        <f>IFERROR(SUM(Q8,Q15,Q22,Q29,Q36,Q43)*VLOOKUP($C$14,meta!$R$1:$S$3,2,FALSE),SUM(Q8,Q15,Q22,Q29,Q36,Q43))</f>
        <v>0</v>
      </c>
      <c r="X1" s="30">
        <f>IFERROR(SUM(X8,X15,X22,X29,X36,X43)*VLOOKUP($C$14,meta!$R$1:$S$3,2,FALSE),SUM(X8,X15,X22,X29,X36,X43))</f>
        <v>0</v>
      </c>
      <c r="AE1" s="30">
        <f>IFERROR(SUM(AE8,AE15,AE22,AE29,AE36,AE43)*VLOOKUP($C$14,meta!$R$1:$S$3,2,FALSE),SUM(AE8,AE15,AE22,AE29,AE36,AE43))</f>
        <v>0</v>
      </c>
      <c r="AL1" s="30">
        <f>IFERROR(SUM(AL8,AL15,AL22,AL29,AL36,AL43)*VLOOKUP($C$14,meta!$R$1:$S$3,2,FALSE),SUM(AL8,AL15,AL22,AL29,AL36,AL43))</f>
        <v>0</v>
      </c>
      <c r="AT1" s="31">
        <f>IFERROR(SUM(AT8,AT15,AT22,AT29,AT36,AT43)*VLOOKUP($C$14,meta!$R$1:$S$3,2,FALSE),SUM(AT8,AT15,AT22,AT29,AT36,AT43))</f>
        <v>0</v>
      </c>
      <c r="BA1" s="31">
        <f>IFERROR(SUM(BA8,BA15,BA22,BA29,BA36,BA43)*VLOOKUP($C$14,meta!$R$1:$S$3,2,FALSE),SUM(BA8,BA15,BA22,BA29,BA36,BA43))</f>
        <v>0</v>
      </c>
    </row>
    <row r="2" spans="1:55" ht="4.5" customHeight="1" x14ac:dyDescent="0.25">
      <c r="B2" s="66" t="s">
        <v>24</v>
      </c>
      <c r="C2" s="66"/>
      <c r="D2" s="2"/>
      <c r="F2" s="34">
        <f>IFERROR(SUM(F4,F11,F18,F25,F32,F39)*VLOOKUP($C$14,meta!$R$1:$S$3,2,FALSE),SUM(F4,F11,F18,F25,F32,F39))</f>
        <v>0</v>
      </c>
      <c r="G2" s="39"/>
      <c r="H2" s="35"/>
      <c r="I2" s="35"/>
      <c r="J2" s="34">
        <f>IFERROR((1*NOT(OR(ISBLANK(J4),ISBLANK(J5),ISBLANK(J6),ISBLANK(J7)))+1*NOT(OR(ISBLANK(J11),ISBLANK(J12),ISBLANK(J13),ISBLANK(J14)))+1*NOT(OR(ISBLANK(J18),ISBLANK(J19),ISBLANK(J20),ISBLANK(J21)))+1*NOT(OR(ISBLANK(J25),ISBLANK(J26),ISBLANK(J27),ISBLANK(J28)))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*VLOOKUP($C$14,meta!$R$1:$S$3,2,FALSE),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+1*NOT(OR(ISBLANK(J32),ISBLANK(J33),ISBLANK(J34),ISBLANK(J35)))+1*NOT(OR(ISBLANK(J39),ISBLANK(J40),ISBLANK(J41),ISBLANK(J42)))))</f>
        <v>0</v>
      </c>
      <c r="K2" s="35"/>
      <c r="L2" s="35"/>
      <c r="M2" s="35"/>
      <c r="N2" s="39"/>
      <c r="O2" s="35"/>
      <c r="P2" s="35"/>
      <c r="Q2" s="34">
        <f>IFERROR((1*NOT(OR(ISBLANK(Q4),ISBLANK(Q5),ISBLANK(Q6),ISBLANK(Q7)))+1*NOT(OR(ISBLANK(Q11),ISBLANK(Q12),ISBLANK(Q13),ISBLANK(Q14)))+1*NOT(OR(ISBLANK(Q18),ISBLANK(Q19),ISBLANK(Q20),ISBLANK(Q21)))+1*NOT(OR(ISBLANK(Q25),ISBLANK(Q26),ISBLANK(Q27),ISBLANK(Q28)))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*VLOOKUP($C$14,meta!$R$1:$S$3,2,FALSE),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+1*NOT(OR(ISBLANK(Q32),ISBLANK(Q33),ISBLANK(Q34),ISBLANK(Q35)))+1*NOT(OR(ISBLANK(Q39),ISBLANK(Q40),ISBLANK(Q41),ISBLANK(Q42)))))</f>
        <v>0</v>
      </c>
      <c r="R2" s="35"/>
      <c r="S2" s="35"/>
      <c r="T2" s="35"/>
      <c r="U2" s="39"/>
      <c r="V2" s="35"/>
      <c r="W2" s="35"/>
      <c r="X2" s="34">
        <f>IFERROR((1*NOT(OR(ISBLANK(X4),ISBLANK(X5),ISBLANK(X6),ISBLANK(X7)))+1*NOT(OR(ISBLANK(X11),ISBLANK(X12),ISBLANK(X13),ISBLANK(X14)))+1*NOT(OR(ISBLANK(X18),ISBLANK(X19),ISBLANK(X20),ISBLANK(X21)))+1*NOT(OR(ISBLANK(X25),ISBLANK(X26),ISBLANK(X27),ISBLANK(X28)))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*VLOOKUP($C$14,meta!$R$1:$S$3,2,FALSE),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+1*NOT(OR(ISBLANK(X32),ISBLANK(X33),ISBLANK(X34),ISBLANK(X35)))+1*NOT(OR(ISBLANK(X39),ISBLANK(X40),ISBLANK(X41),ISBLANK(X42)))))</f>
        <v>0</v>
      </c>
      <c r="Y2" s="35"/>
      <c r="Z2" s="35"/>
      <c r="AA2" s="35"/>
      <c r="AB2" s="39"/>
      <c r="AC2" s="35"/>
      <c r="AD2" s="35"/>
      <c r="AE2" s="34">
        <f>IFERROR((1*NOT(OR(ISBLANK(AE4),ISBLANK(AE5),ISBLANK(AE6),ISBLANK(AE7)))+1*NOT(OR(ISBLANK(AE11),ISBLANK(AE12),ISBLANK(AE13),ISBLANK(AE14)))+1*NOT(OR(ISBLANK(AE18),ISBLANK(AE19),ISBLANK(AE20),ISBLANK(AE21)))+1*NOT(OR(ISBLANK(AE25),ISBLANK(AE26),ISBLANK(AE27),ISBLANK(AE28)))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*VLOOKUP($C$14,meta!$R$1:$S$3,2,FALSE),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+1*NOT(OR(ISBLANK(AE32),ISBLANK(AE33),ISBLANK(AE34),ISBLANK(AE35)))+1*NOT(OR(ISBLANK(AE39),ISBLANK(AE40),ISBLANK(AE41),ISBLANK(AE42)))))</f>
        <v>0</v>
      </c>
      <c r="AF2" s="35"/>
      <c r="AG2" s="35"/>
      <c r="AH2" s="35"/>
      <c r="AI2" s="39"/>
      <c r="AJ2" s="35"/>
      <c r="AK2" s="35"/>
      <c r="AL2" s="34">
        <f>IFERROR((1*NOT(OR(ISBLANK(AL4),ISBLANK(AL5),ISBLANK(AL6),ISBLANK(AL7)))+1*NOT(OR(ISBLANK(AL11),ISBLANK(AL12),ISBLANK(AL13),ISBLANK(AL14)))+1*NOT(OR(ISBLANK(AL18),ISBLANK(AL19),ISBLANK(AL20),ISBLANK(AL21)))+1*NOT(OR(ISBLANK(AL25),ISBLANK(AL26),ISBLANK(AL27),ISBLANK(AL28)))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*VLOOKUP($C$14,meta!$R$1:$S$3,2,FALSE),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+1*NOT(OR(ISBLANK(AL32),ISBLANK(AL33),ISBLANK(AL34),ISBLANK(AL35)))+1*NOT(OR(ISBLANK(AL39),ISBLANK(AL40),ISBLANK(AL41),ISBLANK(AL42)))))</f>
        <v>0</v>
      </c>
      <c r="AM2" s="35"/>
      <c r="AN2" s="35"/>
      <c r="AO2" s="35"/>
      <c r="AP2" s="17"/>
      <c r="AQ2" s="40"/>
      <c r="AT2" s="33">
        <f>IFERROR((1*NOT(OR(ISBLANK(AT4),ISBLANK(AT5),ISBLANK(AT6),ISBLANK(AT7)))+1*NOT(OR(ISBLANK(AT11),ISBLANK(AT12),ISBLANK(AT13),ISBLANK(AT14)))+1*NOT(OR(ISBLANK(AT18),ISBLANK(AT19),ISBLANK(AT20),ISBLANK(AT21)))+1*NOT(OR(ISBLANK(AT25),ISBLANK(AT26),ISBLANK(AT27),ISBLANK(AT28)))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*VLOOKUP($C$14,meta!$R$1:$S$3,2,FALSE),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+1*NOT(OR(ISBLANK(AT32),ISBLANK(AT33),ISBLANK(AT34),ISBLANK(AT35)))+1*NOT(OR(ISBLANK(AT39),ISBLANK(AT40),ISBLANK(AT41),ISBLANK(AT42)))))</f>
        <v>0</v>
      </c>
      <c r="AU2" s="17"/>
      <c r="AX2" s="40"/>
      <c r="BA2" s="33">
        <f>IFERROR((1*NOT(OR(ISBLANK(BA4),ISBLANK(BA5),ISBLANK(BA6),ISBLANK(BA7)))+1*NOT(OR(ISBLANK(BA11),ISBLANK(BA12),ISBLANK(BA13),ISBLANK(BA14)))+1*NOT(OR(ISBLANK(BA18),ISBLANK(BA19),ISBLANK(BA20),ISBLANK(BA21)))+1*NOT(OR(ISBLANK(BA25),ISBLANK(BA26),ISBLANK(BA27),ISBLANK(BA28)))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*VLOOKUP($C$14,meta!$R$1:$S$3,2,FALSE),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+1*NOT(OR(ISBLANK(BA32),ISBLANK(BA33),ISBLANK(BA34),ISBLANK(BA35)))+1*NOT(OR(ISBLANK(BA39),ISBLANK(BA40),ISBLANK(BA41),ISBLANK(BA42)))))</f>
        <v>0</v>
      </c>
    </row>
    <row r="3" spans="1:55" ht="4.5" customHeight="1" x14ac:dyDescent="0.25">
      <c r="B3" s="66"/>
      <c r="C3" s="66"/>
      <c r="D3" s="2"/>
      <c r="F3" s="35"/>
      <c r="G3" s="67" cm="1">
        <f t="array" ref="G3">_xlfn.IFS(WEEKDAY(DATE(meta!$C$1,VLOOKUP($B$2,meta!$M$1:$N$12,2,FALSE),1))=2,DATE(meta!$C$1,VLOOKUP($B$2,meta!$M$1:$N$12,2,FALSE),1),
WEEKDAY(DATE(meta!$C$1,VLOOKUP($B$2,meta!$M$1:$N$12,2,FALSE),1))=3,DATE(meta!$C$1,VLOOKUP($B$2,meta!$M$1:$N$12,2,FALSE),1)-1,
WEEKDAY(DATE(meta!$C$1,VLOOKUP($B$2,meta!$M$1:$N$12,2,FALSE),1))=4,DATE(meta!$C$1,VLOOKUP($B$2,meta!$M$1:$N$12,2,FALSE),1)-2,
WEEKDAY(DATE(meta!$C$1,VLOOKUP($B$2,meta!$M$1:$N$12,2,FALSE),1))=5,DATE(meta!$C$1,VLOOKUP($B$2,meta!$M$1:$N$12,2,FALSE),1)-3,
WEEKDAY(DATE(meta!$C$1,VLOOKUP($B$2,meta!$M$1:$N$12,2,FALSE),1))=6,DATE(meta!$C$1,VLOOKUP($B$2,meta!$M$1:$N$12,2,FALSE),1)-4,
WEEKDAY(DATE(meta!$C$1,VLOOKUP($B$2,meta!$M$1:$N$12,2,FALSE),1))=7,DATE(meta!$C$1,VLOOKUP($B$2,meta!$M$1:$N$12,2,FALSE),1)-5,
WEEKDAY(DATE(meta!$C$1,VLOOKUP($B$2,meta!$M$1:$N$12,2,FALSE),1))=1,DATE(meta!$C$1,VLOOKUP($B$2,meta!$M$1:$N$12,2,FALSE),1)-6
)</f>
        <v>43858</v>
      </c>
      <c r="H3" s="15"/>
      <c r="I3" s="15"/>
      <c r="J3" s="15"/>
      <c r="K3" s="25"/>
      <c r="L3" s="4"/>
      <c r="N3" s="67">
        <f>G3+1</f>
        <v>43859</v>
      </c>
      <c r="O3" s="15"/>
      <c r="P3" s="15"/>
      <c r="Q3" s="15"/>
      <c r="R3" s="25"/>
      <c r="S3" s="4"/>
      <c r="U3" s="67">
        <f>N3+1</f>
        <v>43860</v>
      </c>
      <c r="V3" s="15"/>
      <c r="W3" s="15"/>
      <c r="X3" s="15"/>
      <c r="Y3" s="25"/>
      <c r="Z3" s="4"/>
      <c r="AB3" s="67">
        <f>U3+1</f>
        <v>43861</v>
      </c>
      <c r="AC3" s="15"/>
      <c r="AD3" s="15"/>
      <c r="AE3" s="15"/>
      <c r="AF3" s="25"/>
      <c r="AG3" s="4"/>
      <c r="AI3" s="67">
        <f>AB3+1</f>
        <v>43862</v>
      </c>
      <c r="AJ3" s="15"/>
      <c r="AK3" s="15"/>
      <c r="AL3" s="15"/>
      <c r="AM3" s="25"/>
      <c r="AN3" s="4"/>
      <c r="AQ3" s="67">
        <f>AI3+1</f>
        <v>43863</v>
      </c>
      <c r="AR3" s="15"/>
      <c r="AS3" s="15"/>
      <c r="AT3" s="15"/>
      <c r="AU3" s="25"/>
      <c r="AV3" s="4"/>
      <c r="AX3" s="67">
        <f>AQ3+1</f>
        <v>43864</v>
      </c>
      <c r="AY3" s="15"/>
      <c r="AZ3" s="15"/>
      <c r="BA3" s="15"/>
      <c r="BB3" s="25"/>
      <c r="BC3" s="4"/>
    </row>
    <row r="4" spans="1:55" ht="14.45" customHeight="1" x14ac:dyDescent="0.25">
      <c r="B4" s="66"/>
      <c r="C4" s="66"/>
      <c r="E4" s="68">
        <f>IFERROR(SUM(J8,Q8,X8,AE8,AL8,AT8,BA8)*VLOOKUP($C$14,meta!$R$1:$S$3,2,FALSE),SUM(J8,Q8,X8,AE8,AL8,AT8,BA8))</f>
        <v>0</v>
      </c>
      <c r="F4" s="41">
        <f>IFERROR(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*VLOOKUP($C$14,meta!$R$1:$S$3,2,FALSE),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)</f>
        <v>0</v>
      </c>
      <c r="G4" s="67"/>
      <c r="H4" s="6" t="str">
        <f>meta!$P$1</f>
        <v>Entrada</v>
      </c>
      <c r="I4" s="1"/>
      <c r="J4" s="13"/>
      <c r="K4" s="26" t="str">
        <f>IF(J4&lt;&gt;"","",TEXT(meta!$F$1,"HH:MM"))</f>
        <v>08:30</v>
      </c>
      <c r="L4" s="1"/>
      <c r="N4" s="67"/>
      <c r="O4" s="6" t="str">
        <f>meta!$P$1</f>
        <v>Entrada</v>
      </c>
      <c r="P4" s="1"/>
      <c r="Q4" s="13"/>
      <c r="R4" s="26" t="str">
        <f>IF(Q4&lt;&gt;"","",TEXT(meta!$F$1,"HH:MM"))</f>
        <v>08:30</v>
      </c>
      <c r="S4" s="1"/>
      <c r="U4" s="67"/>
      <c r="V4" s="6" t="str">
        <f>meta!$P$1</f>
        <v>Entrada</v>
      </c>
      <c r="W4" s="1"/>
      <c r="X4" s="13"/>
      <c r="Y4" s="26" t="str">
        <f>IF(X4&lt;&gt;"","",TEXT(meta!$F$1,"HH:MM"))</f>
        <v>08:30</v>
      </c>
      <c r="Z4" s="1"/>
      <c r="AB4" s="67"/>
      <c r="AC4" s="6" t="str">
        <f>meta!$P$1</f>
        <v>Entrada</v>
      </c>
      <c r="AD4" s="1"/>
      <c r="AE4" s="13"/>
      <c r="AF4" s="26" t="str">
        <f>IF(AE4&lt;&gt;"","",TEXT(meta!$F$1,"HH:MM"))</f>
        <v>08:30</v>
      </c>
      <c r="AG4" s="1"/>
      <c r="AI4" s="67"/>
      <c r="AJ4" s="6" t="str">
        <f>meta!$P$1</f>
        <v>Entrada</v>
      </c>
      <c r="AK4" s="1"/>
      <c r="AL4" s="13"/>
      <c r="AM4" s="26" t="str">
        <f>IF(AL4&lt;&gt;"","",TEXT(meta!$F$1,"HH:MM"))</f>
        <v>08:30</v>
      </c>
      <c r="AN4" s="1"/>
      <c r="AQ4" s="67"/>
      <c r="AR4" s="6" t="str">
        <f>meta!$P$1</f>
        <v>Entrada</v>
      </c>
      <c r="AS4" s="1"/>
      <c r="AT4" s="13"/>
      <c r="AU4" s="26" t="str">
        <f>IF(AT4&lt;&gt;"","",TEXT(meta!$F$1,"HH:MM"))</f>
        <v>08:30</v>
      </c>
      <c r="AV4" s="1"/>
      <c r="AX4" s="67"/>
      <c r="AY4" s="6" t="str">
        <f>meta!$P$1</f>
        <v>Entrada</v>
      </c>
      <c r="AZ4" s="1"/>
      <c r="BA4" s="13"/>
      <c r="BB4" s="26" t="str">
        <f>IF(BA4&lt;&gt;"","",TEXT(meta!$F$1,"HH:MM"))</f>
        <v>08:30</v>
      </c>
      <c r="BC4" s="1"/>
    </row>
    <row r="5" spans="1:55" ht="14.45" customHeight="1" x14ac:dyDescent="0.25">
      <c r="B5" s="66"/>
      <c r="C5" s="66"/>
      <c r="E5" s="68"/>
      <c r="F5" s="36"/>
      <c r="G5" s="67"/>
      <c r="H5" s="7" t="str">
        <f>meta!$P$2</f>
        <v>Almoço ↑</v>
      </c>
      <c r="I5" s="1"/>
      <c r="J5" s="14"/>
      <c r="K5" s="27"/>
      <c r="L5" s="1"/>
      <c r="N5" s="67"/>
      <c r="O5" s="7" t="str">
        <f>meta!$P$2</f>
        <v>Almoço ↑</v>
      </c>
      <c r="P5" s="1"/>
      <c r="Q5" s="14"/>
      <c r="R5" s="27"/>
      <c r="S5" s="1"/>
      <c r="U5" s="67"/>
      <c r="V5" s="7" t="str">
        <f>meta!$P$2</f>
        <v>Almoço ↑</v>
      </c>
      <c r="W5" s="1"/>
      <c r="X5" s="14"/>
      <c r="Y5" s="27"/>
      <c r="Z5" s="1"/>
      <c r="AB5" s="67"/>
      <c r="AC5" s="7" t="str">
        <f>meta!$P$2</f>
        <v>Almoço ↑</v>
      </c>
      <c r="AD5" s="1"/>
      <c r="AE5" s="14"/>
      <c r="AF5" s="27"/>
      <c r="AG5" s="1"/>
      <c r="AI5" s="67"/>
      <c r="AJ5" s="7" t="str">
        <f>meta!$P$2</f>
        <v>Almoço ↑</v>
      </c>
      <c r="AK5" s="1"/>
      <c r="AL5" s="14"/>
      <c r="AM5" s="27"/>
      <c r="AN5" s="1"/>
      <c r="AQ5" s="67"/>
      <c r="AR5" s="7" t="str">
        <f>meta!$P$2</f>
        <v>Almoço ↑</v>
      </c>
      <c r="AS5" s="1"/>
      <c r="AT5" s="14"/>
      <c r="AU5" s="27"/>
      <c r="AV5" s="1"/>
      <c r="AX5" s="67"/>
      <c r="AY5" s="7" t="str">
        <f>meta!$P$2</f>
        <v>Almoço ↑</v>
      </c>
      <c r="AZ5" s="1"/>
      <c r="BA5" s="14"/>
      <c r="BB5" s="27"/>
      <c r="BC5" s="1"/>
    </row>
    <row r="6" spans="1:55" ht="14.45" customHeight="1" x14ac:dyDescent="0.25">
      <c r="B6" s="66"/>
      <c r="C6" s="66"/>
      <c r="E6" s="68"/>
      <c r="F6" s="36"/>
      <c r="G6" s="67"/>
      <c r="H6" s="7" t="str">
        <f>meta!$P$3</f>
        <v>Almoço ↓</v>
      </c>
      <c r="I6" s="1"/>
      <c r="J6" s="14"/>
      <c r="K6" s="27" t="str">
        <f>IF(OR(J5="",J6&lt;&gt;""),"",TEXT(J5+"1:00","HH:MM"))</f>
        <v/>
      </c>
      <c r="L6" s="1"/>
      <c r="N6" s="67"/>
      <c r="O6" s="7" t="str">
        <f>meta!$P$3</f>
        <v>Almoço ↓</v>
      </c>
      <c r="P6" s="1"/>
      <c r="Q6" s="14"/>
      <c r="R6" s="27" t="str">
        <f>IF(OR(Q5="",Q6&lt;&gt;""),"",TEXT(Q5+"1:00","HH:MM"))</f>
        <v/>
      </c>
      <c r="S6" s="1"/>
      <c r="U6" s="67"/>
      <c r="V6" s="7" t="str">
        <f>meta!$P$3</f>
        <v>Almoço ↓</v>
      </c>
      <c r="W6" s="1"/>
      <c r="X6" s="14"/>
      <c r="Y6" s="27" t="str">
        <f>IF(OR(X5="",X6&lt;&gt;""),"",TEXT(X5+"1:00","HH:MM"))</f>
        <v/>
      </c>
      <c r="Z6" s="1"/>
      <c r="AB6" s="67"/>
      <c r="AC6" s="7" t="str">
        <f>meta!$P$3</f>
        <v>Almoço ↓</v>
      </c>
      <c r="AD6" s="1"/>
      <c r="AE6" s="14"/>
      <c r="AF6" s="27" t="str">
        <f>IF(OR(AE5="",AE6&lt;&gt;""),"",TEXT(AE5+"1:00","HH:MM"))</f>
        <v/>
      </c>
      <c r="AG6" s="1"/>
      <c r="AI6" s="67"/>
      <c r="AJ6" s="7" t="str">
        <f>meta!$P$3</f>
        <v>Almoço ↓</v>
      </c>
      <c r="AK6" s="1"/>
      <c r="AL6" s="14"/>
      <c r="AM6" s="27" t="str">
        <f>IF(OR(AL5="",AL6&lt;&gt;""),"",TEXT(AL5+"1:00","HH:MM"))</f>
        <v/>
      </c>
      <c r="AN6" s="1"/>
      <c r="AQ6" s="67"/>
      <c r="AR6" s="7" t="str">
        <f>meta!$P$3</f>
        <v>Almoço ↓</v>
      </c>
      <c r="AS6" s="1"/>
      <c r="AT6" s="14"/>
      <c r="AU6" s="27" t="str">
        <f>IF(OR(AT5="",AT6&lt;&gt;""),"",TEXT(AT5+"1:00","HH:MM"))</f>
        <v/>
      </c>
      <c r="AV6" s="1"/>
      <c r="AX6" s="67"/>
      <c r="AY6" s="7" t="str">
        <f>meta!$P$3</f>
        <v>Almoço ↓</v>
      </c>
      <c r="AZ6" s="1"/>
      <c r="BA6" s="14"/>
      <c r="BB6" s="27" t="str">
        <f>IF(OR(BA5="",BA6&lt;&gt;""),"",TEXT(BA5+"1:00","HH:MM"))</f>
        <v/>
      </c>
      <c r="BC6" s="1"/>
    </row>
    <row r="7" spans="1:55" ht="14.45" customHeight="1" x14ac:dyDescent="0.25">
      <c r="B7" s="66"/>
      <c r="C7" s="66"/>
      <c r="E7" s="68"/>
      <c r="F7" s="36"/>
      <c r="G7" s="67"/>
      <c r="H7" s="6" t="str">
        <f>meta!$P$4</f>
        <v>Saída</v>
      </c>
      <c r="I7" s="1"/>
      <c r="J7" s="13"/>
      <c r="K7" s="26" t="str">
        <f>IF(J7&lt;&gt;"","",TEXT(meta!$F$2,"HH:MM"))</f>
        <v>17:30</v>
      </c>
      <c r="L7" s="1"/>
      <c r="N7" s="67"/>
      <c r="O7" s="6" t="str">
        <f>meta!$P$4</f>
        <v>Saída</v>
      </c>
      <c r="P7" s="1"/>
      <c r="Q7" s="13"/>
      <c r="R7" s="26" t="str">
        <f>IF(Q7&lt;&gt;"","",TEXT(meta!$F$2,"HH:MM"))</f>
        <v>17:30</v>
      </c>
      <c r="S7" s="1"/>
      <c r="U7" s="67"/>
      <c r="V7" s="6" t="str">
        <f>meta!$P$4</f>
        <v>Saída</v>
      </c>
      <c r="W7" s="1"/>
      <c r="X7" s="13"/>
      <c r="Y7" s="26" t="str">
        <f>IF(X7&lt;&gt;"","",TEXT(meta!$F$2,"HH:MM"))</f>
        <v>17:30</v>
      </c>
      <c r="Z7" s="1"/>
      <c r="AB7" s="67"/>
      <c r="AC7" s="6" t="str">
        <f>meta!$P$4</f>
        <v>Saída</v>
      </c>
      <c r="AD7" s="1"/>
      <c r="AE7" s="13"/>
      <c r="AF7" s="26" t="str">
        <f>IF(AE7&lt;&gt;"","",TEXT(meta!$F$2,"HH:MM"))</f>
        <v>17:30</v>
      </c>
      <c r="AG7" s="1"/>
      <c r="AI7" s="67"/>
      <c r="AJ7" s="6" t="str">
        <f>meta!$P$4</f>
        <v>Saída</v>
      </c>
      <c r="AK7" s="1"/>
      <c r="AL7" s="13"/>
      <c r="AM7" s="26" t="str">
        <f>IF(AL7&lt;&gt;"","",TEXT(meta!$F$2,"HH:MM"))</f>
        <v>17:30</v>
      </c>
      <c r="AN7" s="1"/>
      <c r="AQ7" s="67"/>
      <c r="AR7" s="6" t="str">
        <f>meta!$P$4</f>
        <v>Saída</v>
      </c>
      <c r="AS7" s="1"/>
      <c r="AT7" s="13"/>
      <c r="AU7" s="26" t="str">
        <f>IF(AT7&lt;&gt;"","",TEXT(meta!$F$2,"HH:MM"))</f>
        <v>17:30</v>
      </c>
      <c r="AV7" s="1"/>
      <c r="AX7" s="67"/>
      <c r="AY7" s="6" t="str">
        <f>meta!$P$4</f>
        <v>Saída</v>
      </c>
      <c r="AZ7" s="1"/>
      <c r="BA7" s="13"/>
      <c r="BB7" s="26" t="str">
        <f>IF(BA7&lt;&gt;"","",TEXT(meta!$F$2,"HH:MM"))</f>
        <v>17:30</v>
      </c>
      <c r="BC7" s="1"/>
    </row>
    <row r="8" spans="1:55" s="18" customFormat="1" ht="10.5" customHeight="1" x14ac:dyDescent="0.25">
      <c r="A8" s="8"/>
      <c r="B8" s="66"/>
      <c r="C8" s="66"/>
      <c r="D8" s="2"/>
      <c r="E8" s="35"/>
      <c r="F8" s="35"/>
      <c r="G8" s="67"/>
      <c r="H8" s="58" t="str">
        <f>IF(AND(J4&lt;&gt;"",J5&lt;&gt;"",J6&lt;&gt;"",J7&lt;&gt;""),
IF(ABS(J7-J4-(J6-J5)-meta!$F$4)&lt;=meta!$F$9,
_xlfn.CONCAT(
(SIGN(J7-J4-(J6-J5)-meta!$F$4)*MINUTE(ABS(J7-J4-(J6-J5)-meta!$F$4))),meta!$F$10
),""),"")</f>
        <v/>
      </c>
      <c r="I8" s="8"/>
      <c r="J8" s="23" t="str">
        <f>_xlfn.IFS(AND(J4="",J5="",J6="",J7=""),"",
AND(J4&lt;&gt;"",J5="",J6="",J7=""),meta!$F$1-J4,
AND(J4&lt;&gt;"",J5&lt;&gt;"",J6="",J7=""),meta!$F$1-J4,
AND(J4&lt;&gt;"",J5&lt;&gt;"",J6&lt;&gt;"",J7=""),(meta!$F$1-J4)-(J6-J5-meta!$F$3),
AND(J4&lt;&gt;"",J5&lt;&gt;"",J6&lt;&gt;"",J7&lt;&gt;""),IF(ABS(J7-J4-(J6-J5)-meta!$F$4)&lt;=meta!$F$9,0,(J7-J4-(J6-J5)-meta!$F$4)),
TRUE,"ERRO")</f>
        <v/>
      </c>
      <c r="K8" s="28"/>
      <c r="L8" s="8"/>
      <c r="M8" s="19"/>
      <c r="N8" s="67"/>
      <c r="O8" s="58" t="str">
        <f>IF(AND(Q4&lt;&gt;"",Q5&lt;&gt;"",Q6&lt;&gt;"",Q7&lt;&gt;""),
IF(ABS(Q7-Q4-(Q6-Q5)-meta!$F$4)&lt;=meta!$F$9,
_xlfn.CONCAT(
(SIGN(Q7-Q4-(Q6-Q5)-meta!$F$4)*MINUTE(ABS(Q7-Q4-(Q6-Q5)-meta!$F$4))),meta!$F$10
),""),"")</f>
        <v/>
      </c>
      <c r="P8" s="8"/>
      <c r="Q8" s="23" t="str">
        <f>_xlfn.IFS(AND(Q4="",Q5="",Q6="",Q7=""),"",
AND(Q4&lt;&gt;"",Q5="",Q6="",Q7=""),meta!$F$1-Q4,
AND(Q4&lt;&gt;"",Q5&lt;&gt;"",Q6="",Q7=""),meta!$F$1-Q4,
AND(Q4&lt;&gt;"",Q5&lt;&gt;"",Q6&lt;&gt;"",Q7=""),(meta!$F$1-Q4)-(Q6-Q5-meta!$F$3),
AND(Q4&lt;&gt;"",Q5&lt;&gt;"",Q6&lt;&gt;"",Q7&lt;&gt;""),IF(ABS(Q7-Q4-(Q6-Q5)-meta!$F$4)&lt;=meta!$F$9,0,(Q7-Q4-(Q6-Q5)-meta!$F$4)),
TRUE,"ERRO")</f>
        <v/>
      </c>
      <c r="R8" s="28"/>
      <c r="S8" s="8"/>
      <c r="T8" s="19"/>
      <c r="U8" s="67"/>
      <c r="V8" s="58" t="str">
        <f>IF(AND(X4&lt;&gt;"",X5&lt;&gt;"",X6&lt;&gt;"",X7&lt;&gt;""),
IF(ABS(X7-X4-(X6-X5)-meta!$F$4)&lt;=meta!$F$9,
_xlfn.CONCAT(
(SIGN(X7-X4-(X6-X5)-meta!$F$4)*MINUTE(ABS(X7-X4-(X6-X5)-meta!$F$4))),meta!$F$10
),""),"")</f>
        <v/>
      </c>
      <c r="W8" s="8"/>
      <c r="X8" s="23" t="str">
        <f>_xlfn.IFS(AND(X4="",X5="",X6="",X7=""),"",
AND(X4&lt;&gt;"",X5="",X6="",X7=""),meta!$F$1-X4,
AND(X4&lt;&gt;"",X5&lt;&gt;"",X6="",X7=""),meta!$F$1-X4,
AND(X4&lt;&gt;"",X5&lt;&gt;"",X6&lt;&gt;"",X7=""),(meta!$F$1-X4)-(X6-X5-meta!$F$3),
AND(X4&lt;&gt;"",X5&lt;&gt;"",X6&lt;&gt;"",X7&lt;&gt;""),IF(ABS(X7-X4-(X6-X5)-meta!$F$4)&lt;=meta!$F$9,0,(X7-X4-(X6-X5)-meta!$F$4)),
TRUE,"ERRO")</f>
        <v/>
      </c>
      <c r="Y8" s="28"/>
      <c r="Z8" s="8"/>
      <c r="AA8" s="19"/>
      <c r="AB8" s="67"/>
      <c r="AC8" s="58" t="str">
        <f>IF(AND(AE4&lt;&gt;"",AE5&lt;&gt;"",AE6&lt;&gt;"",AE7&lt;&gt;""),
IF(ABS(AE7-AE4-(AE6-AE5)-meta!$F$4)&lt;=meta!$F$9,
_xlfn.CONCAT(
(SIGN(AE7-AE4-(AE6-AE5)-meta!$F$4)*MINUTE(ABS(AE7-AE4-(AE6-AE5)-meta!$F$4))),meta!$F$10
),""),"")</f>
        <v/>
      </c>
      <c r="AD8" s="8"/>
      <c r="AE8" s="23" t="str">
        <f>_xlfn.IFS(AND(AE4="",AE5="",AE6="",AE7=""),"",
AND(AE4&lt;&gt;"",AE5="",AE6="",AE7=""),meta!$F$1-AE4,
AND(AE4&lt;&gt;"",AE5&lt;&gt;"",AE6="",AE7=""),meta!$F$1-AE4,
AND(AE4&lt;&gt;"",AE5&lt;&gt;"",AE6&lt;&gt;"",AE7=""),(meta!$F$1-AE4)-(AE6-AE5-meta!$F$3),
AND(AE4&lt;&gt;"",AE5&lt;&gt;"",AE6&lt;&gt;"",AE7&lt;&gt;""),IF(ABS(AE7-AE4-(AE6-AE5)-meta!$F$4)&lt;=meta!$F$9,0,(AE7-AE4-(AE6-AE5)-meta!$F$4)),
TRUE,"ERRO")</f>
        <v/>
      </c>
      <c r="AF8" s="28"/>
      <c r="AG8" s="8"/>
      <c r="AH8" s="19"/>
      <c r="AI8" s="67"/>
      <c r="AJ8" s="58" t="str">
        <f>IF(AND(AL4&lt;&gt;"",AL5&lt;&gt;"",AL6&lt;&gt;"",AL7&lt;&gt;""),
IF(ABS(AL7-AL4-(AL6-AL5)-meta!$F$4)&lt;=meta!$F$9,
_xlfn.CONCAT(
(SIGN(AL7-AL4-(AL6-AL5)-meta!$F$4)*MINUTE(ABS(AL7-AL4-(AL6-AL5)-meta!$F$4))),meta!$F$10
),""),"")</f>
        <v/>
      </c>
      <c r="AK8" s="8"/>
      <c r="AL8" s="23" t="str">
        <f>_xlfn.IFS(AND(AL4="",AL5="",AL6="",AL7=""),"",
AND(AL4&lt;&gt;"",AL5="",AL6="",AL7=""),meta!$F$1-AL4,
AND(AL4&lt;&gt;"",AL5&lt;&gt;"",AL6="",AL7=""),meta!$F$1-AL4,
AND(AL4&lt;&gt;"",AL5&lt;&gt;"",AL6&lt;&gt;"",AL7=""),(meta!$F$1-AL4)-(AL6-AL5-meta!$F$3),
AND(AL4&lt;&gt;"",AL5&lt;&gt;"",AL6&lt;&gt;"",AL7&lt;&gt;""),IF(ABS(AL7-AL4-(AL6-AL5)-meta!$F$4)&lt;=meta!$F$9,0,(AL7-AL4-(AL6-AL5)-meta!$F$4)),
TRUE,"ERRO")</f>
        <v/>
      </c>
      <c r="AM8" s="28"/>
      <c r="AN8" s="8"/>
      <c r="AO8" s="19"/>
      <c r="AQ8" s="67"/>
      <c r="AR8" s="58" t="str">
        <f>IF(AND(AT4&lt;&gt;"",AT5&lt;&gt;"",AT6&lt;&gt;"",AT7&lt;&gt;""),
IF(ABS(AT7-AT4-(AT6-AT5)-meta!$F$4)&lt;=meta!$F$9,
_xlfn.CONCAT(
(SIGN(AT7-AT4-(AT6-AT5)-meta!$F$4)*MINUTE(ABS(AT7-AT4-(AT6-AT5)-meta!$F$4))),meta!$F$10
),""),"")</f>
        <v/>
      </c>
      <c r="AS8" s="8"/>
      <c r="AT8" s="23" t="str">
        <f>_xlfn.IFS(AND(AT4="",AT5="",AT6="",AT7=""),"",
AND(AT4&lt;&gt;"",AT5="",AT6="",AT7=""),meta!$F$1-AT4,
AND(AT4&lt;&gt;"",AT5&lt;&gt;"",AT6="",AT7=""),meta!$F$1-AT4,
AND(AT4&lt;&gt;"",AT5&lt;&gt;"",AT6&lt;&gt;"",AT7=""),(meta!$F$1-AT4)-(AT6-AT5-meta!$F$3),
AND(AT4&lt;&gt;"",AT5&lt;&gt;"",AT6&lt;&gt;"",AT7&lt;&gt;""),IF(ABS(AT7-AT4-(AT6-AT5)-meta!$F$4)&lt;=meta!$F$9,0,(AT7-AT4-(AT6-AT5)-meta!$F$4)),
TRUE,"ERRO")</f>
        <v/>
      </c>
      <c r="AU8" s="28"/>
      <c r="AV8" s="8"/>
      <c r="AX8" s="67"/>
      <c r="AY8" s="58" t="str">
        <f>IF(AND(BA4&lt;&gt;"",BA5&lt;&gt;"",BA6&lt;&gt;"",BA7&lt;&gt;""),
IF(ABS(BA7-BA4-(BA6-BA5)-meta!$F$4)&lt;=meta!$F$9,
_xlfn.CONCAT(
(SIGN(BA7-BA4-(BA6-BA5)-meta!$F$4)*MINUTE(ABS(BA7-BA4-(BA6-BA5)-meta!$F$4))),meta!$F$10
),""),"")</f>
        <v/>
      </c>
      <c r="AZ8" s="8"/>
      <c r="BA8" s="23" t="str">
        <f>_xlfn.IFS(AND(BA4="",BA5="",BA6="",BA7=""),"",
AND(BA4&lt;&gt;"",BA5="",BA6="",BA7=""),meta!$F$1-BA4,
AND(BA4&lt;&gt;"",BA5&lt;&gt;"",BA6="",BA7=""),meta!$F$1-BA4,
AND(BA4&lt;&gt;"",BA5&lt;&gt;"",BA6&lt;&gt;"",BA7=""),(meta!$F$1-BA4)-(BA6-BA5-meta!$F$3),
AND(BA4&lt;&gt;"",BA5&lt;&gt;"",BA6&lt;&gt;"",BA7&lt;&gt;""),IF(ABS(BA7-BA4-(BA6-BA5)-meta!$F$4)&lt;=meta!$F$9,0,(BA7-BA4-(BA6-BA5)-meta!$F$4)),
TRUE,"ERRO")</f>
        <v/>
      </c>
      <c r="BB8" s="28"/>
      <c r="BC8" s="8"/>
    </row>
    <row r="9" spans="1:55" ht="4.5" customHeight="1" x14ac:dyDescent="0.25">
      <c r="B9" s="66"/>
      <c r="C9" s="66"/>
      <c r="F9" s="35"/>
    </row>
    <row r="10" spans="1:55" ht="4.5" customHeight="1" x14ac:dyDescent="0.25">
      <c r="B10" s="66"/>
      <c r="C10" s="66"/>
      <c r="F10" s="35"/>
      <c r="G10" s="67">
        <f>AX3+1</f>
        <v>43865</v>
      </c>
      <c r="H10" s="15"/>
      <c r="I10" s="15"/>
      <c r="J10" s="15"/>
      <c r="K10" s="25"/>
      <c r="L10" s="4"/>
      <c r="N10" s="67">
        <f>G10+1</f>
        <v>43866</v>
      </c>
      <c r="O10" s="15"/>
      <c r="P10" s="15"/>
      <c r="Q10" s="15"/>
      <c r="R10" s="25"/>
      <c r="S10" s="4"/>
      <c r="U10" s="67">
        <f>N10+1</f>
        <v>43867</v>
      </c>
      <c r="V10" s="15"/>
      <c r="W10" s="15"/>
      <c r="X10" s="15"/>
      <c r="Y10" s="25"/>
      <c r="Z10" s="4"/>
      <c r="AB10" s="67">
        <f>U10+1</f>
        <v>43868</v>
      </c>
      <c r="AC10" s="15"/>
      <c r="AD10" s="15"/>
      <c r="AE10" s="15"/>
      <c r="AF10" s="25"/>
      <c r="AG10" s="4"/>
      <c r="AI10" s="67">
        <f>AB10+1</f>
        <v>43869</v>
      </c>
      <c r="AJ10" s="15"/>
      <c r="AK10" s="15"/>
      <c r="AL10" s="15"/>
      <c r="AM10" s="25"/>
      <c r="AN10" s="4"/>
      <c r="AQ10" s="67">
        <f>AI10+1</f>
        <v>43870</v>
      </c>
      <c r="AR10" s="15"/>
      <c r="AS10" s="15"/>
      <c r="AT10" s="15"/>
      <c r="AU10" s="25"/>
      <c r="AV10" s="4"/>
      <c r="AX10" s="67">
        <f>AQ10+1</f>
        <v>43871</v>
      </c>
      <c r="AY10" s="15"/>
      <c r="AZ10" s="15"/>
      <c r="BA10" s="15"/>
      <c r="BB10" s="25"/>
      <c r="BC10" s="4"/>
    </row>
    <row r="11" spans="1:55" ht="14.45" customHeight="1" x14ac:dyDescent="0.25">
      <c r="A11" s="10"/>
      <c r="B11" s="66"/>
      <c r="C11" s="66"/>
      <c r="E11" s="68">
        <f>IFERROR(SUM(J15,Q15,X15,AE15,AL15,AT15,BA15)*VLOOKUP($C$14,meta!$R$1:$S$3,2,FALSE),SUM(J15,Q15,X15,AE15,AL15,AT15,BA15))</f>
        <v>0</v>
      </c>
      <c r="F11" s="41">
        <f>IFERROR(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*VLOOKUP($C$14,meta!$R$1:$S$3,2,FALSE),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)</f>
        <v>0</v>
      </c>
      <c r="G11" s="67"/>
      <c r="H11" s="6" t="str">
        <f>meta!$P$1</f>
        <v>Entrada</v>
      </c>
      <c r="I11" s="1"/>
      <c r="J11" s="13"/>
      <c r="K11" s="26" t="str">
        <f>IF(J11&lt;&gt;"","",TEXT(meta!$F$1,"HH:MM"))</f>
        <v>08:30</v>
      </c>
      <c r="L11" s="1"/>
      <c r="N11" s="67"/>
      <c r="O11" s="6" t="str">
        <f>meta!$P$1</f>
        <v>Entrada</v>
      </c>
      <c r="P11" s="1"/>
      <c r="Q11" s="13"/>
      <c r="R11" s="26" t="str">
        <f>IF(Q11&lt;&gt;"","",TEXT(meta!$F$1,"HH:MM"))</f>
        <v>08:30</v>
      </c>
      <c r="S11" s="1"/>
      <c r="U11" s="67"/>
      <c r="V11" s="6" t="str">
        <f>meta!$P$1</f>
        <v>Entrada</v>
      </c>
      <c r="W11" s="1"/>
      <c r="X11" s="13"/>
      <c r="Y11" s="26" t="str">
        <f>IF(X11&lt;&gt;"","",TEXT(meta!$F$1,"HH:MM"))</f>
        <v>08:30</v>
      </c>
      <c r="Z11" s="1"/>
      <c r="AB11" s="67"/>
      <c r="AC11" s="6" t="str">
        <f>meta!$P$1</f>
        <v>Entrada</v>
      </c>
      <c r="AD11" s="1"/>
      <c r="AE11" s="13"/>
      <c r="AF11" s="26" t="str">
        <f>IF(AE11&lt;&gt;"","",TEXT(meta!$F$1,"HH:MM"))</f>
        <v>08:30</v>
      </c>
      <c r="AG11" s="1"/>
      <c r="AI11" s="67"/>
      <c r="AJ11" s="6" t="str">
        <f>meta!$P$1</f>
        <v>Entrada</v>
      </c>
      <c r="AK11" s="1"/>
      <c r="AL11" s="13"/>
      <c r="AM11" s="26" t="str">
        <f>IF(AL11&lt;&gt;"","",TEXT(meta!$F$1,"HH:MM"))</f>
        <v>08:30</v>
      </c>
      <c r="AN11" s="1"/>
      <c r="AQ11" s="67"/>
      <c r="AR11" s="6" t="str">
        <f>meta!$P$1</f>
        <v>Entrada</v>
      </c>
      <c r="AS11" s="1"/>
      <c r="AT11" s="13"/>
      <c r="AU11" s="26" t="str">
        <f>IF(AT11&lt;&gt;"","",TEXT(meta!$F$1,"HH:MM"))</f>
        <v>08:30</v>
      </c>
      <c r="AV11" s="1"/>
      <c r="AX11" s="67"/>
      <c r="AY11" s="6" t="str">
        <f>meta!$P$1</f>
        <v>Entrada</v>
      </c>
      <c r="AZ11" s="1"/>
      <c r="BA11" s="13"/>
      <c r="BB11" s="26" t="str">
        <f>IF(BA11&lt;&gt;"","",TEXT(meta!$F$1,"HH:MM"))</f>
        <v>08:30</v>
      </c>
      <c r="BC11" s="1"/>
    </row>
    <row r="12" spans="1:55" ht="14.45" customHeight="1" x14ac:dyDescent="0.25">
      <c r="B12" s="22" t="s">
        <v>37</v>
      </c>
      <c r="C12" s="59">
        <f>JAN!C13</f>
        <v>0</v>
      </c>
      <c r="E12" s="68"/>
      <c r="F12" s="36"/>
      <c r="G12" s="67"/>
      <c r="H12" s="7" t="str">
        <f>meta!$P$2</f>
        <v>Almoço ↑</v>
      </c>
      <c r="I12" s="1"/>
      <c r="J12" s="14"/>
      <c r="K12" s="27"/>
      <c r="L12" s="1"/>
      <c r="N12" s="67"/>
      <c r="O12" s="7" t="str">
        <f>meta!$P$2</f>
        <v>Almoço ↑</v>
      </c>
      <c r="P12" s="1"/>
      <c r="Q12" s="14"/>
      <c r="R12" s="27"/>
      <c r="S12" s="1"/>
      <c r="U12" s="67"/>
      <c r="V12" s="7" t="str">
        <f>meta!$P$2</f>
        <v>Almoço ↑</v>
      </c>
      <c r="W12" s="1"/>
      <c r="X12" s="14"/>
      <c r="Y12" s="27"/>
      <c r="Z12" s="1"/>
      <c r="AB12" s="67"/>
      <c r="AC12" s="7" t="str">
        <f>meta!$P$2</f>
        <v>Almoço ↑</v>
      </c>
      <c r="AD12" s="1"/>
      <c r="AE12" s="14"/>
      <c r="AF12" s="27"/>
      <c r="AG12" s="1"/>
      <c r="AI12" s="67"/>
      <c r="AJ12" s="7" t="str">
        <f>meta!$P$2</f>
        <v>Almoço ↑</v>
      </c>
      <c r="AK12" s="1"/>
      <c r="AL12" s="14"/>
      <c r="AM12" s="27"/>
      <c r="AN12" s="1"/>
      <c r="AQ12" s="67"/>
      <c r="AR12" s="7" t="str">
        <f>meta!$P$2</f>
        <v>Almoço ↑</v>
      </c>
      <c r="AS12" s="1"/>
      <c r="AT12" s="14"/>
      <c r="AU12" s="27"/>
      <c r="AV12" s="1"/>
      <c r="AX12" s="67"/>
      <c r="AY12" s="7" t="str">
        <f>meta!$P$2</f>
        <v>Almoço ↑</v>
      </c>
      <c r="AZ12" s="1"/>
      <c r="BA12" s="14"/>
      <c r="BB12" s="27"/>
      <c r="BC12" s="1"/>
    </row>
    <row r="13" spans="1:55" ht="14.45" customHeight="1" x14ac:dyDescent="0.25">
      <c r="B13" s="22" t="s">
        <v>36</v>
      </c>
      <c r="C13" s="59">
        <f>IFERROR(SUM(E4,E11,E18,E25,E32,E39)*VLOOKUP(C14,meta!$R$1:$S$3,2,FALSE),SUM(E4,E11,E18,E25,E32,E39))</f>
        <v>0</v>
      </c>
      <c r="E13" s="68"/>
      <c r="F13" s="36"/>
      <c r="G13" s="67"/>
      <c r="H13" s="7" t="str">
        <f>meta!$P$3</f>
        <v>Almoço ↓</v>
      </c>
      <c r="I13" s="1"/>
      <c r="J13" s="14"/>
      <c r="K13" s="27" t="str">
        <f>IF(OR(J12="",J13&lt;&gt;""),"",TEXT(J12+"1:00","HH:MM"))</f>
        <v/>
      </c>
      <c r="L13" s="1"/>
      <c r="N13" s="67"/>
      <c r="O13" s="7" t="str">
        <f>meta!$P$3</f>
        <v>Almoço ↓</v>
      </c>
      <c r="P13" s="1"/>
      <c r="Q13" s="14"/>
      <c r="R13" s="27" t="str">
        <f>IF(OR(Q12="",Q13&lt;&gt;""),"",TEXT(Q12+"1:00","HH:MM"))</f>
        <v/>
      </c>
      <c r="S13" s="1"/>
      <c r="U13" s="67"/>
      <c r="V13" s="7" t="str">
        <f>meta!$P$3</f>
        <v>Almoço ↓</v>
      </c>
      <c r="W13" s="1"/>
      <c r="X13" s="14"/>
      <c r="Y13" s="27" t="str">
        <f>IF(OR(X12="",X13&lt;&gt;""),"",TEXT(X12+"1:00","HH:MM"))</f>
        <v/>
      </c>
      <c r="Z13" s="1"/>
      <c r="AB13" s="67"/>
      <c r="AC13" s="7" t="str">
        <f>meta!$P$3</f>
        <v>Almoço ↓</v>
      </c>
      <c r="AD13" s="1"/>
      <c r="AE13" s="14"/>
      <c r="AF13" s="27" t="str">
        <f>IF(OR(AE12="",AE13&lt;&gt;""),"",TEXT(AE12+"1:00","HH:MM"))</f>
        <v/>
      </c>
      <c r="AG13" s="1"/>
      <c r="AI13" s="67"/>
      <c r="AJ13" s="7" t="str">
        <f>meta!$P$3</f>
        <v>Almoço ↓</v>
      </c>
      <c r="AK13" s="1"/>
      <c r="AL13" s="14"/>
      <c r="AM13" s="27" t="str">
        <f>IF(OR(AL12="",AL13&lt;&gt;""),"",TEXT(AL12+"1:00","HH:MM"))</f>
        <v/>
      </c>
      <c r="AN13" s="1"/>
      <c r="AQ13" s="67"/>
      <c r="AR13" s="7" t="str">
        <f>meta!$P$3</f>
        <v>Almoço ↓</v>
      </c>
      <c r="AS13" s="1"/>
      <c r="AT13" s="14"/>
      <c r="AU13" s="27" t="str">
        <f>IF(OR(AT12="",AT13&lt;&gt;""),"",TEXT(AT12+"1:00","HH:MM"))</f>
        <v/>
      </c>
      <c r="AV13" s="1"/>
      <c r="AX13" s="67"/>
      <c r="AY13" s="7" t="str">
        <f>meta!$P$3</f>
        <v>Almoço ↓</v>
      </c>
      <c r="AZ13" s="1"/>
      <c r="BA13" s="14"/>
      <c r="BB13" s="27" t="str">
        <f>IF(OR(BA12="",BA13&lt;&gt;""),"",TEXT(BA12+"1:00","HH:MM"))</f>
        <v/>
      </c>
      <c r="BC13" s="1"/>
    </row>
    <row r="14" spans="1:55" ht="14.45" customHeight="1" x14ac:dyDescent="0.25">
      <c r="B14" s="22" t="s">
        <v>66</v>
      </c>
      <c r="C14" s="60" t="s">
        <v>64</v>
      </c>
      <c r="E14" s="68"/>
      <c r="F14" s="36"/>
      <c r="G14" s="67"/>
      <c r="H14" s="6" t="str">
        <f>meta!$P$4</f>
        <v>Saída</v>
      </c>
      <c r="I14" s="1"/>
      <c r="J14" s="13"/>
      <c r="K14" s="26" t="str">
        <f>IF(J14&lt;&gt;"","",TEXT(meta!$F$2,"HH:MM"))</f>
        <v>17:30</v>
      </c>
      <c r="L14" s="1"/>
      <c r="N14" s="67"/>
      <c r="O14" s="6" t="str">
        <f>meta!$P$4</f>
        <v>Saída</v>
      </c>
      <c r="P14" s="1"/>
      <c r="Q14" s="13"/>
      <c r="R14" s="26" t="str">
        <f>IF(Q14&lt;&gt;"","",TEXT(meta!$F$2,"HH:MM"))</f>
        <v>17:30</v>
      </c>
      <c r="S14" s="1"/>
      <c r="U14" s="67"/>
      <c r="V14" s="6" t="str">
        <f>meta!$P$4</f>
        <v>Saída</v>
      </c>
      <c r="W14" s="1"/>
      <c r="X14" s="13"/>
      <c r="Y14" s="26" t="str">
        <f>IF(X14&lt;&gt;"","",TEXT(meta!$F$2,"HH:MM"))</f>
        <v>17:30</v>
      </c>
      <c r="Z14" s="1"/>
      <c r="AB14" s="67"/>
      <c r="AC14" s="6" t="str">
        <f>meta!$P$4</f>
        <v>Saída</v>
      </c>
      <c r="AD14" s="1"/>
      <c r="AE14" s="13"/>
      <c r="AF14" s="26" t="str">
        <f>IF(AE14&lt;&gt;"","",TEXT(meta!$F$2,"HH:MM"))</f>
        <v>17:30</v>
      </c>
      <c r="AG14" s="1"/>
      <c r="AI14" s="67"/>
      <c r="AJ14" s="6" t="str">
        <f>meta!$P$4</f>
        <v>Saída</v>
      </c>
      <c r="AK14" s="1"/>
      <c r="AL14" s="13"/>
      <c r="AM14" s="26" t="str">
        <f>IF(AL14&lt;&gt;"","",TEXT(meta!$F$2,"HH:MM"))</f>
        <v>17:30</v>
      </c>
      <c r="AN14" s="1"/>
      <c r="AQ14" s="67"/>
      <c r="AR14" s="6" t="str">
        <f>meta!$P$4</f>
        <v>Saída</v>
      </c>
      <c r="AS14" s="1"/>
      <c r="AT14" s="13"/>
      <c r="AU14" s="26" t="str">
        <f>IF(AT14&lt;&gt;"","",TEXT(meta!$F$2,"HH:MM"))</f>
        <v>17:30</v>
      </c>
      <c r="AV14" s="1"/>
      <c r="AX14" s="67"/>
      <c r="AY14" s="6" t="str">
        <f>meta!$P$4</f>
        <v>Saída</v>
      </c>
      <c r="AZ14" s="1"/>
      <c r="BA14" s="13"/>
      <c r="BB14" s="26" t="str">
        <f>IF(BA14&lt;&gt;"","",TEXT(meta!$F$2,"HH:MM"))</f>
        <v>17:30</v>
      </c>
      <c r="BC14" s="1"/>
    </row>
    <row r="15" spans="1:55" s="18" customFormat="1" ht="10.5" customHeight="1" x14ac:dyDescent="0.25">
      <c r="A15" s="8"/>
      <c r="B15" s="11"/>
      <c r="C15" s="9"/>
      <c r="D15" s="2"/>
      <c r="E15" s="35"/>
      <c r="F15" s="35"/>
      <c r="G15" s="67"/>
      <c r="H15" s="58" t="str">
        <f>IF(AND(J11&lt;&gt;"",J12&lt;&gt;"",J13&lt;&gt;"",J14&lt;&gt;""),
IF(ABS(J14-J11-(J13-J12)-meta!$F$4)&lt;=meta!$F$9,
_xlfn.CONCAT(
(SIGN(J14-J11-(J13-J12)-meta!$F$4)*MINUTE(ABS(J14-J11-(J13-J12)-meta!$F$4))),meta!$F$10
),""),"")</f>
        <v/>
      </c>
      <c r="I15" s="8"/>
      <c r="J15" s="23" t="str">
        <f>_xlfn.IFS(AND(J11="",J12="",J13="",J14=""),"",
AND(J11&lt;&gt;"",J12="",J13="",J14=""),meta!$F$1-J11,
AND(J11&lt;&gt;"",J12&lt;&gt;"",J13="",J14=""),meta!$F$1-J11,
AND(J11&lt;&gt;"",J12&lt;&gt;"",J13&lt;&gt;"",J14=""),(meta!$F$1-J11)-(J13-J12-meta!$F$3),
AND(J11&lt;&gt;"",J12&lt;&gt;"",J13&lt;&gt;"",J14&lt;&gt;""),IF(ABS(J14-J11-(J13-J12)-meta!$F$4)&lt;=meta!$F$9,0,(J14-J11-(J13-J12)-meta!$F$4)),
TRUE,"ERRO")</f>
        <v/>
      </c>
      <c r="K15" s="28"/>
      <c r="L15" s="8"/>
      <c r="M15" s="19"/>
      <c r="N15" s="67"/>
      <c r="O15" s="58" t="str">
        <f>IF(AND(Q11&lt;&gt;"",Q12&lt;&gt;"",Q13&lt;&gt;"",Q14&lt;&gt;""),
IF(ABS(Q14-Q11-(Q13-Q12)-meta!$F$4)&lt;=meta!$F$9,
_xlfn.CONCAT(
(SIGN(Q14-Q11-(Q13-Q12)-meta!$F$4)*MINUTE(ABS(Q14-Q11-(Q13-Q12)-meta!$F$4))),meta!$F$10
),""),"")</f>
        <v/>
      </c>
      <c r="P15" s="8"/>
      <c r="Q15" s="23" t="str">
        <f>_xlfn.IFS(AND(Q11="",Q12="",Q13="",Q14=""),"",
AND(Q11&lt;&gt;"",Q12="",Q13="",Q14=""),meta!$F$1-Q11,
AND(Q11&lt;&gt;"",Q12&lt;&gt;"",Q13="",Q14=""),meta!$F$1-Q11,
AND(Q11&lt;&gt;"",Q12&lt;&gt;"",Q13&lt;&gt;"",Q14=""),(meta!$F$1-Q11)-(Q13-Q12-meta!$F$3),
AND(Q11&lt;&gt;"",Q12&lt;&gt;"",Q13&lt;&gt;"",Q14&lt;&gt;""),IF(ABS(Q14-Q11-(Q13-Q12)-meta!$F$4)&lt;=meta!$F$9,0,(Q14-Q11-(Q13-Q12)-meta!$F$4)),
TRUE,"ERRO")</f>
        <v/>
      </c>
      <c r="R15" s="28"/>
      <c r="S15" s="8"/>
      <c r="T15" s="19"/>
      <c r="U15" s="67"/>
      <c r="V15" s="58" t="str">
        <f>IF(AND(X11&lt;&gt;"",X12&lt;&gt;"",X13&lt;&gt;"",X14&lt;&gt;""),
IF(ABS(X14-X11-(X13-X12)-meta!$F$4)&lt;=meta!$F$9,
_xlfn.CONCAT(
(SIGN(X14-X11-(X13-X12)-meta!$F$4)*MINUTE(ABS(X14-X11-(X13-X12)-meta!$F$4))),meta!$F$10
),""),"")</f>
        <v/>
      </c>
      <c r="W15" s="8"/>
      <c r="X15" s="23" t="str">
        <f>_xlfn.IFS(AND(X11="",X12="",X13="",X14=""),"",
AND(X11&lt;&gt;"",X12="",X13="",X14=""),meta!$F$1-X11,
AND(X11&lt;&gt;"",X12&lt;&gt;"",X13="",X14=""),meta!$F$1-X11,
AND(X11&lt;&gt;"",X12&lt;&gt;"",X13&lt;&gt;"",X14=""),(meta!$F$1-X11)-(X13-X12-meta!$F$3),
AND(X11&lt;&gt;"",X12&lt;&gt;"",X13&lt;&gt;"",X14&lt;&gt;""),IF(ABS(X14-X11-(X13-X12)-meta!$F$4)&lt;=meta!$F$9,0,(X14-X11-(X13-X12)-meta!$F$4)),
TRUE,"ERRO")</f>
        <v/>
      </c>
      <c r="Y15" s="28"/>
      <c r="Z15" s="8"/>
      <c r="AA15" s="19"/>
      <c r="AB15" s="67"/>
      <c r="AC15" s="58" t="str">
        <f>IF(AND(AE11&lt;&gt;"",AE12&lt;&gt;"",AE13&lt;&gt;"",AE14&lt;&gt;""),
IF(ABS(AE14-AE11-(AE13-AE12)-meta!$F$4)&lt;=meta!$F$9,
_xlfn.CONCAT(
(SIGN(AE14-AE11-(AE13-AE12)-meta!$F$4)*MINUTE(ABS(AE14-AE11-(AE13-AE12)-meta!$F$4))),meta!$F$10
),""),"")</f>
        <v/>
      </c>
      <c r="AD15" s="8"/>
      <c r="AE15" s="23" t="str">
        <f>_xlfn.IFS(AND(AE11="",AE12="",AE13="",AE14=""),"",
AND(AE11&lt;&gt;"",AE12="",AE13="",AE14=""),meta!$F$1-AE11,
AND(AE11&lt;&gt;"",AE12&lt;&gt;"",AE13="",AE14=""),meta!$F$1-AE11,
AND(AE11&lt;&gt;"",AE12&lt;&gt;"",AE13&lt;&gt;"",AE14=""),(meta!$F$1-AE11)-(AE13-AE12-meta!$F$3),
AND(AE11&lt;&gt;"",AE12&lt;&gt;"",AE13&lt;&gt;"",AE14&lt;&gt;""),IF(ABS(AE14-AE11-(AE13-AE12)-meta!$F$4)&lt;=meta!$F$9,0,(AE14-AE11-(AE13-AE12)-meta!$F$4)),
TRUE,"ERRO")</f>
        <v/>
      </c>
      <c r="AF15" s="28"/>
      <c r="AG15" s="8"/>
      <c r="AH15" s="19"/>
      <c r="AI15" s="67"/>
      <c r="AJ15" s="58" t="str">
        <f>IF(AND(AL11&lt;&gt;"",AL12&lt;&gt;"",AL13&lt;&gt;"",AL14&lt;&gt;""),
IF(ABS(AL14-AL11-(AL13-AL12)-meta!$F$4)&lt;=meta!$F$9,
_xlfn.CONCAT(
(SIGN(AL14-AL11-(AL13-AL12)-meta!$F$4)*MINUTE(ABS(AL14-AL11-(AL13-AL12)-meta!$F$4))),meta!$F$10
),""),"")</f>
        <v/>
      </c>
      <c r="AK15" s="8"/>
      <c r="AL15" s="23" t="str">
        <f>_xlfn.IFS(AND(AL11="",AL12="",AL13="",AL14=""),"",
AND(AL11&lt;&gt;"",AL12="",AL13="",AL14=""),meta!$F$1-AL11,
AND(AL11&lt;&gt;"",AL12&lt;&gt;"",AL13="",AL14=""),meta!$F$1-AL11,
AND(AL11&lt;&gt;"",AL12&lt;&gt;"",AL13&lt;&gt;"",AL14=""),(meta!$F$1-AL11)-(AL13-AL12-meta!$F$3),
AND(AL11&lt;&gt;"",AL12&lt;&gt;"",AL13&lt;&gt;"",AL14&lt;&gt;""),IF(ABS(AL14-AL11-(AL13-AL12)-meta!$F$4)&lt;=meta!$F$9,0,(AL14-AL11-(AL13-AL12)-meta!$F$4)),
TRUE,"ERRO")</f>
        <v/>
      </c>
      <c r="AM15" s="28"/>
      <c r="AN15" s="8"/>
      <c r="AO15" s="19"/>
      <c r="AQ15" s="67"/>
      <c r="AR15" s="58" t="str">
        <f>IF(AND(AT11&lt;&gt;"",AT12&lt;&gt;"",AT13&lt;&gt;"",AT14&lt;&gt;""),
IF(ABS(AT14-AT11-(AT13-AT12)-meta!$F$4)&lt;=meta!$F$9,
_xlfn.CONCAT(
(SIGN(AT14-AT11-(AT13-AT12)-meta!$F$4)*MINUTE(ABS(AT14-AT11-(AT13-AT12)-meta!$F$4))),meta!$F$10
),""),"")</f>
        <v/>
      </c>
      <c r="AS15" s="8"/>
      <c r="AT15" s="23" t="str">
        <f>_xlfn.IFS(AND(AT11="",AT12="",AT13="",AT14=""),"",
AND(AT11&lt;&gt;"",AT12="",AT13="",AT14=""),meta!$F$1-AT11,
AND(AT11&lt;&gt;"",AT12&lt;&gt;"",AT13="",AT14=""),meta!$F$1-AT11,
AND(AT11&lt;&gt;"",AT12&lt;&gt;"",AT13&lt;&gt;"",AT14=""),(meta!$F$1-AT11)-(AT13-AT12-meta!$F$3),
AND(AT11&lt;&gt;"",AT12&lt;&gt;"",AT13&lt;&gt;"",AT14&lt;&gt;""),IF(ABS(AT14-AT11-(AT13-AT12)-meta!$F$4)&lt;=meta!$F$9,0,(AT14-AT11-(AT13-AT12)-meta!$F$4)),
TRUE,"ERRO")</f>
        <v/>
      </c>
      <c r="AU15" s="28"/>
      <c r="AV15" s="8"/>
      <c r="AX15" s="67"/>
      <c r="AY15" s="58" t="str">
        <f>IF(AND(BA11&lt;&gt;"",BA12&lt;&gt;"",BA13&lt;&gt;"",BA14&lt;&gt;""),
IF(ABS(BA14-BA11-(BA13-BA12)-meta!$F$4)&lt;=meta!$F$9,
_xlfn.CONCAT(
(SIGN(BA14-BA11-(BA13-BA12)-meta!$F$4)*MINUTE(ABS(BA14-BA11-(BA13-BA12)-meta!$F$4))),meta!$F$10
),""),"")</f>
        <v/>
      </c>
      <c r="AZ15" s="8"/>
      <c r="BA15" s="23" t="str">
        <f>_xlfn.IFS(AND(BA11="",BA12="",BA13="",BA14=""),"",
AND(BA11&lt;&gt;"",BA12="",BA13="",BA14=""),meta!$F$1-BA11,
AND(BA11&lt;&gt;"",BA12&lt;&gt;"",BA13="",BA14=""),meta!$F$1-BA11,
AND(BA11&lt;&gt;"",BA12&lt;&gt;"",BA13&lt;&gt;"",BA14=""),(meta!$F$1-BA11)-(BA13-BA12-meta!$F$3),
AND(BA11&lt;&gt;"",BA12&lt;&gt;"",BA13&lt;&gt;"",BA14&lt;&gt;""),IF(ABS(BA14-BA11-(BA13-BA12)-meta!$F$4)&lt;=meta!$F$9,0,(BA14-BA11-(BA13-BA12)-meta!$F$4)),
TRUE,"ERRO")</f>
        <v/>
      </c>
      <c r="BB15" s="28"/>
      <c r="BC15" s="8"/>
    </row>
    <row r="16" spans="1:55" ht="4.5" customHeight="1" x14ac:dyDescent="0.25">
      <c r="B16" s="11"/>
      <c r="C16" s="8"/>
      <c r="F16" s="35"/>
    </row>
    <row r="17" spans="1:55" ht="4.5" customHeight="1" x14ac:dyDescent="0.25">
      <c r="B17" s="11"/>
      <c r="C17" s="8"/>
      <c r="F17" s="35"/>
      <c r="G17" s="67">
        <f>AX10+1</f>
        <v>43872</v>
      </c>
      <c r="H17" s="15"/>
      <c r="I17" s="15"/>
      <c r="J17" s="15"/>
      <c r="K17" s="25"/>
      <c r="L17" s="4"/>
      <c r="N17" s="67">
        <f>G17+1</f>
        <v>43873</v>
      </c>
      <c r="O17" s="15"/>
      <c r="P17" s="15"/>
      <c r="Q17" s="15"/>
      <c r="R17" s="25"/>
      <c r="S17" s="4"/>
      <c r="U17" s="67">
        <f>N17+1</f>
        <v>43874</v>
      </c>
      <c r="V17" s="15"/>
      <c r="W17" s="15"/>
      <c r="X17" s="15"/>
      <c r="Y17" s="25"/>
      <c r="Z17" s="4"/>
      <c r="AB17" s="67">
        <f>U17+1</f>
        <v>43875</v>
      </c>
      <c r="AC17" s="15"/>
      <c r="AD17" s="15"/>
      <c r="AE17" s="15"/>
      <c r="AF17" s="25"/>
      <c r="AG17" s="4"/>
      <c r="AI17" s="67">
        <f>AB17+1</f>
        <v>43876</v>
      </c>
      <c r="AJ17" s="15"/>
      <c r="AK17" s="15"/>
      <c r="AL17" s="15"/>
      <c r="AM17" s="25"/>
      <c r="AN17" s="4"/>
      <c r="AQ17" s="67">
        <f>AI17+1</f>
        <v>43877</v>
      </c>
      <c r="AR17" s="15"/>
      <c r="AS17" s="15"/>
      <c r="AT17" s="15"/>
      <c r="AU17" s="25"/>
      <c r="AV17" s="4"/>
      <c r="AX17" s="67">
        <f>AQ17+1</f>
        <v>43878</v>
      </c>
      <c r="AY17" s="15"/>
      <c r="AZ17" s="15"/>
      <c r="BA17" s="15"/>
      <c r="BB17" s="25"/>
      <c r="BC17" s="4"/>
    </row>
    <row r="18" spans="1:55" ht="14.45" customHeight="1" x14ac:dyDescent="0.25">
      <c r="B18" s="70">
        <f>OOO!C16</f>
        <v>0</v>
      </c>
      <c r="C18" s="71"/>
      <c r="E18" s="68">
        <f>IFERROR(SUM(J22,Q22,X22,AE22,AL22,AT22,BA22)*VLOOKUP($C$14,meta!$R$1:$S$3,2,FALSE),SUM(J22,Q22,X22,AE22,AL22,AT22,BA22))</f>
        <v>0</v>
      </c>
      <c r="F18" s="41">
        <f>IFERROR(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*VLOOKUP($C$14,meta!$R$1:$S$3,2,FALSE),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)</f>
        <v>0</v>
      </c>
      <c r="G18" s="67"/>
      <c r="H18" s="6" t="str">
        <f>meta!$P$1</f>
        <v>Entrada</v>
      </c>
      <c r="I18" s="1"/>
      <c r="J18" s="13"/>
      <c r="K18" s="26" t="str">
        <f>IF(J18&lt;&gt;"","",TEXT(meta!$F$1,"HH:MM"))</f>
        <v>08:30</v>
      </c>
      <c r="L18" s="1"/>
      <c r="N18" s="67"/>
      <c r="O18" s="6" t="str">
        <f>meta!$P$1</f>
        <v>Entrada</v>
      </c>
      <c r="P18" s="1"/>
      <c r="Q18" s="13"/>
      <c r="R18" s="26" t="str">
        <f>IF(Q18&lt;&gt;"","",TEXT(meta!$F$1,"HH:MM"))</f>
        <v>08:30</v>
      </c>
      <c r="S18" s="1"/>
      <c r="U18" s="67"/>
      <c r="V18" s="6" t="str">
        <f>meta!$P$1</f>
        <v>Entrada</v>
      </c>
      <c r="W18" s="1"/>
      <c r="X18" s="13"/>
      <c r="Y18" s="26" t="str">
        <f>IF(X18&lt;&gt;"","",TEXT(meta!$F$1,"HH:MM"))</f>
        <v>08:30</v>
      </c>
      <c r="Z18" s="1"/>
      <c r="AB18" s="67"/>
      <c r="AC18" s="6" t="str">
        <f>meta!$P$1</f>
        <v>Entrada</v>
      </c>
      <c r="AD18" s="1"/>
      <c r="AE18" s="13"/>
      <c r="AF18" s="26" t="str">
        <f>IF(AE18&lt;&gt;"","",TEXT(meta!$F$1,"HH:MM"))</f>
        <v>08:30</v>
      </c>
      <c r="AG18" s="1"/>
      <c r="AI18" s="67"/>
      <c r="AJ18" s="6" t="str">
        <f>meta!$P$1</f>
        <v>Entrada</v>
      </c>
      <c r="AK18" s="1"/>
      <c r="AL18" s="13"/>
      <c r="AM18" s="26" t="str">
        <f>IF(AL18&lt;&gt;"","",TEXT(meta!$F$1,"HH:MM"))</f>
        <v>08:30</v>
      </c>
      <c r="AN18" s="1"/>
      <c r="AQ18" s="67"/>
      <c r="AR18" s="6" t="str">
        <f>meta!$P$1</f>
        <v>Entrada</v>
      </c>
      <c r="AS18" s="1"/>
      <c r="AT18" s="13"/>
      <c r="AU18" s="26" t="str">
        <f>IF(AT18&lt;&gt;"","",TEXT(meta!$F$1,"HH:MM"))</f>
        <v>08:30</v>
      </c>
      <c r="AV18" s="1"/>
      <c r="AX18" s="67"/>
      <c r="AY18" s="6" t="str">
        <f>meta!$P$1</f>
        <v>Entrada</v>
      </c>
      <c r="AZ18" s="1"/>
      <c r="BA18" s="13"/>
      <c r="BB18" s="26" t="str">
        <f>IF(BA18&lt;&gt;"","",TEXT(meta!$F$1,"HH:MM"))</f>
        <v>08:30</v>
      </c>
      <c r="BC18" s="1"/>
    </row>
    <row r="19" spans="1:55" ht="14.45" customHeight="1" x14ac:dyDescent="0.25">
      <c r="B19" s="72"/>
      <c r="C19" s="73"/>
      <c r="E19" s="68"/>
      <c r="F19" s="36"/>
      <c r="G19" s="67"/>
      <c r="H19" s="7" t="str">
        <f>meta!$P$2</f>
        <v>Almoço ↑</v>
      </c>
      <c r="I19" s="1"/>
      <c r="J19" s="14"/>
      <c r="K19" s="27"/>
      <c r="L19" s="1"/>
      <c r="N19" s="67"/>
      <c r="O19" s="7" t="str">
        <f>meta!$P$2</f>
        <v>Almoço ↑</v>
      </c>
      <c r="P19" s="1"/>
      <c r="Q19" s="14"/>
      <c r="R19" s="27"/>
      <c r="S19" s="1"/>
      <c r="U19" s="67"/>
      <c r="V19" s="7" t="str">
        <f>meta!$P$2</f>
        <v>Almoço ↑</v>
      </c>
      <c r="W19" s="1"/>
      <c r="X19" s="14"/>
      <c r="Y19" s="27"/>
      <c r="Z19" s="1"/>
      <c r="AB19" s="67"/>
      <c r="AC19" s="7" t="str">
        <f>meta!$P$2</f>
        <v>Almoço ↑</v>
      </c>
      <c r="AD19" s="1"/>
      <c r="AE19" s="14"/>
      <c r="AF19" s="27"/>
      <c r="AG19" s="1"/>
      <c r="AI19" s="67"/>
      <c r="AJ19" s="7" t="str">
        <f>meta!$P$2</f>
        <v>Almoço ↑</v>
      </c>
      <c r="AK19" s="1"/>
      <c r="AL19" s="14"/>
      <c r="AM19" s="27"/>
      <c r="AN19" s="1"/>
      <c r="AQ19" s="67"/>
      <c r="AR19" s="7" t="str">
        <f>meta!$P$2</f>
        <v>Almoço ↑</v>
      </c>
      <c r="AS19" s="1"/>
      <c r="AT19" s="14"/>
      <c r="AU19" s="27"/>
      <c r="AV19" s="1"/>
      <c r="AX19" s="67"/>
      <c r="AY19" s="7" t="str">
        <f>meta!$P$2</f>
        <v>Almoço ↑</v>
      </c>
      <c r="AZ19" s="1"/>
      <c r="BA19" s="14"/>
      <c r="BB19" s="27"/>
      <c r="BC19" s="1"/>
    </row>
    <row r="20" spans="1:55" ht="14.45" customHeight="1" x14ac:dyDescent="0.25">
      <c r="B20" s="72"/>
      <c r="C20" s="73"/>
      <c r="E20" s="68"/>
      <c r="F20" s="36"/>
      <c r="G20" s="67"/>
      <c r="H20" s="7" t="str">
        <f>meta!$P$3</f>
        <v>Almoço ↓</v>
      </c>
      <c r="I20" s="1"/>
      <c r="J20" s="14"/>
      <c r="K20" s="27" t="str">
        <f>IF(OR(J19="",J20&lt;&gt;""),"",TEXT(J19+"1:00","HH:MM"))</f>
        <v/>
      </c>
      <c r="L20" s="1"/>
      <c r="N20" s="67"/>
      <c r="O20" s="7" t="str">
        <f>meta!$P$3</f>
        <v>Almoço ↓</v>
      </c>
      <c r="P20" s="1"/>
      <c r="Q20" s="14"/>
      <c r="R20" s="27" t="str">
        <f>IF(OR(Q19="",Q20&lt;&gt;""),"",TEXT(Q19+"1:00","HH:MM"))</f>
        <v/>
      </c>
      <c r="S20" s="1"/>
      <c r="U20" s="67"/>
      <c r="V20" s="7" t="str">
        <f>meta!$P$3</f>
        <v>Almoço ↓</v>
      </c>
      <c r="W20" s="1"/>
      <c r="X20" s="14"/>
      <c r="Y20" s="27" t="str">
        <f>IF(OR(X19="",X20&lt;&gt;""),"",TEXT(X19+"1:00","HH:MM"))</f>
        <v/>
      </c>
      <c r="Z20" s="1"/>
      <c r="AB20" s="67"/>
      <c r="AC20" s="7" t="str">
        <f>meta!$P$3</f>
        <v>Almoço ↓</v>
      </c>
      <c r="AD20" s="1"/>
      <c r="AE20" s="14"/>
      <c r="AF20" s="27" t="str">
        <f>IF(OR(AE19="",AE20&lt;&gt;""),"",TEXT(AE19+"1:00","HH:MM"))</f>
        <v/>
      </c>
      <c r="AG20" s="1"/>
      <c r="AI20" s="67"/>
      <c r="AJ20" s="7" t="str">
        <f>meta!$P$3</f>
        <v>Almoço ↓</v>
      </c>
      <c r="AK20" s="1"/>
      <c r="AL20" s="14"/>
      <c r="AM20" s="27" t="str">
        <f>IF(OR(AL19="",AL20&lt;&gt;""),"",TEXT(AL19+"1:00","HH:MM"))</f>
        <v/>
      </c>
      <c r="AN20" s="1"/>
      <c r="AQ20" s="67"/>
      <c r="AR20" s="7" t="str">
        <f>meta!$P$3</f>
        <v>Almoço ↓</v>
      </c>
      <c r="AS20" s="1"/>
      <c r="AT20" s="14"/>
      <c r="AU20" s="27" t="str">
        <f>IF(OR(AT19="",AT20&lt;&gt;""),"",TEXT(AT19+"1:00","HH:MM"))</f>
        <v/>
      </c>
      <c r="AV20" s="1"/>
      <c r="AX20" s="67"/>
      <c r="AY20" s="7" t="str">
        <f>meta!$P$3</f>
        <v>Almoço ↓</v>
      </c>
      <c r="AZ20" s="1"/>
      <c r="BA20" s="14"/>
      <c r="BB20" s="27" t="str">
        <f>IF(OR(BA19="",BA20&lt;&gt;""),"",TEXT(BA19+"1:00","HH:MM"))</f>
        <v/>
      </c>
      <c r="BC20" s="1"/>
    </row>
    <row r="21" spans="1:55" ht="14.45" customHeight="1" x14ac:dyDescent="0.25">
      <c r="B21" s="74"/>
      <c r="C21" s="75"/>
      <c r="E21" s="68"/>
      <c r="F21" s="36"/>
      <c r="G21" s="67"/>
      <c r="H21" s="6" t="str">
        <f>meta!$P$4</f>
        <v>Saída</v>
      </c>
      <c r="I21" s="1"/>
      <c r="J21" s="13"/>
      <c r="K21" s="26" t="str">
        <f>IF(J21&lt;&gt;"","",TEXT(meta!$F$2,"HH:MM"))</f>
        <v>17:30</v>
      </c>
      <c r="L21" s="1"/>
      <c r="N21" s="67"/>
      <c r="O21" s="6" t="str">
        <f>meta!$P$4</f>
        <v>Saída</v>
      </c>
      <c r="P21" s="1"/>
      <c r="Q21" s="13"/>
      <c r="R21" s="26" t="str">
        <f>IF(Q21&lt;&gt;"","",TEXT(meta!$F$2,"HH:MM"))</f>
        <v>17:30</v>
      </c>
      <c r="S21" s="1"/>
      <c r="U21" s="67"/>
      <c r="V21" s="6" t="str">
        <f>meta!$P$4</f>
        <v>Saída</v>
      </c>
      <c r="W21" s="1"/>
      <c r="X21" s="13"/>
      <c r="Y21" s="26" t="str">
        <f>IF(X21&lt;&gt;"","",TEXT(meta!$F$2,"HH:MM"))</f>
        <v>17:30</v>
      </c>
      <c r="Z21" s="1"/>
      <c r="AB21" s="67"/>
      <c r="AC21" s="6" t="str">
        <f>meta!$P$4</f>
        <v>Saída</v>
      </c>
      <c r="AD21" s="1"/>
      <c r="AE21" s="13"/>
      <c r="AF21" s="26" t="str">
        <f>IF(AE21&lt;&gt;"","",TEXT(meta!$F$2,"HH:MM"))</f>
        <v>17:30</v>
      </c>
      <c r="AG21" s="1"/>
      <c r="AI21" s="67"/>
      <c r="AJ21" s="6" t="str">
        <f>meta!$P$4</f>
        <v>Saída</v>
      </c>
      <c r="AK21" s="1"/>
      <c r="AL21" s="13"/>
      <c r="AM21" s="26" t="str">
        <f>IF(AL21&lt;&gt;"","",TEXT(meta!$F$2,"HH:MM"))</f>
        <v>17:30</v>
      </c>
      <c r="AN21" s="1"/>
      <c r="AQ21" s="67"/>
      <c r="AR21" s="6" t="str">
        <f>meta!$P$4</f>
        <v>Saída</v>
      </c>
      <c r="AS21" s="1"/>
      <c r="AT21" s="13"/>
      <c r="AU21" s="26" t="str">
        <f>IF(AT21&lt;&gt;"","",TEXT(meta!$F$2,"HH:MM"))</f>
        <v>17:30</v>
      </c>
      <c r="AV21" s="1"/>
      <c r="AX21" s="67"/>
      <c r="AY21" s="6" t="str">
        <f>meta!$P$4</f>
        <v>Saída</v>
      </c>
      <c r="AZ21" s="1"/>
      <c r="BA21" s="13"/>
      <c r="BB21" s="26" t="str">
        <f>IF(BA21&lt;&gt;"","",TEXT(meta!$F$2,"HH:MM"))</f>
        <v>17:30</v>
      </c>
      <c r="BC21" s="1"/>
    </row>
    <row r="22" spans="1:55" s="18" customFormat="1" ht="10.5" customHeight="1" x14ac:dyDescent="0.2">
      <c r="A22" s="8"/>
      <c r="B22" s="76" t="s">
        <v>35</v>
      </c>
      <c r="C22" s="76"/>
      <c r="D22" s="2"/>
      <c r="E22" s="35"/>
      <c r="F22" s="35"/>
      <c r="G22" s="67"/>
      <c r="H22" s="58" t="str">
        <f>IF(AND(J18&lt;&gt;"",J19&lt;&gt;"",J20&lt;&gt;"",J21&lt;&gt;""),
IF(ABS(J21-J18-(J20-J19)-meta!$F$4)&lt;=meta!$F$9,
_xlfn.CONCAT(
(SIGN(J21-J18-(J20-J19)-meta!$F$4)*MINUTE(ABS(J21-J18-(J20-J19)-meta!$F$4))),meta!$F$10
),""),"")</f>
        <v/>
      </c>
      <c r="I22" s="8"/>
      <c r="J22" s="23" t="str">
        <f>_xlfn.IFS(AND(J18="",J19="",J20="",J21=""),"",
AND(J18&lt;&gt;"",J19="",J20="",J21=""),meta!$F$1-J18,
AND(J18&lt;&gt;"",J19&lt;&gt;"",J20="",J21=""),meta!$F$1-J18,
AND(J18&lt;&gt;"",J19&lt;&gt;"",J20&lt;&gt;"",J21=""),(meta!$F$1-J18)-(J20-J19-meta!$F$3),
AND(J18&lt;&gt;"",J19&lt;&gt;"",J20&lt;&gt;"",J21&lt;&gt;""),IF(ABS(J21-J18-(J20-J19)-meta!$F$4)&lt;=meta!$F$9,0,(J21-J18-(J20-J19)-meta!$F$4)),
TRUE,"ERRO")</f>
        <v/>
      </c>
      <c r="K22" s="28"/>
      <c r="L22" s="8"/>
      <c r="M22" s="19"/>
      <c r="N22" s="67"/>
      <c r="O22" s="58" t="str">
        <f>IF(AND(Q18&lt;&gt;"",Q19&lt;&gt;"",Q20&lt;&gt;"",Q21&lt;&gt;""),
IF(ABS(Q21-Q18-(Q20-Q19)-meta!$F$4)&lt;=meta!$F$9,
_xlfn.CONCAT(
(SIGN(Q21-Q18-(Q20-Q19)-meta!$F$4)*MINUTE(ABS(Q21-Q18-(Q20-Q19)-meta!$F$4))),meta!$F$10
),""),"")</f>
        <v/>
      </c>
      <c r="P22" s="8"/>
      <c r="Q22" s="23" t="str">
        <f>_xlfn.IFS(AND(Q18="",Q19="",Q20="",Q21=""),"",
AND(Q18&lt;&gt;"",Q19="",Q20="",Q21=""),meta!$F$1-Q18,
AND(Q18&lt;&gt;"",Q19&lt;&gt;"",Q20="",Q21=""),meta!$F$1-Q18,
AND(Q18&lt;&gt;"",Q19&lt;&gt;"",Q20&lt;&gt;"",Q21=""),(meta!$F$1-Q18)-(Q20-Q19-meta!$F$3),
AND(Q18&lt;&gt;"",Q19&lt;&gt;"",Q20&lt;&gt;"",Q21&lt;&gt;""),IF(ABS(Q21-Q18-(Q20-Q19)-meta!$F$4)&lt;=meta!$F$9,0,(Q21-Q18-(Q20-Q19)-meta!$F$4)),
TRUE,"ERRO")</f>
        <v/>
      </c>
      <c r="R22" s="28"/>
      <c r="S22" s="8"/>
      <c r="T22" s="19"/>
      <c r="U22" s="67"/>
      <c r="V22" s="58" t="str">
        <f>IF(AND(X18&lt;&gt;"",X19&lt;&gt;"",X20&lt;&gt;"",X21&lt;&gt;""),
IF(ABS(X21-X18-(X20-X19)-meta!$F$4)&lt;=meta!$F$9,
_xlfn.CONCAT(
(SIGN(X21-X18-(X20-X19)-meta!$F$4)*MINUTE(ABS(X21-X18-(X20-X19)-meta!$F$4))),meta!$F$10
),""),"")</f>
        <v/>
      </c>
      <c r="W22" s="8"/>
      <c r="X22" s="23" t="str">
        <f>_xlfn.IFS(AND(X18="",X19="",X20="",X21=""),"",
AND(X18&lt;&gt;"",X19="",X20="",X21=""),meta!$F$1-X18,
AND(X18&lt;&gt;"",X19&lt;&gt;"",X20="",X21=""),meta!$F$1-X18,
AND(X18&lt;&gt;"",X19&lt;&gt;"",X20&lt;&gt;"",X21=""),(meta!$F$1-X18)-(X20-X19-meta!$F$3),
AND(X18&lt;&gt;"",X19&lt;&gt;"",X20&lt;&gt;"",X21&lt;&gt;""),IF(ABS(X21-X18-(X20-X19)-meta!$F$4)&lt;=meta!$F$9,0,(X21-X18-(X20-X19)-meta!$F$4)),
TRUE,"ERRO")</f>
        <v/>
      </c>
      <c r="Y22" s="28"/>
      <c r="Z22" s="8"/>
      <c r="AA22" s="19"/>
      <c r="AB22" s="67"/>
      <c r="AC22" s="58" t="str">
        <f>IF(AND(AE18&lt;&gt;"",AE19&lt;&gt;"",AE20&lt;&gt;"",AE21&lt;&gt;""),
IF(ABS(AE21-AE18-(AE20-AE19)-meta!$F$4)&lt;=meta!$F$9,
_xlfn.CONCAT(
(SIGN(AE21-AE18-(AE20-AE19)-meta!$F$4)*MINUTE(ABS(AE21-AE18-(AE20-AE19)-meta!$F$4))),meta!$F$10
),""),"")</f>
        <v/>
      </c>
      <c r="AD22" s="8"/>
      <c r="AE22" s="23" t="str">
        <f>_xlfn.IFS(AND(AE18="",AE19="",AE20="",AE21=""),"",
AND(AE18&lt;&gt;"",AE19="",AE20="",AE21=""),meta!$F$1-AE18,
AND(AE18&lt;&gt;"",AE19&lt;&gt;"",AE20="",AE21=""),meta!$F$1-AE18,
AND(AE18&lt;&gt;"",AE19&lt;&gt;"",AE20&lt;&gt;"",AE21=""),(meta!$F$1-AE18)-(AE20-AE19-meta!$F$3),
AND(AE18&lt;&gt;"",AE19&lt;&gt;"",AE20&lt;&gt;"",AE21&lt;&gt;""),IF(ABS(AE21-AE18-(AE20-AE19)-meta!$F$4)&lt;=meta!$F$9,0,(AE21-AE18-(AE20-AE19)-meta!$F$4)),
TRUE,"ERRO")</f>
        <v/>
      </c>
      <c r="AF22" s="28"/>
      <c r="AG22" s="8"/>
      <c r="AH22" s="19"/>
      <c r="AI22" s="67"/>
      <c r="AJ22" s="58" t="str">
        <f>IF(AND(AL18&lt;&gt;"",AL19&lt;&gt;"",AL20&lt;&gt;"",AL21&lt;&gt;""),
IF(ABS(AL21-AL18-(AL20-AL19)-meta!$F$4)&lt;=meta!$F$9,
_xlfn.CONCAT(
(SIGN(AL21-AL18-(AL20-AL19)-meta!$F$4)*MINUTE(ABS(AL21-AL18-(AL20-AL19)-meta!$F$4))),meta!$F$10
),""),"")</f>
        <v/>
      </c>
      <c r="AK22" s="8"/>
      <c r="AL22" s="23" t="str">
        <f>_xlfn.IFS(AND(AL18="",AL19="",AL20="",AL21=""),"",
AND(AL18&lt;&gt;"",AL19="",AL20="",AL21=""),meta!$F$1-AL18,
AND(AL18&lt;&gt;"",AL19&lt;&gt;"",AL20="",AL21=""),meta!$F$1-AL18,
AND(AL18&lt;&gt;"",AL19&lt;&gt;"",AL20&lt;&gt;"",AL21=""),(meta!$F$1-AL18)-(AL20-AL19-meta!$F$3),
AND(AL18&lt;&gt;"",AL19&lt;&gt;"",AL20&lt;&gt;"",AL21&lt;&gt;""),IF(ABS(AL21-AL18-(AL20-AL19)-meta!$F$4)&lt;=meta!$F$9,0,(AL21-AL18-(AL20-AL19)-meta!$F$4)),
TRUE,"ERRO")</f>
        <v/>
      </c>
      <c r="AM22" s="28"/>
      <c r="AN22" s="8"/>
      <c r="AO22" s="19"/>
      <c r="AQ22" s="67"/>
      <c r="AR22" s="58" t="str">
        <f>IF(AND(AT18&lt;&gt;"",AT19&lt;&gt;"",AT20&lt;&gt;"",AT21&lt;&gt;""),
IF(ABS(AT21-AT18-(AT20-AT19)-meta!$F$4)&lt;=meta!$F$9,
_xlfn.CONCAT(
(SIGN(AT21-AT18-(AT20-AT19)-meta!$F$4)*MINUTE(ABS(AT21-AT18-(AT20-AT19)-meta!$F$4))),meta!$F$10
),""),"")</f>
        <v/>
      </c>
      <c r="AS22" s="8"/>
      <c r="AT22" s="23" t="str">
        <f>_xlfn.IFS(AND(AT18="",AT19="",AT20="",AT21=""),"",
AND(AT18&lt;&gt;"",AT19="",AT20="",AT21=""),meta!$F$1-AT18,
AND(AT18&lt;&gt;"",AT19&lt;&gt;"",AT20="",AT21=""),meta!$F$1-AT18,
AND(AT18&lt;&gt;"",AT19&lt;&gt;"",AT20&lt;&gt;"",AT21=""),(meta!$F$1-AT18)-(AT20-AT19-meta!$F$3),
AND(AT18&lt;&gt;"",AT19&lt;&gt;"",AT20&lt;&gt;"",AT21&lt;&gt;""),IF(ABS(AT21-AT18-(AT20-AT19)-meta!$F$4)&lt;=meta!$F$9,0,(AT21-AT18-(AT20-AT19)-meta!$F$4)),
TRUE,"ERRO")</f>
        <v/>
      </c>
      <c r="AU22" s="28"/>
      <c r="AV22" s="8"/>
      <c r="AX22" s="67"/>
      <c r="AY22" s="58" t="str">
        <f>IF(AND(BA18&lt;&gt;"",BA19&lt;&gt;"",BA20&lt;&gt;"",BA21&lt;&gt;""),
IF(ABS(BA21-BA18-(BA20-BA19)-meta!$F$4)&lt;=meta!$F$9,
_xlfn.CONCAT(
(SIGN(BA21-BA18-(BA20-BA19)-meta!$F$4)*MINUTE(ABS(BA21-BA18-(BA20-BA19)-meta!$F$4))),meta!$F$10
),""),"")</f>
        <v/>
      </c>
      <c r="AZ22" s="8"/>
      <c r="BA22" s="23" t="str">
        <f>_xlfn.IFS(AND(BA18="",BA19="",BA20="",BA21=""),"",
AND(BA18&lt;&gt;"",BA19="",BA20="",BA21=""),meta!$F$1-BA18,
AND(BA18&lt;&gt;"",BA19&lt;&gt;"",BA20="",BA21=""),meta!$F$1-BA18,
AND(BA18&lt;&gt;"",BA19&lt;&gt;"",BA20&lt;&gt;"",BA21=""),(meta!$F$1-BA18)-(BA20-BA19-meta!$F$3),
AND(BA18&lt;&gt;"",BA19&lt;&gt;"",BA20&lt;&gt;"",BA21&lt;&gt;""),IF(ABS(BA21-BA18-(BA20-BA19)-meta!$F$4)&lt;=meta!$F$9,0,(BA21-BA18-(BA20-BA19)-meta!$F$4)),
TRUE,"ERRO")</f>
        <v/>
      </c>
      <c r="BB22" s="28"/>
      <c r="BC22" s="8"/>
    </row>
    <row r="23" spans="1:55" ht="4.5" customHeight="1" x14ac:dyDescent="0.25">
      <c r="B23" s="11"/>
      <c r="F23" s="35"/>
    </row>
    <row r="24" spans="1:55" ht="4.5" customHeight="1" x14ac:dyDescent="0.25">
      <c r="B24" s="11"/>
      <c r="F24" s="35"/>
      <c r="G24" s="67">
        <f>AX17+1</f>
        <v>43879</v>
      </c>
      <c r="H24" s="15"/>
      <c r="I24" s="15"/>
      <c r="J24" s="15"/>
      <c r="K24" s="25"/>
      <c r="L24" s="4"/>
      <c r="N24" s="67">
        <f>G24+1</f>
        <v>43880</v>
      </c>
      <c r="O24" s="15"/>
      <c r="P24" s="15"/>
      <c r="Q24" s="15"/>
      <c r="R24" s="25"/>
      <c r="S24" s="4"/>
      <c r="U24" s="67">
        <f>N24+1</f>
        <v>43881</v>
      </c>
      <c r="V24" s="15"/>
      <c r="W24" s="15"/>
      <c r="X24" s="15"/>
      <c r="Y24" s="25"/>
      <c r="Z24" s="4"/>
      <c r="AB24" s="67">
        <f>U24+1</f>
        <v>43882</v>
      </c>
      <c r="AC24" s="15"/>
      <c r="AD24" s="15"/>
      <c r="AE24" s="15"/>
      <c r="AF24" s="25"/>
      <c r="AG24" s="4"/>
      <c r="AI24" s="67">
        <f>AB24+1</f>
        <v>43883</v>
      </c>
      <c r="AJ24" s="15"/>
      <c r="AK24" s="15"/>
      <c r="AL24" s="15"/>
      <c r="AM24" s="25"/>
      <c r="AN24" s="4"/>
      <c r="AQ24" s="67">
        <f>AI24+1</f>
        <v>43884</v>
      </c>
      <c r="AR24" s="15"/>
      <c r="AS24" s="15"/>
      <c r="AT24" s="15"/>
      <c r="AU24" s="25"/>
      <c r="AV24" s="4"/>
      <c r="AX24" s="67">
        <f>AQ24+1</f>
        <v>43885</v>
      </c>
      <c r="AY24" s="15"/>
      <c r="AZ24" s="15"/>
      <c r="BA24" s="15"/>
      <c r="BB24" s="25"/>
      <c r="BC24" s="4"/>
    </row>
    <row r="25" spans="1:55" ht="14.45" customHeight="1" x14ac:dyDescent="0.25">
      <c r="B25" s="11"/>
      <c r="E25" s="68">
        <f>IFERROR(SUM(J29,Q29,X29,AE29,AL29,AT29,BA29)*VLOOKUP($C$14,meta!$R$1:$S$3,2,FALSE),SUM(J29,Q29,X29,AE29,AL29,AT29,BA29))</f>
        <v>0</v>
      </c>
      <c r="F25" s="41">
        <f>IFERROR(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*VLOOKUP($C$14,meta!$R$1:$S$3,2,FALSE),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)</f>
        <v>0</v>
      </c>
      <c r="G25" s="67"/>
      <c r="H25" s="6" t="str">
        <f>meta!$P$1</f>
        <v>Entrada</v>
      </c>
      <c r="I25" s="1"/>
      <c r="J25" s="13"/>
      <c r="K25" s="26" t="str">
        <f>IF(J25&lt;&gt;"","",TEXT(meta!$F$1,"HH:MM"))</f>
        <v>08:30</v>
      </c>
      <c r="L25" s="1"/>
      <c r="N25" s="67"/>
      <c r="O25" s="6" t="str">
        <f>meta!$P$1</f>
        <v>Entrada</v>
      </c>
      <c r="P25" s="1"/>
      <c r="Q25" s="13"/>
      <c r="R25" s="26" t="str">
        <f>IF(Q25&lt;&gt;"","",TEXT(meta!$F$1,"HH:MM"))</f>
        <v>08:30</v>
      </c>
      <c r="S25" s="1"/>
      <c r="U25" s="67"/>
      <c r="V25" s="6" t="str">
        <f>meta!$P$1</f>
        <v>Entrada</v>
      </c>
      <c r="W25" s="1"/>
      <c r="X25" s="13"/>
      <c r="Y25" s="26" t="str">
        <f>IF(X25&lt;&gt;"","",TEXT(meta!$F$1,"HH:MM"))</f>
        <v>08:30</v>
      </c>
      <c r="Z25" s="1"/>
      <c r="AB25" s="67"/>
      <c r="AC25" s="6" t="str">
        <f>meta!$P$1</f>
        <v>Entrada</v>
      </c>
      <c r="AD25" s="1"/>
      <c r="AE25" s="13"/>
      <c r="AF25" s="26" t="str">
        <f>IF(AE25&lt;&gt;"","",TEXT(meta!$F$1,"HH:MM"))</f>
        <v>08:30</v>
      </c>
      <c r="AG25" s="1"/>
      <c r="AI25" s="67"/>
      <c r="AJ25" s="6" t="str">
        <f>meta!$P$1</f>
        <v>Entrada</v>
      </c>
      <c r="AK25" s="1"/>
      <c r="AL25" s="13"/>
      <c r="AM25" s="26" t="str">
        <f>IF(AL25&lt;&gt;"","",TEXT(meta!$F$1,"HH:MM"))</f>
        <v>08:30</v>
      </c>
      <c r="AN25" s="1"/>
      <c r="AQ25" s="67"/>
      <c r="AR25" s="6" t="str">
        <f>meta!$P$1</f>
        <v>Entrada</v>
      </c>
      <c r="AS25" s="1"/>
      <c r="AT25" s="13"/>
      <c r="AU25" s="26" t="str">
        <f>IF(AT25&lt;&gt;"","",TEXT(meta!$F$1,"HH:MM"))</f>
        <v>08:30</v>
      </c>
      <c r="AV25" s="1"/>
      <c r="AX25" s="67"/>
      <c r="AY25" s="6" t="str">
        <f>meta!$P$1</f>
        <v>Entrada</v>
      </c>
      <c r="AZ25" s="1"/>
      <c r="BA25" s="13"/>
      <c r="BB25" s="26" t="str">
        <f>IF(BA25&lt;&gt;"","",TEXT(meta!$F$1,"HH:MM"))</f>
        <v>08:30</v>
      </c>
      <c r="BC25" s="1"/>
    </row>
    <row r="26" spans="1:55" ht="14.45" customHeight="1" x14ac:dyDescent="0.25">
      <c r="B26" s="11"/>
      <c r="E26" s="68"/>
      <c r="F26" s="36"/>
      <c r="G26" s="67"/>
      <c r="H26" s="7" t="str">
        <f>meta!$P$2</f>
        <v>Almoço ↑</v>
      </c>
      <c r="I26" s="1"/>
      <c r="J26" s="14"/>
      <c r="K26" s="27"/>
      <c r="L26" s="1"/>
      <c r="N26" s="67"/>
      <c r="O26" s="7" t="str">
        <f>meta!$P$2</f>
        <v>Almoço ↑</v>
      </c>
      <c r="P26" s="1"/>
      <c r="Q26" s="14"/>
      <c r="R26" s="27"/>
      <c r="S26" s="1"/>
      <c r="U26" s="67"/>
      <c r="V26" s="7" t="str">
        <f>meta!$P$2</f>
        <v>Almoço ↑</v>
      </c>
      <c r="W26" s="1"/>
      <c r="X26" s="14"/>
      <c r="Y26" s="27"/>
      <c r="Z26" s="1"/>
      <c r="AB26" s="67"/>
      <c r="AC26" s="7" t="str">
        <f>meta!$P$2</f>
        <v>Almoço ↑</v>
      </c>
      <c r="AD26" s="1"/>
      <c r="AE26" s="14"/>
      <c r="AF26" s="27"/>
      <c r="AG26" s="1"/>
      <c r="AI26" s="67"/>
      <c r="AJ26" s="7" t="str">
        <f>meta!$P$2</f>
        <v>Almoço ↑</v>
      </c>
      <c r="AK26" s="1"/>
      <c r="AL26" s="14"/>
      <c r="AM26" s="27"/>
      <c r="AN26" s="1"/>
      <c r="AQ26" s="67"/>
      <c r="AR26" s="7" t="str">
        <f>meta!$P$2</f>
        <v>Almoço ↑</v>
      </c>
      <c r="AS26" s="1"/>
      <c r="AT26" s="14"/>
      <c r="AU26" s="27"/>
      <c r="AV26" s="1"/>
      <c r="AX26" s="67"/>
      <c r="AY26" s="7" t="str">
        <f>meta!$P$2</f>
        <v>Almoço ↑</v>
      </c>
      <c r="AZ26" s="1"/>
      <c r="BA26" s="14"/>
      <c r="BB26" s="27"/>
      <c r="BC26" s="1"/>
    </row>
    <row r="27" spans="1:55" ht="14.45" customHeight="1" x14ac:dyDescent="0.25">
      <c r="B27" s="11"/>
      <c r="E27" s="68"/>
      <c r="F27" s="36"/>
      <c r="G27" s="67"/>
      <c r="H27" s="7" t="str">
        <f>meta!$P$3</f>
        <v>Almoço ↓</v>
      </c>
      <c r="I27" s="1"/>
      <c r="J27" s="14"/>
      <c r="K27" s="27" t="str">
        <f>IF(OR(J26="",J27&lt;&gt;""),"",TEXT(J26+"1:00","HH:MM"))</f>
        <v/>
      </c>
      <c r="L27" s="1"/>
      <c r="N27" s="67"/>
      <c r="O27" s="7" t="str">
        <f>meta!$P$3</f>
        <v>Almoço ↓</v>
      </c>
      <c r="P27" s="1"/>
      <c r="Q27" s="14"/>
      <c r="R27" s="27" t="str">
        <f>IF(OR(Q26="",Q27&lt;&gt;""),"",TEXT(Q26+"1:00","HH:MM"))</f>
        <v/>
      </c>
      <c r="S27" s="1"/>
      <c r="U27" s="67"/>
      <c r="V27" s="7" t="str">
        <f>meta!$P$3</f>
        <v>Almoço ↓</v>
      </c>
      <c r="W27" s="1"/>
      <c r="X27" s="14"/>
      <c r="Y27" s="27" t="str">
        <f>IF(OR(X26="",X27&lt;&gt;""),"",TEXT(X26+"1:00","HH:MM"))</f>
        <v/>
      </c>
      <c r="Z27" s="1"/>
      <c r="AB27" s="67"/>
      <c r="AC27" s="7" t="str">
        <f>meta!$P$3</f>
        <v>Almoço ↓</v>
      </c>
      <c r="AD27" s="1"/>
      <c r="AE27" s="14"/>
      <c r="AF27" s="27" t="str">
        <f>IF(OR(AE26="",AE27&lt;&gt;""),"",TEXT(AE26+"1:00","HH:MM"))</f>
        <v/>
      </c>
      <c r="AG27" s="1"/>
      <c r="AI27" s="67"/>
      <c r="AJ27" s="7" t="str">
        <f>meta!$P$3</f>
        <v>Almoço ↓</v>
      </c>
      <c r="AK27" s="1"/>
      <c r="AL27" s="14"/>
      <c r="AM27" s="27" t="str">
        <f>IF(OR(AL26="",AL27&lt;&gt;""),"",TEXT(AL26+"1:00","HH:MM"))</f>
        <v/>
      </c>
      <c r="AN27" s="1"/>
      <c r="AQ27" s="67"/>
      <c r="AR27" s="7" t="str">
        <f>meta!$P$3</f>
        <v>Almoço ↓</v>
      </c>
      <c r="AS27" s="1"/>
      <c r="AT27" s="14"/>
      <c r="AU27" s="27" t="str">
        <f>IF(OR(AT26="",AT27&lt;&gt;""),"",TEXT(AT26+"1:00","HH:MM"))</f>
        <v/>
      </c>
      <c r="AV27" s="1"/>
      <c r="AX27" s="67"/>
      <c r="AY27" s="7" t="str">
        <f>meta!$P$3</f>
        <v>Almoço ↓</v>
      </c>
      <c r="AZ27" s="1"/>
      <c r="BA27" s="14"/>
      <c r="BB27" s="27" t="str">
        <f>IF(OR(BA26="",BA27&lt;&gt;""),"",TEXT(BA26+"1:00","HH:MM"))</f>
        <v/>
      </c>
      <c r="BC27" s="1"/>
    </row>
    <row r="28" spans="1:55" ht="14.45" customHeight="1" x14ac:dyDescent="0.25">
      <c r="B28" s="11"/>
      <c r="E28" s="68"/>
      <c r="F28" s="36"/>
      <c r="G28" s="67"/>
      <c r="H28" s="6" t="str">
        <f>meta!$P$4</f>
        <v>Saída</v>
      </c>
      <c r="I28" s="1"/>
      <c r="J28" s="13"/>
      <c r="K28" s="26" t="str">
        <f>IF(J28&lt;&gt;"","",TEXT(meta!$F$2,"HH:MM"))</f>
        <v>17:30</v>
      </c>
      <c r="L28" s="1"/>
      <c r="N28" s="67"/>
      <c r="O28" s="6" t="str">
        <f>meta!$P$4</f>
        <v>Saída</v>
      </c>
      <c r="P28" s="1"/>
      <c r="Q28" s="13"/>
      <c r="R28" s="26" t="str">
        <f>IF(Q28&lt;&gt;"","",TEXT(meta!$F$2,"HH:MM"))</f>
        <v>17:30</v>
      </c>
      <c r="S28" s="1"/>
      <c r="U28" s="67"/>
      <c r="V28" s="6" t="str">
        <f>meta!$P$4</f>
        <v>Saída</v>
      </c>
      <c r="W28" s="1"/>
      <c r="X28" s="13"/>
      <c r="Y28" s="26" t="str">
        <f>IF(X28&lt;&gt;"","",TEXT(meta!$F$2,"HH:MM"))</f>
        <v>17:30</v>
      </c>
      <c r="Z28" s="1"/>
      <c r="AB28" s="67"/>
      <c r="AC28" s="6" t="str">
        <f>meta!$P$4</f>
        <v>Saída</v>
      </c>
      <c r="AD28" s="1"/>
      <c r="AE28" s="13"/>
      <c r="AF28" s="26" t="str">
        <f>IF(AE28&lt;&gt;"","",TEXT(meta!$F$2,"HH:MM"))</f>
        <v>17:30</v>
      </c>
      <c r="AG28" s="1"/>
      <c r="AI28" s="67"/>
      <c r="AJ28" s="6" t="str">
        <f>meta!$P$4</f>
        <v>Saída</v>
      </c>
      <c r="AK28" s="1"/>
      <c r="AL28" s="13"/>
      <c r="AM28" s="26" t="str">
        <f>IF(AL28&lt;&gt;"","",TEXT(meta!$F$2,"HH:MM"))</f>
        <v>17:30</v>
      </c>
      <c r="AN28" s="1"/>
      <c r="AQ28" s="67"/>
      <c r="AR28" s="6" t="str">
        <f>meta!$P$4</f>
        <v>Saída</v>
      </c>
      <c r="AS28" s="1"/>
      <c r="AT28" s="13"/>
      <c r="AU28" s="26" t="str">
        <f>IF(AT28&lt;&gt;"","",TEXT(meta!$F$2,"HH:MM"))</f>
        <v>17:30</v>
      </c>
      <c r="AV28" s="1"/>
      <c r="AX28" s="67"/>
      <c r="AY28" s="6" t="str">
        <f>meta!$P$4</f>
        <v>Saída</v>
      </c>
      <c r="AZ28" s="1"/>
      <c r="BA28" s="13"/>
      <c r="BB28" s="26" t="str">
        <f>IF(BA28&lt;&gt;"","",TEXT(meta!$F$2,"HH:MM"))</f>
        <v>17:30</v>
      </c>
      <c r="BC28" s="1"/>
    </row>
    <row r="29" spans="1:55" s="18" customFormat="1" ht="10.5" customHeight="1" x14ac:dyDescent="0.25">
      <c r="A29" s="8"/>
      <c r="B29" s="11"/>
      <c r="C29" s="8"/>
      <c r="D29" s="2"/>
      <c r="E29" s="35"/>
      <c r="F29" s="35"/>
      <c r="G29" s="67"/>
      <c r="H29" s="58" t="str">
        <f>IF(AND(J25&lt;&gt;"",J26&lt;&gt;"",J27&lt;&gt;"",J28&lt;&gt;""),
IF(ABS(J28-J25-(J27-J26)-meta!$F$4)&lt;=meta!$F$9,
_xlfn.CONCAT(
(SIGN(J28-J25-(J27-J26)-meta!$F$4)*MINUTE(ABS(J28-J25-(J27-J26)-meta!$F$4))),meta!$F$10
),""),"")</f>
        <v/>
      </c>
      <c r="I29" s="8"/>
      <c r="J29" s="23" t="str">
        <f>_xlfn.IFS(AND(J25="",J26="",J27="",J28=""),"",
AND(J25&lt;&gt;"",J26="",J27="",J28=""),meta!$F$1-J25,
AND(J25&lt;&gt;"",J26&lt;&gt;"",J27="",J28=""),meta!$F$1-J25,
AND(J25&lt;&gt;"",J26&lt;&gt;"",J27&lt;&gt;"",J28=""),(meta!$F$1-J25)-(J27-J26-meta!$F$3),
AND(J25&lt;&gt;"",J26&lt;&gt;"",J27&lt;&gt;"",J28&lt;&gt;""),IF(ABS(J28-J25-(J27-J26)-meta!$F$4)&lt;=meta!$F$9,0,(J28-J25-(J27-J26)-meta!$F$4)),
TRUE,"ERRO")</f>
        <v/>
      </c>
      <c r="K29" s="28"/>
      <c r="L29" s="8"/>
      <c r="M29" s="19"/>
      <c r="N29" s="67"/>
      <c r="O29" s="58" t="str">
        <f>IF(AND(Q25&lt;&gt;"",Q26&lt;&gt;"",Q27&lt;&gt;"",Q28&lt;&gt;""),
IF(ABS(Q28-Q25-(Q27-Q26)-meta!$F$4)&lt;=meta!$F$9,
_xlfn.CONCAT(
(SIGN(Q28-Q25-(Q27-Q26)-meta!$F$4)*MINUTE(ABS(Q28-Q25-(Q27-Q26)-meta!$F$4))),meta!$F$10
),""),"")</f>
        <v/>
      </c>
      <c r="P29" s="8"/>
      <c r="Q29" s="23" t="str">
        <f>_xlfn.IFS(AND(Q25="",Q26="",Q27="",Q28=""),"",
AND(Q25&lt;&gt;"",Q26="",Q27="",Q28=""),meta!$F$1-Q25,
AND(Q25&lt;&gt;"",Q26&lt;&gt;"",Q27="",Q28=""),meta!$F$1-Q25,
AND(Q25&lt;&gt;"",Q26&lt;&gt;"",Q27&lt;&gt;"",Q28=""),(meta!$F$1-Q25)-(Q27-Q26-meta!$F$3),
AND(Q25&lt;&gt;"",Q26&lt;&gt;"",Q27&lt;&gt;"",Q28&lt;&gt;""),IF(ABS(Q28-Q25-(Q27-Q26)-meta!$F$4)&lt;=meta!$F$9,0,(Q28-Q25-(Q27-Q26)-meta!$F$4)),
TRUE,"ERRO")</f>
        <v/>
      </c>
      <c r="R29" s="28"/>
      <c r="S29" s="8"/>
      <c r="T29" s="19"/>
      <c r="U29" s="67"/>
      <c r="V29" s="58" t="str">
        <f>IF(AND(X25&lt;&gt;"",X26&lt;&gt;"",X27&lt;&gt;"",X28&lt;&gt;""),
IF(ABS(X28-X25-(X27-X26)-meta!$F$4)&lt;=meta!$F$9,
_xlfn.CONCAT(
(SIGN(X28-X25-(X27-X26)-meta!$F$4)*MINUTE(ABS(X28-X25-(X27-X26)-meta!$F$4))),meta!$F$10
),""),"")</f>
        <v/>
      </c>
      <c r="W29" s="8"/>
      <c r="X29" s="23" t="str">
        <f>_xlfn.IFS(AND(X25="",X26="",X27="",X28=""),"",
AND(X25&lt;&gt;"",X26="",X27="",X28=""),meta!$F$1-X25,
AND(X25&lt;&gt;"",X26&lt;&gt;"",X27="",X28=""),meta!$F$1-X25,
AND(X25&lt;&gt;"",X26&lt;&gt;"",X27&lt;&gt;"",X28=""),(meta!$F$1-X25)-(X27-X26-meta!$F$3),
AND(X25&lt;&gt;"",X26&lt;&gt;"",X27&lt;&gt;"",X28&lt;&gt;""),IF(ABS(X28-X25-(X27-X26)-meta!$F$4)&lt;=meta!$F$9,0,(X28-X25-(X27-X26)-meta!$F$4)),
TRUE,"ERRO")</f>
        <v/>
      </c>
      <c r="Y29" s="28"/>
      <c r="Z29" s="8"/>
      <c r="AA29" s="19"/>
      <c r="AB29" s="67"/>
      <c r="AC29" s="58" t="str">
        <f>IF(AND(AE25&lt;&gt;"",AE26&lt;&gt;"",AE27&lt;&gt;"",AE28&lt;&gt;""),
IF(ABS(AE28-AE25-(AE27-AE26)-meta!$F$4)&lt;=meta!$F$9,
_xlfn.CONCAT(
(SIGN(AE28-AE25-(AE27-AE26)-meta!$F$4)*MINUTE(ABS(AE28-AE25-(AE27-AE26)-meta!$F$4))),meta!$F$10
),""),"")</f>
        <v/>
      </c>
      <c r="AD29" s="8"/>
      <c r="AE29" s="23" t="str">
        <f>_xlfn.IFS(AND(AE25="",AE26="",AE27="",AE28=""),"",
AND(AE25&lt;&gt;"",AE26="",AE27="",AE28=""),meta!$F$1-AE25,
AND(AE25&lt;&gt;"",AE26&lt;&gt;"",AE27="",AE28=""),meta!$F$1-AE25,
AND(AE25&lt;&gt;"",AE26&lt;&gt;"",AE27&lt;&gt;"",AE28=""),(meta!$F$1-AE25)-(AE27-AE26-meta!$F$3),
AND(AE25&lt;&gt;"",AE26&lt;&gt;"",AE27&lt;&gt;"",AE28&lt;&gt;""),IF(ABS(AE28-AE25-(AE27-AE26)-meta!$F$4)&lt;=meta!$F$9,0,(AE28-AE25-(AE27-AE26)-meta!$F$4)),
TRUE,"ERRO")</f>
        <v/>
      </c>
      <c r="AF29" s="28"/>
      <c r="AG29" s="8"/>
      <c r="AH29" s="19"/>
      <c r="AI29" s="67"/>
      <c r="AJ29" s="58" t="str">
        <f>IF(AND(AL25&lt;&gt;"",AL26&lt;&gt;"",AL27&lt;&gt;"",AL28&lt;&gt;""),
IF(ABS(AL28-AL25-(AL27-AL26)-meta!$F$4)&lt;=meta!$F$9,
_xlfn.CONCAT(
(SIGN(AL28-AL25-(AL27-AL26)-meta!$F$4)*MINUTE(ABS(AL28-AL25-(AL27-AL26)-meta!$F$4))),meta!$F$10
),""),"")</f>
        <v/>
      </c>
      <c r="AK29" s="8"/>
      <c r="AL29" s="23" t="str">
        <f>_xlfn.IFS(AND(AL25="",AL26="",AL27="",AL28=""),"",
AND(AL25&lt;&gt;"",AL26="",AL27="",AL28=""),meta!$F$1-AL25,
AND(AL25&lt;&gt;"",AL26&lt;&gt;"",AL27="",AL28=""),meta!$F$1-AL25,
AND(AL25&lt;&gt;"",AL26&lt;&gt;"",AL27&lt;&gt;"",AL28=""),(meta!$F$1-AL25)-(AL27-AL26-meta!$F$3),
AND(AL25&lt;&gt;"",AL26&lt;&gt;"",AL27&lt;&gt;"",AL28&lt;&gt;""),IF(ABS(AL28-AL25-(AL27-AL26)-meta!$F$4)&lt;=meta!$F$9,0,(AL28-AL25-(AL27-AL26)-meta!$F$4)),
TRUE,"ERRO")</f>
        <v/>
      </c>
      <c r="AM29" s="28"/>
      <c r="AN29" s="8"/>
      <c r="AO29" s="19"/>
      <c r="AQ29" s="67"/>
      <c r="AR29" s="58" t="str">
        <f>IF(AND(AT25&lt;&gt;"",AT26&lt;&gt;"",AT27&lt;&gt;"",AT28&lt;&gt;""),
IF(ABS(AT28-AT25-(AT27-AT26)-meta!$F$4)&lt;=meta!$F$9,
_xlfn.CONCAT(
(SIGN(AT28-AT25-(AT27-AT26)-meta!$F$4)*MINUTE(ABS(AT28-AT25-(AT27-AT26)-meta!$F$4))),meta!$F$10
),""),"")</f>
        <v/>
      </c>
      <c r="AS29" s="8"/>
      <c r="AT29" s="23" t="str">
        <f>_xlfn.IFS(AND(AT25="",AT26="",AT27="",AT28=""),"",
AND(AT25&lt;&gt;"",AT26="",AT27="",AT28=""),meta!$F$1-AT25,
AND(AT25&lt;&gt;"",AT26&lt;&gt;"",AT27="",AT28=""),meta!$F$1-AT25,
AND(AT25&lt;&gt;"",AT26&lt;&gt;"",AT27&lt;&gt;"",AT28=""),(meta!$F$1-AT25)-(AT27-AT26-meta!$F$3),
AND(AT25&lt;&gt;"",AT26&lt;&gt;"",AT27&lt;&gt;"",AT28&lt;&gt;""),IF(ABS(AT28-AT25-(AT27-AT26)-meta!$F$4)&lt;=meta!$F$9,0,(AT28-AT25-(AT27-AT26)-meta!$F$4)),
TRUE,"ERRO")</f>
        <v/>
      </c>
      <c r="AU29" s="28"/>
      <c r="AV29" s="8"/>
      <c r="AX29" s="67"/>
      <c r="AY29" s="58" t="str">
        <f>IF(AND(BA25&lt;&gt;"",BA26&lt;&gt;"",BA27&lt;&gt;"",BA28&lt;&gt;""),
IF(ABS(BA28-BA25-(BA27-BA26)-meta!$F$4)&lt;=meta!$F$9,
_xlfn.CONCAT(
(SIGN(BA28-BA25-(BA27-BA26)-meta!$F$4)*MINUTE(ABS(BA28-BA25-(BA27-BA26)-meta!$F$4))),meta!$F$10
),""),"")</f>
        <v/>
      </c>
      <c r="AZ29" s="8"/>
      <c r="BA29" s="23" t="str">
        <f>_xlfn.IFS(AND(BA25="",BA26="",BA27="",BA28=""),"",
AND(BA25&lt;&gt;"",BA26="",BA27="",BA28=""),meta!$F$1-BA25,
AND(BA25&lt;&gt;"",BA26&lt;&gt;"",BA27="",BA28=""),meta!$F$1-BA25,
AND(BA25&lt;&gt;"",BA26&lt;&gt;"",BA27&lt;&gt;"",BA28=""),(meta!$F$1-BA25)-(BA27-BA26-meta!$F$3),
AND(BA25&lt;&gt;"",BA26&lt;&gt;"",BA27&lt;&gt;"",BA28&lt;&gt;""),IF(ABS(BA28-BA25-(BA27-BA26)-meta!$F$4)&lt;=meta!$F$9,0,(BA28-BA25-(BA27-BA26)-meta!$F$4)),
TRUE,"ERRO")</f>
        <v/>
      </c>
      <c r="BB29" s="28"/>
      <c r="BC29" s="8"/>
    </row>
    <row r="30" spans="1:55" ht="4.5" customHeight="1" x14ac:dyDescent="0.25">
      <c r="B30" s="11"/>
      <c r="F30" s="35"/>
    </row>
    <row r="31" spans="1:55" ht="4.5" customHeight="1" x14ac:dyDescent="0.25">
      <c r="B31" s="11"/>
      <c r="F31" s="35"/>
      <c r="G31" s="67">
        <f>AX24+1</f>
        <v>43886</v>
      </c>
      <c r="H31" s="15"/>
      <c r="I31" s="15"/>
      <c r="J31" s="15"/>
      <c r="K31" s="25"/>
      <c r="L31" s="4"/>
      <c r="N31" s="67">
        <f>G31+1</f>
        <v>43887</v>
      </c>
      <c r="O31" s="15"/>
      <c r="P31" s="15"/>
      <c r="Q31" s="15"/>
      <c r="R31" s="25"/>
      <c r="S31" s="4"/>
      <c r="U31" s="67">
        <f>N31+1</f>
        <v>43888</v>
      </c>
      <c r="V31" s="15"/>
      <c r="W31" s="15"/>
      <c r="X31" s="15"/>
      <c r="Y31" s="25"/>
      <c r="Z31" s="4"/>
      <c r="AB31" s="67">
        <f>U31+1</f>
        <v>43889</v>
      </c>
      <c r="AC31" s="15"/>
      <c r="AD31" s="15"/>
      <c r="AE31" s="15"/>
      <c r="AF31" s="25"/>
      <c r="AG31" s="4"/>
      <c r="AI31" s="67">
        <f>AB31+1</f>
        <v>43890</v>
      </c>
      <c r="AJ31" s="15"/>
      <c r="AK31" s="15"/>
      <c r="AL31" s="15"/>
      <c r="AM31" s="25"/>
      <c r="AN31" s="4"/>
      <c r="AQ31" s="67">
        <f>AI31+1</f>
        <v>43891</v>
      </c>
      <c r="AR31" s="15"/>
      <c r="AS31" s="15"/>
      <c r="AT31" s="15"/>
      <c r="AU31" s="25"/>
      <c r="AV31" s="4"/>
      <c r="AX31" s="67">
        <f>AQ31+1</f>
        <v>43892</v>
      </c>
      <c r="AY31" s="15"/>
      <c r="AZ31" s="15"/>
      <c r="BA31" s="15"/>
      <c r="BB31" s="25"/>
      <c r="BC31" s="4"/>
    </row>
    <row r="32" spans="1:55" ht="14.45" customHeight="1" x14ac:dyDescent="0.25">
      <c r="B32" s="11"/>
      <c r="E32" s="68">
        <f>IFERROR(SUM(J36,Q36,X36,AE36,AL36,AT36,BA36)*VLOOKUP($C$14,meta!$R$1:$S$3,2,FALSE),SUM(J36,Q36,X36,AE36,AL36,AT36,BA36))</f>
        <v>0</v>
      </c>
      <c r="F32" s="41">
        <f>IFERROR(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*VLOOKUP($C$14,meta!$R$1:$S$3,2,FALSE),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)</f>
        <v>0</v>
      </c>
      <c r="G32" s="67"/>
      <c r="H32" s="6" t="str">
        <f>meta!$P$1</f>
        <v>Entrada</v>
      </c>
      <c r="I32" s="1"/>
      <c r="J32" s="13"/>
      <c r="K32" s="26" t="str">
        <f>IF(J32&lt;&gt;"","",TEXT(meta!$F$1,"HH:MM"))</f>
        <v>08:30</v>
      </c>
      <c r="L32" s="1"/>
      <c r="N32" s="67"/>
      <c r="O32" s="6" t="str">
        <f>meta!$P$1</f>
        <v>Entrada</v>
      </c>
      <c r="P32" s="1"/>
      <c r="Q32" s="13"/>
      <c r="R32" s="26" t="str">
        <f>IF(Q32&lt;&gt;"","",TEXT(meta!$F$1,"HH:MM"))</f>
        <v>08:30</v>
      </c>
      <c r="S32" s="1"/>
      <c r="U32" s="67"/>
      <c r="V32" s="6" t="str">
        <f>meta!$P$1</f>
        <v>Entrada</v>
      </c>
      <c r="W32" s="1"/>
      <c r="X32" s="13"/>
      <c r="Y32" s="26" t="str">
        <f>IF(X32&lt;&gt;"","",TEXT(meta!$F$1,"HH:MM"))</f>
        <v>08:30</v>
      </c>
      <c r="Z32" s="1"/>
      <c r="AB32" s="67"/>
      <c r="AC32" s="6" t="str">
        <f>meta!$P$1</f>
        <v>Entrada</v>
      </c>
      <c r="AD32" s="1"/>
      <c r="AE32" s="13"/>
      <c r="AF32" s="26" t="str">
        <f>IF(AE32&lt;&gt;"","",TEXT(meta!$F$1,"HH:MM"))</f>
        <v>08:30</v>
      </c>
      <c r="AG32" s="1"/>
      <c r="AI32" s="67"/>
      <c r="AJ32" s="6" t="str">
        <f>meta!$P$1</f>
        <v>Entrada</v>
      </c>
      <c r="AK32" s="1"/>
      <c r="AL32" s="13"/>
      <c r="AM32" s="26" t="str">
        <f>IF(AL32&lt;&gt;"","",TEXT(meta!$F$1,"HH:MM"))</f>
        <v>08:30</v>
      </c>
      <c r="AN32" s="1"/>
      <c r="AQ32" s="67"/>
      <c r="AR32" s="6" t="str">
        <f>meta!$P$1</f>
        <v>Entrada</v>
      </c>
      <c r="AS32" s="1"/>
      <c r="AT32" s="13"/>
      <c r="AU32" s="26" t="str">
        <f>IF(AT32&lt;&gt;"","",TEXT(meta!$F$1,"HH:MM"))</f>
        <v>08:30</v>
      </c>
      <c r="AV32" s="1"/>
      <c r="AX32" s="67"/>
      <c r="AY32" s="6" t="str">
        <f>meta!$P$1</f>
        <v>Entrada</v>
      </c>
      <c r="AZ32" s="1"/>
      <c r="BA32" s="13"/>
      <c r="BB32" s="26" t="str">
        <f>IF(BA32&lt;&gt;"","",TEXT(meta!$F$1,"HH:MM"))</f>
        <v>08:30</v>
      </c>
      <c r="BC32" s="1"/>
    </row>
    <row r="33" spans="1:55" ht="14.45" customHeight="1" x14ac:dyDescent="0.25">
      <c r="B33" s="11"/>
      <c r="E33" s="68"/>
      <c r="F33" s="36"/>
      <c r="G33" s="67"/>
      <c r="H33" s="7" t="str">
        <f>meta!$P$2</f>
        <v>Almoço ↑</v>
      </c>
      <c r="I33" s="1"/>
      <c r="J33" s="14"/>
      <c r="K33" s="27"/>
      <c r="L33" s="1"/>
      <c r="N33" s="67"/>
      <c r="O33" s="7" t="str">
        <f>meta!$P$2</f>
        <v>Almoço ↑</v>
      </c>
      <c r="P33" s="1"/>
      <c r="Q33" s="14"/>
      <c r="R33" s="27"/>
      <c r="S33" s="1"/>
      <c r="U33" s="67"/>
      <c r="V33" s="7" t="str">
        <f>meta!$P$2</f>
        <v>Almoço ↑</v>
      </c>
      <c r="W33" s="1"/>
      <c r="X33" s="14"/>
      <c r="Y33" s="27"/>
      <c r="Z33" s="1"/>
      <c r="AB33" s="67"/>
      <c r="AC33" s="7" t="str">
        <f>meta!$P$2</f>
        <v>Almoço ↑</v>
      </c>
      <c r="AD33" s="1"/>
      <c r="AE33" s="14"/>
      <c r="AF33" s="27"/>
      <c r="AG33" s="1"/>
      <c r="AI33" s="67"/>
      <c r="AJ33" s="7" t="str">
        <f>meta!$P$2</f>
        <v>Almoço ↑</v>
      </c>
      <c r="AK33" s="1"/>
      <c r="AL33" s="14"/>
      <c r="AM33" s="27"/>
      <c r="AN33" s="1"/>
      <c r="AQ33" s="67"/>
      <c r="AR33" s="7" t="str">
        <f>meta!$P$2</f>
        <v>Almoço ↑</v>
      </c>
      <c r="AS33" s="1"/>
      <c r="AT33" s="14"/>
      <c r="AU33" s="27"/>
      <c r="AV33" s="1"/>
      <c r="AX33" s="67"/>
      <c r="AY33" s="7" t="str">
        <f>meta!$P$2</f>
        <v>Almoço ↑</v>
      </c>
      <c r="AZ33" s="1"/>
      <c r="BA33" s="14"/>
      <c r="BB33" s="27"/>
      <c r="BC33" s="1"/>
    </row>
    <row r="34" spans="1:55" ht="14.45" customHeight="1" x14ac:dyDescent="0.25">
      <c r="B34" s="11"/>
      <c r="E34" s="68"/>
      <c r="F34" s="36"/>
      <c r="G34" s="67"/>
      <c r="H34" s="7" t="str">
        <f>meta!$P$3</f>
        <v>Almoço ↓</v>
      </c>
      <c r="I34" s="1"/>
      <c r="J34" s="14"/>
      <c r="K34" s="27" t="str">
        <f>IF(OR(J33="",J34&lt;&gt;""),"",TEXT(J33+"1:00","HH:MM"))</f>
        <v/>
      </c>
      <c r="L34" s="1"/>
      <c r="N34" s="67"/>
      <c r="O34" s="7" t="str">
        <f>meta!$P$3</f>
        <v>Almoço ↓</v>
      </c>
      <c r="P34" s="1"/>
      <c r="Q34" s="14"/>
      <c r="R34" s="27" t="str">
        <f>IF(OR(Q33="",Q34&lt;&gt;""),"",TEXT(Q33+"1:00","HH:MM"))</f>
        <v/>
      </c>
      <c r="S34" s="1"/>
      <c r="U34" s="67"/>
      <c r="V34" s="7" t="str">
        <f>meta!$P$3</f>
        <v>Almoço ↓</v>
      </c>
      <c r="W34" s="1"/>
      <c r="X34" s="14"/>
      <c r="Y34" s="27" t="str">
        <f>IF(OR(X33="",X34&lt;&gt;""),"",TEXT(X33+"1:00","HH:MM"))</f>
        <v/>
      </c>
      <c r="Z34" s="1"/>
      <c r="AB34" s="67"/>
      <c r="AC34" s="7" t="str">
        <f>meta!$P$3</f>
        <v>Almoço ↓</v>
      </c>
      <c r="AD34" s="1"/>
      <c r="AE34" s="14"/>
      <c r="AF34" s="27" t="str">
        <f>IF(OR(AE33="",AE34&lt;&gt;""),"",TEXT(AE33+"1:00","HH:MM"))</f>
        <v/>
      </c>
      <c r="AG34" s="1"/>
      <c r="AI34" s="67"/>
      <c r="AJ34" s="7" t="str">
        <f>meta!$P$3</f>
        <v>Almoço ↓</v>
      </c>
      <c r="AK34" s="1"/>
      <c r="AL34" s="14"/>
      <c r="AM34" s="27" t="str">
        <f>IF(OR(AL33="",AL34&lt;&gt;""),"",TEXT(AL33+"1:00","HH:MM"))</f>
        <v/>
      </c>
      <c r="AN34" s="1"/>
      <c r="AQ34" s="67"/>
      <c r="AR34" s="7" t="str">
        <f>meta!$P$3</f>
        <v>Almoço ↓</v>
      </c>
      <c r="AS34" s="1"/>
      <c r="AT34" s="14"/>
      <c r="AU34" s="27" t="str">
        <f>IF(OR(AT33="",AT34&lt;&gt;""),"",TEXT(AT33+"1:00","HH:MM"))</f>
        <v/>
      </c>
      <c r="AV34" s="1"/>
      <c r="AX34" s="67"/>
      <c r="AY34" s="7" t="str">
        <f>meta!$P$3</f>
        <v>Almoço ↓</v>
      </c>
      <c r="AZ34" s="1"/>
      <c r="BA34" s="14"/>
      <c r="BB34" s="27" t="str">
        <f>IF(OR(BA33="",BA34&lt;&gt;""),"",TEXT(BA33+"1:00","HH:MM"))</f>
        <v/>
      </c>
      <c r="BC34" s="1"/>
    </row>
    <row r="35" spans="1:55" ht="14.45" customHeight="1" x14ac:dyDescent="0.25">
      <c r="B35" s="11"/>
      <c r="E35" s="68"/>
      <c r="F35" s="36"/>
      <c r="G35" s="67"/>
      <c r="H35" s="6" t="str">
        <f>meta!$P$4</f>
        <v>Saída</v>
      </c>
      <c r="I35" s="1"/>
      <c r="J35" s="13"/>
      <c r="K35" s="26" t="str">
        <f>IF(J35&lt;&gt;"","",TEXT(meta!$F$2,"HH:MM"))</f>
        <v>17:30</v>
      </c>
      <c r="L35" s="1"/>
      <c r="N35" s="67"/>
      <c r="O35" s="6" t="str">
        <f>meta!$P$4</f>
        <v>Saída</v>
      </c>
      <c r="P35" s="1"/>
      <c r="Q35" s="13"/>
      <c r="R35" s="26" t="str">
        <f>IF(Q35&lt;&gt;"","",TEXT(meta!$F$2,"HH:MM"))</f>
        <v>17:30</v>
      </c>
      <c r="S35" s="1"/>
      <c r="U35" s="67"/>
      <c r="V35" s="6" t="str">
        <f>meta!$P$4</f>
        <v>Saída</v>
      </c>
      <c r="W35" s="1"/>
      <c r="X35" s="13"/>
      <c r="Y35" s="26" t="str">
        <f>IF(X35&lt;&gt;"","",TEXT(meta!$F$2,"HH:MM"))</f>
        <v>17:30</v>
      </c>
      <c r="Z35" s="1"/>
      <c r="AB35" s="67"/>
      <c r="AC35" s="6" t="str">
        <f>meta!$P$4</f>
        <v>Saída</v>
      </c>
      <c r="AD35" s="1"/>
      <c r="AE35" s="13"/>
      <c r="AF35" s="26" t="str">
        <f>IF(AE35&lt;&gt;"","",TEXT(meta!$F$2,"HH:MM"))</f>
        <v>17:30</v>
      </c>
      <c r="AG35" s="1"/>
      <c r="AI35" s="67"/>
      <c r="AJ35" s="6" t="str">
        <f>meta!$P$4</f>
        <v>Saída</v>
      </c>
      <c r="AK35" s="1"/>
      <c r="AL35" s="13"/>
      <c r="AM35" s="26" t="str">
        <f>IF(AL35&lt;&gt;"","",TEXT(meta!$F$2,"HH:MM"))</f>
        <v>17:30</v>
      </c>
      <c r="AN35" s="1"/>
      <c r="AQ35" s="67"/>
      <c r="AR35" s="6" t="str">
        <f>meta!$P$4</f>
        <v>Saída</v>
      </c>
      <c r="AS35" s="1"/>
      <c r="AT35" s="13"/>
      <c r="AU35" s="26" t="str">
        <f>IF(AT35&lt;&gt;"","",TEXT(meta!$F$2,"HH:MM"))</f>
        <v>17:30</v>
      </c>
      <c r="AV35" s="1"/>
      <c r="AX35" s="67"/>
      <c r="AY35" s="6" t="str">
        <f>meta!$P$4</f>
        <v>Saída</v>
      </c>
      <c r="AZ35" s="1"/>
      <c r="BA35" s="13"/>
      <c r="BB35" s="26" t="str">
        <f>IF(BA35&lt;&gt;"","",TEXT(meta!$F$2,"HH:MM"))</f>
        <v>17:30</v>
      </c>
      <c r="BC35" s="1"/>
    </row>
    <row r="36" spans="1:55" s="18" customFormat="1" ht="10.5" customHeight="1" x14ac:dyDescent="0.25">
      <c r="A36" s="8"/>
      <c r="B36" s="11"/>
      <c r="C36" s="8"/>
      <c r="D36" s="2"/>
      <c r="E36" s="35"/>
      <c r="F36" s="35"/>
      <c r="G36" s="67"/>
      <c r="H36" s="58" t="str">
        <f>IF(AND(J32&lt;&gt;"",J33&lt;&gt;"",J34&lt;&gt;"",J35&lt;&gt;""),
IF(ABS(J35-J32-(J34-J33)-meta!$F$4)&lt;=meta!$F$9,
_xlfn.CONCAT(
(SIGN(J35-J32-(J34-J33)-meta!$F$4)*MINUTE(ABS(J35-J32-(J34-J33)-meta!$F$4))),meta!$F$10
),""),"")</f>
        <v/>
      </c>
      <c r="I36" s="8"/>
      <c r="J36" s="23" t="str">
        <f>_xlfn.IFS(AND(J32="",J33="",J34="",J35=""),"",
AND(J32&lt;&gt;"",J33="",J34="",J35=""),meta!$F$1-J32,
AND(J32&lt;&gt;"",J33&lt;&gt;"",J34="",J35=""),meta!$F$1-J32,
AND(J32&lt;&gt;"",J33&lt;&gt;"",J34&lt;&gt;"",J35=""),(meta!$F$1-J32)-(J34-J33-meta!$F$3),
AND(J32&lt;&gt;"",J33&lt;&gt;"",J34&lt;&gt;"",J35&lt;&gt;""),IF(ABS(J35-J32-(J34-J33)-meta!$F$4)&lt;=meta!$F$9,0,(J35-J32-(J34-J33)-meta!$F$4)),
TRUE,"ERRO")</f>
        <v/>
      </c>
      <c r="K36" s="28"/>
      <c r="L36" s="8"/>
      <c r="M36" s="19"/>
      <c r="N36" s="67"/>
      <c r="O36" s="58" t="str">
        <f>IF(AND(Q32&lt;&gt;"",Q33&lt;&gt;"",Q34&lt;&gt;"",Q35&lt;&gt;""),
IF(ABS(Q35-Q32-(Q34-Q33)-meta!$F$4)&lt;=meta!$F$9,
_xlfn.CONCAT(
(SIGN(Q35-Q32-(Q34-Q33)-meta!$F$4)*MINUTE(ABS(Q35-Q32-(Q34-Q33)-meta!$F$4))),meta!$F$10
),""),"")</f>
        <v/>
      </c>
      <c r="P36" s="8"/>
      <c r="Q36" s="23" t="str">
        <f>_xlfn.IFS(AND(Q32="",Q33="",Q34="",Q35=""),"",
AND(Q32&lt;&gt;"",Q33="",Q34="",Q35=""),meta!$F$1-Q32,
AND(Q32&lt;&gt;"",Q33&lt;&gt;"",Q34="",Q35=""),meta!$F$1-Q32,
AND(Q32&lt;&gt;"",Q33&lt;&gt;"",Q34&lt;&gt;"",Q35=""),(meta!$F$1-Q32)-(Q34-Q33-meta!$F$3),
AND(Q32&lt;&gt;"",Q33&lt;&gt;"",Q34&lt;&gt;"",Q35&lt;&gt;""),IF(ABS(Q35-Q32-(Q34-Q33)-meta!$F$4)&lt;=meta!$F$9,0,(Q35-Q32-(Q34-Q33)-meta!$F$4)),
TRUE,"ERRO")</f>
        <v/>
      </c>
      <c r="R36" s="28"/>
      <c r="S36" s="8"/>
      <c r="T36" s="19"/>
      <c r="U36" s="67"/>
      <c r="V36" s="58" t="str">
        <f>IF(AND(X32&lt;&gt;"",X33&lt;&gt;"",X34&lt;&gt;"",X35&lt;&gt;""),
IF(ABS(X35-X32-(X34-X33)-meta!$F$4)&lt;=meta!$F$9,
_xlfn.CONCAT(
(SIGN(X35-X32-(X34-X33)-meta!$F$4)*MINUTE(ABS(X35-X32-(X34-X33)-meta!$F$4))),meta!$F$10
),""),"")</f>
        <v/>
      </c>
      <c r="W36" s="8"/>
      <c r="X36" s="23" t="str">
        <f>_xlfn.IFS(AND(X32="",X33="",X34="",X35=""),"",
AND(X32&lt;&gt;"",X33="",X34="",X35=""),meta!$F$1-X32,
AND(X32&lt;&gt;"",X33&lt;&gt;"",X34="",X35=""),meta!$F$1-X32,
AND(X32&lt;&gt;"",X33&lt;&gt;"",X34&lt;&gt;"",X35=""),(meta!$F$1-X32)-(X34-X33-meta!$F$3),
AND(X32&lt;&gt;"",X33&lt;&gt;"",X34&lt;&gt;"",X35&lt;&gt;""),IF(ABS(X35-X32-(X34-X33)-meta!$F$4)&lt;=meta!$F$9,0,(X35-X32-(X34-X33)-meta!$F$4)),
TRUE,"ERRO")</f>
        <v/>
      </c>
      <c r="Y36" s="28"/>
      <c r="Z36" s="8"/>
      <c r="AA36" s="19"/>
      <c r="AB36" s="67"/>
      <c r="AC36" s="58" t="str">
        <f>IF(AND(AE32&lt;&gt;"",AE33&lt;&gt;"",AE34&lt;&gt;"",AE35&lt;&gt;""),
IF(ABS(AE35-AE32-(AE34-AE33)-meta!$F$4)&lt;=meta!$F$9,
_xlfn.CONCAT(
(SIGN(AE35-AE32-(AE34-AE33)-meta!$F$4)*MINUTE(ABS(AE35-AE32-(AE34-AE33)-meta!$F$4))),meta!$F$10
),""),"")</f>
        <v/>
      </c>
      <c r="AD36" s="8"/>
      <c r="AE36" s="23" t="str">
        <f>_xlfn.IFS(AND(AE32="",AE33="",AE34="",AE35=""),"",
AND(AE32&lt;&gt;"",AE33="",AE34="",AE35=""),meta!$F$1-AE32,
AND(AE32&lt;&gt;"",AE33&lt;&gt;"",AE34="",AE35=""),meta!$F$1-AE32,
AND(AE32&lt;&gt;"",AE33&lt;&gt;"",AE34&lt;&gt;"",AE35=""),(meta!$F$1-AE32)-(AE34-AE33-meta!$F$3),
AND(AE32&lt;&gt;"",AE33&lt;&gt;"",AE34&lt;&gt;"",AE35&lt;&gt;""),IF(ABS(AE35-AE32-(AE34-AE33)-meta!$F$4)&lt;=meta!$F$9,0,(AE35-AE32-(AE34-AE33)-meta!$F$4)),
TRUE,"ERRO")</f>
        <v/>
      </c>
      <c r="AF36" s="28"/>
      <c r="AG36" s="8"/>
      <c r="AH36" s="19"/>
      <c r="AI36" s="67"/>
      <c r="AJ36" s="58" t="str">
        <f>IF(AND(AL32&lt;&gt;"",AL33&lt;&gt;"",AL34&lt;&gt;"",AL35&lt;&gt;""),
IF(ABS(AL35-AL32-(AL34-AL33)-meta!$F$4)&lt;=meta!$F$9,
_xlfn.CONCAT(
(SIGN(AL35-AL32-(AL34-AL33)-meta!$F$4)*MINUTE(ABS(AL35-AL32-(AL34-AL33)-meta!$F$4))),meta!$F$10
),""),"")</f>
        <v/>
      </c>
      <c r="AK36" s="8"/>
      <c r="AL36" s="23" t="str">
        <f>_xlfn.IFS(AND(AL32="",AL33="",AL34="",AL35=""),"",
AND(AL32&lt;&gt;"",AL33="",AL34="",AL35=""),meta!$F$1-AL32,
AND(AL32&lt;&gt;"",AL33&lt;&gt;"",AL34="",AL35=""),meta!$F$1-AL32,
AND(AL32&lt;&gt;"",AL33&lt;&gt;"",AL34&lt;&gt;"",AL35=""),(meta!$F$1-AL32)-(AL34-AL33-meta!$F$3),
AND(AL32&lt;&gt;"",AL33&lt;&gt;"",AL34&lt;&gt;"",AL35&lt;&gt;""),IF(ABS(AL35-AL32-(AL34-AL33)-meta!$F$4)&lt;=meta!$F$9,0,(AL35-AL32-(AL34-AL33)-meta!$F$4)),
TRUE,"ERRO")</f>
        <v/>
      </c>
      <c r="AM36" s="28"/>
      <c r="AN36" s="8"/>
      <c r="AO36" s="19"/>
      <c r="AQ36" s="67"/>
      <c r="AR36" s="58" t="str">
        <f>IF(AND(AT32&lt;&gt;"",AT33&lt;&gt;"",AT34&lt;&gt;"",AT35&lt;&gt;""),
IF(ABS(AT35-AT32-(AT34-AT33)-meta!$F$4)&lt;=meta!$F$9,
_xlfn.CONCAT(
(SIGN(AT35-AT32-(AT34-AT33)-meta!$F$4)*MINUTE(ABS(AT35-AT32-(AT34-AT33)-meta!$F$4))),meta!$F$10
),""),"")</f>
        <v/>
      </c>
      <c r="AS36" s="8"/>
      <c r="AT36" s="23" t="str">
        <f>_xlfn.IFS(AND(AT32="",AT33="",AT34="",AT35=""),"",
AND(AT32&lt;&gt;"",AT33="",AT34="",AT35=""),meta!$F$1-AT32,
AND(AT32&lt;&gt;"",AT33&lt;&gt;"",AT34="",AT35=""),meta!$F$1-AT32,
AND(AT32&lt;&gt;"",AT33&lt;&gt;"",AT34&lt;&gt;"",AT35=""),(meta!$F$1-AT32)-(AT34-AT33-meta!$F$3),
AND(AT32&lt;&gt;"",AT33&lt;&gt;"",AT34&lt;&gt;"",AT35&lt;&gt;""),IF(ABS(AT35-AT32-(AT34-AT33)-meta!$F$4)&lt;=meta!$F$9,0,(AT35-AT32-(AT34-AT33)-meta!$F$4)),
TRUE,"ERRO")</f>
        <v/>
      </c>
      <c r="AU36" s="28"/>
      <c r="AV36" s="8"/>
      <c r="AX36" s="67"/>
      <c r="AY36" s="58" t="str">
        <f>IF(AND(BA32&lt;&gt;"",BA33&lt;&gt;"",BA34&lt;&gt;"",BA35&lt;&gt;""),
IF(ABS(BA35-BA32-(BA34-BA33)-meta!$F$4)&lt;=meta!$F$9,
_xlfn.CONCAT(
(SIGN(BA35-BA32-(BA34-BA33)-meta!$F$4)*MINUTE(ABS(BA35-BA32-(BA34-BA33)-meta!$F$4))),meta!$F$10
),""),"")</f>
        <v/>
      </c>
      <c r="AZ36" s="8"/>
      <c r="BA36" s="23" t="str">
        <f>_xlfn.IFS(AND(BA32="",BA33="",BA34="",BA35=""),"",
AND(BA32&lt;&gt;"",BA33="",BA34="",BA35=""),meta!$F$1-BA32,
AND(BA32&lt;&gt;"",BA33&lt;&gt;"",BA34="",BA35=""),meta!$F$1-BA32,
AND(BA32&lt;&gt;"",BA33&lt;&gt;"",BA34&lt;&gt;"",BA35=""),(meta!$F$1-BA32)-(BA34-BA33-meta!$F$3),
AND(BA32&lt;&gt;"",BA33&lt;&gt;"",BA34&lt;&gt;"",BA35&lt;&gt;""),IF(ABS(BA35-BA32-(BA34-BA33)-meta!$F$4)&lt;=meta!$F$9,0,(BA35-BA32-(BA34-BA33)-meta!$F$4)),
TRUE,"ERRO")</f>
        <v/>
      </c>
      <c r="BB36" s="28"/>
      <c r="BC36" s="8"/>
    </row>
    <row r="37" spans="1:55" ht="4.5" customHeight="1" x14ac:dyDescent="0.25">
      <c r="B37" s="11"/>
      <c r="F37" s="35"/>
    </row>
    <row r="38" spans="1:55" ht="4.5" customHeight="1" x14ac:dyDescent="0.25">
      <c r="B38" s="11"/>
      <c r="F38" s="35"/>
      <c r="G38" s="67">
        <f>AX31+1</f>
        <v>43893</v>
      </c>
      <c r="H38" s="15"/>
      <c r="I38" s="15"/>
      <c r="J38" s="15"/>
      <c r="K38" s="25"/>
      <c r="L38" s="4"/>
      <c r="N38" s="67">
        <f>G38+1</f>
        <v>43894</v>
      </c>
      <c r="O38" s="15"/>
      <c r="P38" s="15"/>
      <c r="Q38" s="15"/>
      <c r="R38" s="25"/>
      <c r="S38" s="4"/>
      <c r="U38" s="67">
        <f>N38+1</f>
        <v>43895</v>
      </c>
      <c r="V38" s="15"/>
      <c r="W38" s="15"/>
      <c r="X38" s="15"/>
      <c r="Y38" s="25"/>
      <c r="Z38" s="4"/>
      <c r="AB38" s="67">
        <f>U38+1</f>
        <v>43896</v>
      </c>
      <c r="AC38" s="15"/>
      <c r="AD38" s="15"/>
      <c r="AE38" s="15"/>
      <c r="AF38" s="25"/>
      <c r="AG38" s="4"/>
      <c r="AI38" s="67">
        <f>AB38+1</f>
        <v>43897</v>
      </c>
      <c r="AJ38" s="15"/>
      <c r="AK38" s="15"/>
      <c r="AL38" s="15"/>
      <c r="AM38" s="25"/>
      <c r="AN38" s="4"/>
      <c r="AQ38" s="67">
        <f>AI38+1</f>
        <v>43898</v>
      </c>
      <c r="AR38" s="15"/>
      <c r="AS38" s="15"/>
      <c r="AT38" s="15"/>
      <c r="AU38" s="25"/>
      <c r="AV38" s="4"/>
      <c r="AX38" s="67">
        <f>AQ38+1</f>
        <v>43899</v>
      </c>
      <c r="AY38" s="15"/>
      <c r="AZ38" s="15"/>
      <c r="BA38" s="15"/>
      <c r="BB38" s="25"/>
      <c r="BC38" s="4"/>
    </row>
    <row r="39" spans="1:55" ht="14.45" customHeight="1" x14ac:dyDescent="0.25">
      <c r="B39" s="11"/>
      <c r="E39" s="68">
        <f>IFERROR(SUM(J43,Q43,X43,AE43,AL43,AT43,BA43)*VLOOKUP($C$14,meta!$R$1:$S$3,2,FALSE),SUM(J43,Q43,X43,AE43,AL43,AT43,BA43))</f>
        <v>0</v>
      </c>
      <c r="F39" s="41">
        <f>IFERROR(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*VLOOKUP($C$14,meta!$R$1:$S$3,2,FALSE),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)</f>
        <v>0</v>
      </c>
      <c r="G39" s="67"/>
      <c r="H39" s="6" t="str">
        <f>meta!$P$1</f>
        <v>Entrada</v>
      </c>
      <c r="I39" s="1"/>
      <c r="J39" s="13"/>
      <c r="K39" s="26" t="str">
        <f>IF(J39&lt;&gt;"","",TEXT(meta!$F$1,"HH:MM"))</f>
        <v>08:30</v>
      </c>
      <c r="L39" s="1"/>
      <c r="N39" s="67"/>
      <c r="O39" s="6" t="str">
        <f>meta!$P$1</f>
        <v>Entrada</v>
      </c>
      <c r="P39" s="1"/>
      <c r="Q39" s="13"/>
      <c r="R39" s="26" t="str">
        <f>IF(Q39&lt;&gt;"","",TEXT(meta!$F$1,"HH:MM"))</f>
        <v>08:30</v>
      </c>
      <c r="S39" s="1"/>
      <c r="U39" s="67"/>
      <c r="V39" s="6" t="str">
        <f>meta!$P$1</f>
        <v>Entrada</v>
      </c>
      <c r="W39" s="1"/>
      <c r="X39" s="13"/>
      <c r="Y39" s="26" t="str">
        <f>IF(X39&lt;&gt;"","",TEXT(meta!$F$1,"HH:MM"))</f>
        <v>08:30</v>
      </c>
      <c r="Z39" s="1"/>
      <c r="AB39" s="67"/>
      <c r="AC39" s="6" t="str">
        <f>meta!$P$1</f>
        <v>Entrada</v>
      </c>
      <c r="AD39" s="1"/>
      <c r="AE39" s="13"/>
      <c r="AF39" s="26" t="str">
        <f>IF(AE39&lt;&gt;"","",TEXT(meta!$F$1,"HH:MM"))</f>
        <v>08:30</v>
      </c>
      <c r="AG39" s="1"/>
      <c r="AI39" s="67"/>
      <c r="AJ39" s="6" t="str">
        <f>meta!$P$1</f>
        <v>Entrada</v>
      </c>
      <c r="AK39" s="1"/>
      <c r="AL39" s="13"/>
      <c r="AM39" s="26" t="str">
        <f>IF(AL39&lt;&gt;"","",TEXT(meta!$F$1,"HH:MM"))</f>
        <v>08:30</v>
      </c>
      <c r="AN39" s="1"/>
      <c r="AQ39" s="67"/>
      <c r="AR39" s="6" t="str">
        <f>meta!$P$1</f>
        <v>Entrada</v>
      </c>
      <c r="AS39" s="1"/>
      <c r="AT39" s="13"/>
      <c r="AU39" s="26" t="str">
        <f>IF(AT39&lt;&gt;"","",TEXT(meta!$F$1,"HH:MM"))</f>
        <v>08:30</v>
      </c>
      <c r="AV39" s="1"/>
      <c r="AX39" s="67"/>
      <c r="AY39" s="6" t="str">
        <f>meta!$P$1</f>
        <v>Entrada</v>
      </c>
      <c r="AZ39" s="1"/>
      <c r="BA39" s="13"/>
      <c r="BB39" s="26" t="str">
        <f>IF(BA39&lt;&gt;"","",TEXT(meta!$F$1,"HH:MM"))</f>
        <v>08:30</v>
      </c>
      <c r="BC39" s="1"/>
    </row>
    <row r="40" spans="1:55" ht="14.45" customHeight="1" x14ac:dyDescent="0.25">
      <c r="B40" s="11"/>
      <c r="E40" s="68"/>
      <c r="F40" s="38"/>
      <c r="G40" s="67"/>
      <c r="H40" s="7" t="str">
        <f>meta!$P$2</f>
        <v>Almoço ↑</v>
      </c>
      <c r="I40" s="1"/>
      <c r="J40" s="14"/>
      <c r="K40" s="27"/>
      <c r="L40" s="1"/>
      <c r="N40" s="67"/>
      <c r="O40" s="7" t="str">
        <f>meta!$P$2</f>
        <v>Almoço ↑</v>
      </c>
      <c r="P40" s="1"/>
      <c r="Q40" s="14"/>
      <c r="R40" s="27"/>
      <c r="S40" s="1"/>
      <c r="U40" s="67"/>
      <c r="V40" s="7" t="str">
        <f>meta!$P$2</f>
        <v>Almoço ↑</v>
      </c>
      <c r="W40" s="1"/>
      <c r="X40" s="14"/>
      <c r="Y40" s="27"/>
      <c r="Z40" s="1"/>
      <c r="AB40" s="67"/>
      <c r="AC40" s="7" t="str">
        <f>meta!$P$2</f>
        <v>Almoço ↑</v>
      </c>
      <c r="AD40" s="1"/>
      <c r="AE40" s="14"/>
      <c r="AF40" s="27"/>
      <c r="AG40" s="1"/>
      <c r="AI40" s="67"/>
      <c r="AJ40" s="7" t="str">
        <f>meta!$P$2</f>
        <v>Almoço ↑</v>
      </c>
      <c r="AK40" s="1"/>
      <c r="AL40" s="14"/>
      <c r="AM40" s="27"/>
      <c r="AN40" s="1"/>
      <c r="AQ40" s="67"/>
      <c r="AR40" s="7" t="str">
        <f>meta!$P$2</f>
        <v>Almoço ↑</v>
      </c>
      <c r="AS40" s="1"/>
      <c r="AT40" s="14"/>
      <c r="AU40" s="27"/>
      <c r="AV40" s="1"/>
      <c r="AX40" s="67"/>
      <c r="AY40" s="7" t="str">
        <f>meta!$P$2</f>
        <v>Almoço ↑</v>
      </c>
      <c r="AZ40" s="1"/>
      <c r="BA40" s="14"/>
      <c r="BB40" s="27"/>
      <c r="BC40" s="1"/>
    </row>
    <row r="41" spans="1:55" ht="14.45" customHeight="1" x14ac:dyDescent="0.25">
      <c r="B41" s="11"/>
      <c r="E41" s="68"/>
      <c r="F41" s="38"/>
      <c r="G41" s="67"/>
      <c r="H41" s="7" t="str">
        <f>meta!$P$3</f>
        <v>Almoço ↓</v>
      </c>
      <c r="I41" s="1"/>
      <c r="J41" s="14"/>
      <c r="K41" s="27" t="str">
        <f>IF(OR(J40="",J41&lt;&gt;""),"",TEXT(J40+"1:00","HH:MM"))</f>
        <v/>
      </c>
      <c r="L41" s="1"/>
      <c r="N41" s="67"/>
      <c r="O41" s="7" t="str">
        <f>meta!$P$3</f>
        <v>Almoço ↓</v>
      </c>
      <c r="P41" s="1"/>
      <c r="Q41" s="14"/>
      <c r="R41" s="27" t="str">
        <f>IF(OR(Q40="",Q41&lt;&gt;""),"",TEXT(Q40+"1:00","HH:MM"))</f>
        <v/>
      </c>
      <c r="S41" s="1"/>
      <c r="U41" s="67"/>
      <c r="V41" s="7" t="str">
        <f>meta!$P$3</f>
        <v>Almoço ↓</v>
      </c>
      <c r="W41" s="1"/>
      <c r="X41" s="14"/>
      <c r="Y41" s="27" t="str">
        <f>IF(OR(X40="",X41&lt;&gt;""),"",TEXT(X40+"1:00","HH:MM"))</f>
        <v/>
      </c>
      <c r="Z41" s="1"/>
      <c r="AB41" s="67"/>
      <c r="AC41" s="7" t="str">
        <f>meta!$P$3</f>
        <v>Almoço ↓</v>
      </c>
      <c r="AD41" s="1"/>
      <c r="AE41" s="14"/>
      <c r="AF41" s="27" t="str">
        <f>IF(OR(AE40="",AE41&lt;&gt;""),"",TEXT(AE40+"1:00","HH:MM"))</f>
        <v/>
      </c>
      <c r="AG41" s="1"/>
      <c r="AI41" s="67"/>
      <c r="AJ41" s="7" t="str">
        <f>meta!$P$3</f>
        <v>Almoço ↓</v>
      </c>
      <c r="AK41" s="1"/>
      <c r="AL41" s="14"/>
      <c r="AM41" s="27" t="str">
        <f>IF(OR(AL40="",AL41&lt;&gt;""),"",TEXT(AL40+"1:00","HH:MM"))</f>
        <v/>
      </c>
      <c r="AN41" s="1"/>
      <c r="AQ41" s="67"/>
      <c r="AR41" s="7" t="str">
        <f>meta!$P$3</f>
        <v>Almoço ↓</v>
      </c>
      <c r="AS41" s="1"/>
      <c r="AT41" s="14"/>
      <c r="AU41" s="27" t="str">
        <f>IF(OR(AT40="",AT41&lt;&gt;""),"",TEXT(AT40+"1:00","HH:MM"))</f>
        <v/>
      </c>
      <c r="AV41" s="1"/>
      <c r="AX41" s="67"/>
      <c r="AY41" s="7" t="str">
        <f>meta!$P$3</f>
        <v>Almoço ↓</v>
      </c>
      <c r="AZ41" s="1"/>
      <c r="BA41" s="14"/>
      <c r="BB41" s="27" t="str">
        <f>IF(OR(BA40="",BA41&lt;&gt;""),"",TEXT(BA40+"1:00","HH:MM"))</f>
        <v/>
      </c>
      <c r="BC41" s="1"/>
    </row>
    <row r="42" spans="1:55" ht="14.45" customHeight="1" x14ac:dyDescent="0.25">
      <c r="B42" s="11"/>
      <c r="E42" s="68"/>
      <c r="F42" s="38"/>
      <c r="G42" s="67"/>
      <c r="H42" s="6" t="str">
        <f>meta!$P$4</f>
        <v>Saída</v>
      </c>
      <c r="I42" s="1"/>
      <c r="J42" s="13"/>
      <c r="K42" s="26" t="str">
        <f>IF(J42&lt;&gt;"","",TEXT(meta!$F$2,"HH:MM"))</f>
        <v>17:30</v>
      </c>
      <c r="L42" s="1"/>
      <c r="N42" s="67"/>
      <c r="O42" s="6" t="str">
        <f>meta!$P$4</f>
        <v>Saída</v>
      </c>
      <c r="P42" s="1"/>
      <c r="Q42" s="13"/>
      <c r="R42" s="26" t="str">
        <f>IF(Q42&lt;&gt;"","",TEXT(meta!$F$2,"HH:MM"))</f>
        <v>17:30</v>
      </c>
      <c r="S42" s="1"/>
      <c r="U42" s="67"/>
      <c r="V42" s="6" t="str">
        <f>meta!$P$4</f>
        <v>Saída</v>
      </c>
      <c r="W42" s="1"/>
      <c r="X42" s="13"/>
      <c r="Y42" s="26" t="str">
        <f>IF(X42&lt;&gt;"","",TEXT(meta!$F$2,"HH:MM"))</f>
        <v>17:30</v>
      </c>
      <c r="Z42" s="1"/>
      <c r="AB42" s="67"/>
      <c r="AC42" s="6" t="str">
        <f>meta!$P$4</f>
        <v>Saída</v>
      </c>
      <c r="AD42" s="1"/>
      <c r="AE42" s="13"/>
      <c r="AF42" s="26" t="str">
        <f>IF(AE42&lt;&gt;"","",TEXT(meta!$F$2,"HH:MM"))</f>
        <v>17:30</v>
      </c>
      <c r="AG42" s="1"/>
      <c r="AI42" s="67"/>
      <c r="AJ42" s="6" t="str">
        <f>meta!$P$4</f>
        <v>Saída</v>
      </c>
      <c r="AK42" s="1"/>
      <c r="AL42" s="13"/>
      <c r="AM42" s="26" t="str">
        <f>IF(AL42&lt;&gt;"","",TEXT(meta!$F$2,"HH:MM"))</f>
        <v>17:30</v>
      </c>
      <c r="AN42" s="1"/>
      <c r="AQ42" s="67"/>
      <c r="AR42" s="6" t="str">
        <f>meta!$P$4</f>
        <v>Saída</v>
      </c>
      <c r="AS42" s="1"/>
      <c r="AT42" s="13"/>
      <c r="AU42" s="26" t="str">
        <f>IF(AT42&lt;&gt;"","",TEXT(meta!$F$2,"HH:MM"))</f>
        <v>17:30</v>
      </c>
      <c r="AV42" s="1"/>
      <c r="AX42" s="67"/>
      <c r="AY42" s="6" t="str">
        <f>meta!$P$4</f>
        <v>Saída</v>
      </c>
      <c r="AZ42" s="1"/>
      <c r="BA42" s="13"/>
      <c r="BB42" s="26" t="str">
        <f>IF(BA42&lt;&gt;"","",TEXT(meta!$F$2,"HH:MM"))</f>
        <v>17:30</v>
      </c>
      <c r="BC42" s="1"/>
    </row>
    <row r="43" spans="1:55" s="18" customFormat="1" ht="10.5" customHeight="1" x14ac:dyDescent="0.25">
      <c r="A43" s="8"/>
      <c r="B43" s="11"/>
      <c r="C43" s="8"/>
      <c r="D43" s="2"/>
      <c r="E43" s="35"/>
      <c r="F43" s="37"/>
      <c r="G43" s="67"/>
      <c r="H43" s="58" t="str">
        <f>IF(AND(J39&lt;&gt;"",J40&lt;&gt;"",J41&lt;&gt;"",J42&lt;&gt;""),
IF(ABS(J42-J39-(J41-J40)-meta!$F$4)&lt;=meta!$F$9,
_xlfn.CONCAT(
(SIGN(J42-J39-(J41-J40)-meta!$F$4)*MINUTE(ABS(J42-J39-(J41-J40)-meta!$F$4))),meta!$F$10
),""),"")</f>
        <v/>
      </c>
      <c r="I43" s="8"/>
      <c r="J43" s="23" t="str">
        <f>_xlfn.IFS(AND(J39="",J40="",J41="",J42=""),"",
AND(J39&lt;&gt;"",J40="",J41="",J42=""),meta!$F$1-J39,
AND(J39&lt;&gt;"",J40&lt;&gt;"",J41="",J42=""),meta!$F$1-J39,
AND(J39&lt;&gt;"",J40&lt;&gt;"",J41&lt;&gt;"",J42=""),(meta!$F$1-J39)-(J41-J40-meta!$F$3),
AND(J39&lt;&gt;"",J40&lt;&gt;"",J41&lt;&gt;"",J42&lt;&gt;""),IF(ABS(J42-J39-(J41-J40)-meta!$F$4)&lt;=meta!$F$9,0,(J42-J39-(J41-J40)-meta!$F$4)),
TRUE,"ERRO")</f>
        <v/>
      </c>
      <c r="K43" s="28"/>
      <c r="L43" s="8"/>
      <c r="M43" s="19"/>
      <c r="N43" s="67"/>
      <c r="O43" s="58" t="str">
        <f>IF(AND(Q39&lt;&gt;"",Q40&lt;&gt;"",Q41&lt;&gt;"",Q42&lt;&gt;""),
IF(ABS(Q42-Q39-(Q41-Q40)-meta!$F$4)&lt;=meta!$F$9,
_xlfn.CONCAT(
(SIGN(Q42-Q39-(Q41-Q40)-meta!$F$4)*MINUTE(ABS(Q42-Q39-(Q41-Q40)-meta!$F$4))),meta!$F$10
),""),"")</f>
        <v/>
      </c>
      <c r="P43" s="8"/>
      <c r="Q43" s="23" t="str">
        <f>_xlfn.IFS(AND(Q39="",Q40="",Q41="",Q42=""),"",
AND(Q39&lt;&gt;"",Q40="",Q41="",Q42=""),meta!$F$1-Q39,
AND(Q39&lt;&gt;"",Q40&lt;&gt;"",Q41="",Q42=""),meta!$F$1-Q39,
AND(Q39&lt;&gt;"",Q40&lt;&gt;"",Q41&lt;&gt;"",Q42=""),(meta!$F$1-Q39)-(Q41-Q40-meta!$F$3),
AND(Q39&lt;&gt;"",Q40&lt;&gt;"",Q41&lt;&gt;"",Q42&lt;&gt;""),IF(ABS(Q42-Q39-(Q41-Q40)-meta!$F$4)&lt;=meta!$F$9,0,(Q42-Q39-(Q41-Q40)-meta!$F$4)),
TRUE,"ERRO")</f>
        <v/>
      </c>
      <c r="R43" s="28"/>
      <c r="S43" s="8"/>
      <c r="T43" s="19"/>
      <c r="U43" s="67"/>
      <c r="V43" s="58" t="str">
        <f>IF(AND(X39&lt;&gt;"",X40&lt;&gt;"",X41&lt;&gt;"",X42&lt;&gt;""),
IF(ABS(X42-X39-(X41-X40)-meta!$F$4)&lt;=meta!$F$9,
_xlfn.CONCAT(
(SIGN(X42-X39-(X41-X40)-meta!$F$4)*MINUTE(ABS(X42-X39-(X41-X40)-meta!$F$4))),meta!$F$10
),""),"")</f>
        <v/>
      </c>
      <c r="W43" s="8"/>
      <c r="X43" s="23" t="str">
        <f>_xlfn.IFS(AND(X39="",X40="",X41="",X42=""),"",
AND(X39&lt;&gt;"",X40="",X41="",X42=""),meta!$F$1-X39,
AND(X39&lt;&gt;"",X40&lt;&gt;"",X41="",X42=""),meta!$F$1-X39,
AND(X39&lt;&gt;"",X40&lt;&gt;"",X41&lt;&gt;"",X42=""),(meta!$F$1-X39)-(X41-X40-meta!$F$3),
AND(X39&lt;&gt;"",X40&lt;&gt;"",X41&lt;&gt;"",X42&lt;&gt;""),IF(ABS(X42-X39-(X41-X40)-meta!$F$4)&lt;=meta!$F$9,0,(X42-X39-(X41-X40)-meta!$F$4)),
TRUE,"ERRO")</f>
        <v/>
      </c>
      <c r="Y43" s="28"/>
      <c r="Z43" s="8"/>
      <c r="AA43" s="19"/>
      <c r="AB43" s="67"/>
      <c r="AC43" s="58" t="str">
        <f>IF(AND(AE39&lt;&gt;"",AE40&lt;&gt;"",AE41&lt;&gt;"",AE42&lt;&gt;""),
IF(ABS(AE42-AE39-(AE41-AE40)-meta!$F$4)&lt;=meta!$F$9,
_xlfn.CONCAT(
(SIGN(AE42-AE39-(AE41-AE40)-meta!$F$4)*MINUTE(ABS(AE42-AE39-(AE41-AE40)-meta!$F$4))),meta!$F$10
),""),"")</f>
        <v/>
      </c>
      <c r="AD43" s="8"/>
      <c r="AE43" s="23" t="str">
        <f>_xlfn.IFS(AND(AE39="",AE40="",AE41="",AE42=""),"",
AND(AE39&lt;&gt;"",AE40="",AE41="",AE42=""),meta!$F$1-AE39,
AND(AE39&lt;&gt;"",AE40&lt;&gt;"",AE41="",AE42=""),meta!$F$1-AE39,
AND(AE39&lt;&gt;"",AE40&lt;&gt;"",AE41&lt;&gt;"",AE42=""),(meta!$F$1-AE39)-(AE41-AE40-meta!$F$3),
AND(AE39&lt;&gt;"",AE40&lt;&gt;"",AE41&lt;&gt;"",AE42&lt;&gt;""),IF(ABS(AE42-AE39-(AE41-AE40)-meta!$F$4)&lt;=meta!$F$9,0,(AE42-AE39-(AE41-AE40)-meta!$F$4)),
TRUE,"ERRO")</f>
        <v/>
      </c>
      <c r="AF43" s="28"/>
      <c r="AG43" s="8"/>
      <c r="AH43" s="19"/>
      <c r="AI43" s="67"/>
      <c r="AJ43" s="58" t="str">
        <f>IF(AND(AL39&lt;&gt;"",AL40&lt;&gt;"",AL41&lt;&gt;"",AL42&lt;&gt;""),
IF(ABS(AL42-AL39-(AL41-AL40)-meta!$F$4)&lt;=meta!$F$9,
_xlfn.CONCAT(
(SIGN(AL42-AL39-(AL41-AL40)-meta!$F$4)*MINUTE(ABS(AL42-AL39-(AL41-AL40)-meta!$F$4))),meta!$F$10
),""),"")</f>
        <v/>
      </c>
      <c r="AK43" s="8"/>
      <c r="AL43" s="23" t="str">
        <f>_xlfn.IFS(AND(AL39="",AL40="",AL41="",AL42=""),"",
AND(AL39&lt;&gt;"",AL40="",AL41="",AL42=""),meta!$F$1-AL39,
AND(AL39&lt;&gt;"",AL40&lt;&gt;"",AL41="",AL42=""),meta!$F$1-AL39,
AND(AL39&lt;&gt;"",AL40&lt;&gt;"",AL41&lt;&gt;"",AL42=""),(meta!$F$1-AL39)-(AL41-AL40-meta!$F$3),
AND(AL39&lt;&gt;"",AL40&lt;&gt;"",AL41&lt;&gt;"",AL42&lt;&gt;""),IF(ABS(AL42-AL39-(AL41-AL40)-meta!$F$4)&lt;=meta!$F$9,0,(AL42-AL39-(AL41-AL40)-meta!$F$4)),
TRUE,"ERRO")</f>
        <v/>
      </c>
      <c r="AM43" s="28"/>
      <c r="AN43" s="8"/>
      <c r="AO43" s="19"/>
      <c r="AQ43" s="67"/>
      <c r="AR43" s="58" t="str">
        <f>IF(AND(AT39&lt;&gt;"",AT40&lt;&gt;"",AT41&lt;&gt;"",AT42&lt;&gt;""),
IF(ABS(AT42-AT39-(AT41-AT40)-meta!$F$4)&lt;=meta!$F$9,
_xlfn.CONCAT(
(SIGN(AT42-AT39-(AT41-AT40)-meta!$F$4)*MINUTE(ABS(AT42-AT39-(AT41-AT40)-meta!$F$4))),meta!$F$10
),""),"")</f>
        <v/>
      </c>
      <c r="AS43" s="8"/>
      <c r="AT43" s="23" t="str">
        <f>_xlfn.IFS(AND(AT39="",AT40="",AT41="",AT42=""),"",
AND(AT39&lt;&gt;"",AT40="",AT41="",AT42=""),meta!$F$1-AT39,
AND(AT39&lt;&gt;"",AT40&lt;&gt;"",AT41="",AT42=""),meta!$F$1-AT39,
AND(AT39&lt;&gt;"",AT40&lt;&gt;"",AT41&lt;&gt;"",AT42=""),(meta!$F$1-AT39)-(AT41-AT40-meta!$F$3),
AND(AT39&lt;&gt;"",AT40&lt;&gt;"",AT41&lt;&gt;"",AT42&lt;&gt;""),IF(ABS(AT42-AT39-(AT41-AT40)-meta!$F$4)&lt;=meta!$F$9,0,(AT42-AT39-(AT41-AT40)-meta!$F$4)),
TRUE,"ERRO")</f>
        <v/>
      </c>
      <c r="AU43" s="28"/>
      <c r="AV43" s="8"/>
      <c r="AX43" s="67"/>
      <c r="AY43" s="58" t="str">
        <f>IF(AND(BA39&lt;&gt;"",BA40&lt;&gt;"",BA41&lt;&gt;"",BA42&lt;&gt;""),
IF(ABS(BA42-BA39-(BA41-BA40)-meta!$F$4)&lt;=meta!$F$9,
_xlfn.CONCAT(
(SIGN(BA42-BA39-(BA41-BA40)-meta!$F$4)*MINUTE(ABS(BA42-BA39-(BA41-BA40)-meta!$F$4))),meta!$F$10
),""),"")</f>
        <v/>
      </c>
      <c r="AZ43" s="8"/>
      <c r="BA43" s="23" t="str">
        <f>_xlfn.IFS(AND(BA39="",BA40="",BA41="",BA42=""),"",
AND(BA39&lt;&gt;"",BA40="",BA41="",BA42=""),meta!$F$1-BA39,
AND(BA39&lt;&gt;"",BA40&lt;&gt;"",BA41="",BA42=""),meta!$F$1-BA39,
AND(BA39&lt;&gt;"",BA40&lt;&gt;"",BA41&lt;&gt;"",BA42=""),(meta!$F$1-BA39)-(BA41-BA40-meta!$F$3),
AND(BA39&lt;&gt;"",BA40&lt;&gt;"",BA41&lt;&gt;"",BA42&lt;&gt;""),IF(ABS(BA42-BA39-(BA41-BA40)-meta!$F$4)&lt;=meta!$F$9,0,(BA42-BA39-(BA41-BA40)-meta!$F$4)),
TRUE,"ERRO")</f>
        <v/>
      </c>
      <c r="BB43" s="28"/>
      <c r="BC43" s="8"/>
    </row>
  </sheetData>
  <sheetProtection sheet="1" objects="1" scenarios="1" selectLockedCells="1"/>
  <mergeCells count="51">
    <mergeCell ref="AX38:AX43"/>
    <mergeCell ref="E39:E42"/>
    <mergeCell ref="G38:G43"/>
    <mergeCell ref="N38:N43"/>
    <mergeCell ref="U38:U43"/>
    <mergeCell ref="AB38:AB43"/>
    <mergeCell ref="AI38:AI43"/>
    <mergeCell ref="AQ38:AQ43"/>
    <mergeCell ref="AX24:AX29"/>
    <mergeCell ref="E25:E28"/>
    <mergeCell ref="G31:G36"/>
    <mergeCell ref="N31:N36"/>
    <mergeCell ref="U31:U36"/>
    <mergeCell ref="AB31:AB36"/>
    <mergeCell ref="AI31:AI36"/>
    <mergeCell ref="AQ31:AQ36"/>
    <mergeCell ref="AX31:AX36"/>
    <mergeCell ref="E32:E35"/>
    <mergeCell ref="AX17:AX22"/>
    <mergeCell ref="B18:C21"/>
    <mergeCell ref="E18:E21"/>
    <mergeCell ref="B22:C22"/>
    <mergeCell ref="G24:G29"/>
    <mergeCell ref="N24:N29"/>
    <mergeCell ref="U24:U29"/>
    <mergeCell ref="AB24:AB29"/>
    <mergeCell ref="AI24:AI29"/>
    <mergeCell ref="AQ24:AQ29"/>
    <mergeCell ref="G17:G22"/>
    <mergeCell ref="N17:N22"/>
    <mergeCell ref="U17:U22"/>
    <mergeCell ref="AB17:AB22"/>
    <mergeCell ref="AI17:AI22"/>
    <mergeCell ref="AQ17:AQ22"/>
    <mergeCell ref="AQ3:AQ8"/>
    <mergeCell ref="AX3:AX8"/>
    <mergeCell ref="E4:E7"/>
    <mergeCell ref="G10:G15"/>
    <mergeCell ref="N10:N15"/>
    <mergeCell ref="U10:U15"/>
    <mergeCell ref="AB10:AB15"/>
    <mergeCell ref="AI10:AI15"/>
    <mergeCell ref="AQ10:AQ15"/>
    <mergeCell ref="AX10:AX15"/>
    <mergeCell ref="AI3:AI8"/>
    <mergeCell ref="B2:C11"/>
    <mergeCell ref="G3:G8"/>
    <mergeCell ref="N3:N8"/>
    <mergeCell ref="U3:U8"/>
    <mergeCell ref="AB3:AB8"/>
    <mergeCell ref="E11:E14"/>
  </mergeCells>
  <conditionalFormatting sqref="G3:J8">
    <cfRule type="expression" dxfId="1425" priority="126" stopIfTrue="1">
      <formula>$G$3&gt;TODAY()</formula>
    </cfRule>
  </conditionalFormatting>
  <conditionalFormatting sqref="G10:J15">
    <cfRule type="expression" dxfId="1424" priority="105" stopIfTrue="1">
      <formula>$G$10&gt;TODAY()</formula>
    </cfRule>
  </conditionalFormatting>
  <conditionalFormatting sqref="G17:J22">
    <cfRule type="expression" dxfId="1423" priority="84" stopIfTrue="1">
      <formula>$G$17&gt;TODAY()</formula>
    </cfRule>
  </conditionalFormatting>
  <conditionalFormatting sqref="G24:J29">
    <cfRule type="expression" dxfId="1422" priority="63" stopIfTrue="1">
      <formula>$G$24&gt;TODAY()</formula>
    </cfRule>
  </conditionalFormatting>
  <conditionalFormatting sqref="G31:J36">
    <cfRule type="expression" dxfId="1421" priority="42" stopIfTrue="1">
      <formula>$G$31&gt;TODAY()</formula>
    </cfRule>
  </conditionalFormatting>
  <conditionalFormatting sqref="G38:J43">
    <cfRule type="expression" dxfId="1420" priority="21" stopIfTrue="1">
      <formula>$G$38&gt;TODAY()</formula>
    </cfRule>
  </conditionalFormatting>
  <conditionalFormatting sqref="G3:L3 I4:I7 H8:L8 L4:L7">
    <cfRule type="expression" dxfId="1419" priority="127" stopIfTrue="1">
      <formula>$G$3=TODAY()</formula>
    </cfRule>
  </conditionalFormatting>
  <conditionalFormatting sqref="G10:L10 I11:I14 H15:L15 L11:L14">
    <cfRule type="expression" dxfId="1417" priority="106" stopIfTrue="1">
      <formula>$G$10=TODAY()</formula>
    </cfRule>
  </conditionalFormatting>
  <conditionalFormatting sqref="G17:L17 I18:I21 H22:L22 L18:L21">
    <cfRule type="expression" dxfId="1415" priority="85" stopIfTrue="1">
      <formula>$G$17=TODAY()</formula>
    </cfRule>
  </conditionalFormatting>
  <conditionalFormatting sqref="G24:L24 I25:I28 H29:L29 L25:L28">
    <cfRule type="expression" dxfId="1413" priority="64" stopIfTrue="1">
      <formula>$G$24=TODAY()</formula>
    </cfRule>
  </conditionalFormatting>
  <conditionalFormatting sqref="G31:L31 I32:I35 H36:L36 L32:L35">
    <cfRule type="expression" dxfId="1411" priority="43" stopIfTrue="1">
      <formula>$G$31=TODAY()</formula>
    </cfRule>
  </conditionalFormatting>
  <conditionalFormatting sqref="G38:L38 I39:I42 H43:L43 L39:L42">
    <cfRule type="expression" dxfId="1409" priority="22" stopIfTrue="1">
      <formula>$G$38=TODAY()</formula>
    </cfRule>
  </conditionalFormatting>
  <conditionalFormatting sqref="N3:O3 Q3:R3 P3:P8 O8 Q8:R8 S3:S8">
    <cfRule type="expression" dxfId="1407" priority="130" stopIfTrue="1">
      <formula>$N$3=TODAY()</formula>
    </cfRule>
  </conditionalFormatting>
  <conditionalFormatting sqref="N3:Q8">
    <cfRule type="expression" dxfId="1406" priority="129" stopIfTrue="1">
      <formula>$N$3&gt;TODAY()</formula>
    </cfRule>
  </conditionalFormatting>
  <conditionalFormatting sqref="N10:Q15">
    <cfRule type="expression" dxfId="1405" priority="108" stopIfTrue="1">
      <formula>$N$10&gt;TODAY()</formula>
    </cfRule>
  </conditionalFormatting>
  <conditionalFormatting sqref="N17:Q22">
    <cfRule type="expression" dxfId="1404" priority="87" stopIfTrue="1">
      <formula>$N$17&gt;TODAY()</formula>
    </cfRule>
  </conditionalFormatting>
  <conditionalFormatting sqref="N24:Q29">
    <cfRule type="expression" dxfId="1403" priority="66" stopIfTrue="1">
      <formula>$N$24&gt;TODAY()</formula>
    </cfRule>
  </conditionalFormatting>
  <conditionalFormatting sqref="N31:Q36">
    <cfRule type="expression" dxfId="1402" priority="45" stopIfTrue="1">
      <formula>$N$31&gt;TODAY()</formula>
    </cfRule>
  </conditionalFormatting>
  <conditionalFormatting sqref="N38:Q43">
    <cfRule type="expression" dxfId="1401" priority="24" stopIfTrue="1">
      <formula>$N$38&gt;TODAY()</formula>
    </cfRule>
  </conditionalFormatting>
  <conditionalFormatting sqref="N10:S10 P11:P14 O15:S15 S11:S14">
    <cfRule type="expression" dxfId="1399" priority="109" stopIfTrue="1">
      <formula>$N$10=TODAY()</formula>
    </cfRule>
  </conditionalFormatting>
  <conditionalFormatting sqref="N17:S17 P18:P21 O22:S22 S18:S21">
    <cfRule type="expression" dxfId="1397" priority="88" stopIfTrue="1">
      <formula>$N$17=TODAY()</formula>
    </cfRule>
  </conditionalFormatting>
  <conditionalFormatting sqref="N24:S24 P25:P28 O29:S29 S25:S28">
    <cfRule type="expression" dxfId="1395" priority="67" stopIfTrue="1">
      <formula>$N$24=TODAY()</formula>
    </cfRule>
  </conditionalFormatting>
  <conditionalFormatting sqref="N31:S31 P32:P35 O36:S36 S32:S35">
    <cfRule type="expression" dxfId="1393" priority="46" stopIfTrue="1">
      <formula>$N$31=TODAY()</formula>
    </cfRule>
  </conditionalFormatting>
  <conditionalFormatting sqref="N38:S38 P39:P42 O43:S43 S39:S42">
    <cfRule type="expression" dxfId="1391" priority="25" stopIfTrue="1">
      <formula>$N$38=TODAY()</formula>
    </cfRule>
  </conditionalFormatting>
  <conditionalFormatting sqref="U3:X8">
    <cfRule type="expression" dxfId="1389" priority="123" stopIfTrue="1">
      <formula>$U$3&gt;TODAY()</formula>
    </cfRule>
  </conditionalFormatting>
  <conditionalFormatting sqref="U10:X15">
    <cfRule type="expression" dxfId="1388" priority="102" stopIfTrue="1">
      <formula>$U$10&gt;TODAY()</formula>
    </cfRule>
  </conditionalFormatting>
  <conditionalFormatting sqref="U17:X22">
    <cfRule type="expression" dxfId="1387" priority="81" stopIfTrue="1">
      <formula>$U$17&gt;TODAY()</formula>
    </cfRule>
  </conditionalFormatting>
  <conditionalFormatting sqref="U24:X29">
    <cfRule type="expression" dxfId="1386" priority="60" stopIfTrue="1">
      <formula>$U$24&gt;TODAY()</formula>
    </cfRule>
  </conditionalFormatting>
  <conditionalFormatting sqref="U31:X36">
    <cfRule type="expression" dxfId="1385" priority="39" stopIfTrue="1">
      <formula>$U$31&gt;TODAY()</formula>
    </cfRule>
  </conditionalFormatting>
  <conditionalFormatting sqref="U38:X43">
    <cfRule type="expression" dxfId="1384" priority="18" stopIfTrue="1">
      <formula>$U$38&gt;TODAY()</formula>
    </cfRule>
  </conditionalFormatting>
  <conditionalFormatting sqref="U3:Z3 W4:W7 V8:Z8 Z4:Z7">
    <cfRule type="expression" dxfId="1383" priority="124" stopIfTrue="1">
      <formula>$U$3=TODAY()</formula>
    </cfRule>
  </conditionalFormatting>
  <conditionalFormatting sqref="U10:Z10 W11:W14 V15:Z15 Z11:Z14">
    <cfRule type="expression" dxfId="1381" priority="103" stopIfTrue="1">
      <formula>$U$10=TODAY()</formula>
    </cfRule>
  </conditionalFormatting>
  <conditionalFormatting sqref="U17:Z17 W18:W21 V22:Z22 Z18:Z21">
    <cfRule type="expression" dxfId="1379" priority="82" stopIfTrue="1">
      <formula>$U$17=TODAY()</formula>
    </cfRule>
  </conditionalFormatting>
  <conditionalFormatting sqref="U24:Z24 W25:W28 V29:Z29 Z25:Z28">
    <cfRule type="expression" dxfId="1377" priority="61" stopIfTrue="1">
      <formula>$U$24=TODAY()</formula>
    </cfRule>
  </conditionalFormatting>
  <conditionalFormatting sqref="U31:Z31 W32:W35 V36:Z36 Z32:Z35">
    <cfRule type="expression" dxfId="1375" priority="40" stopIfTrue="1">
      <formula>$U$31=TODAY()</formula>
    </cfRule>
  </conditionalFormatting>
  <conditionalFormatting sqref="U38:Z38 W39:W42 V43:Z43 Z39:Z42">
    <cfRule type="expression" dxfId="1373" priority="19" stopIfTrue="1">
      <formula>$U$38=TODAY()</formula>
    </cfRule>
  </conditionalFormatting>
  <conditionalFormatting sqref="AB3:AE8">
    <cfRule type="expression" dxfId="1371" priority="120" stopIfTrue="1">
      <formula>$AB$3&gt;TODAY()</formula>
    </cfRule>
  </conditionalFormatting>
  <conditionalFormatting sqref="AB10:AE15">
    <cfRule type="expression" dxfId="1370" priority="99" stopIfTrue="1">
      <formula>$AB$10&gt;TODAY()</formula>
    </cfRule>
  </conditionalFormatting>
  <conditionalFormatting sqref="AB17:AE22">
    <cfRule type="expression" dxfId="1369" priority="78" stopIfTrue="1">
      <formula>$AB$17&gt;TODAY()</formula>
    </cfRule>
  </conditionalFormatting>
  <conditionalFormatting sqref="AB24:AE29">
    <cfRule type="expression" dxfId="1368" priority="57" stopIfTrue="1">
      <formula>$AB$24&gt;TODAY()</formula>
    </cfRule>
  </conditionalFormatting>
  <conditionalFormatting sqref="AB31:AE36">
    <cfRule type="expression" dxfId="1367" priority="36" stopIfTrue="1">
      <formula>$AB$31&gt;TODAY()</formula>
    </cfRule>
  </conditionalFormatting>
  <conditionalFormatting sqref="AB38:AE43">
    <cfRule type="expression" dxfId="1366" priority="15" stopIfTrue="1">
      <formula>$AB$38&gt;TODAY()</formula>
    </cfRule>
  </conditionalFormatting>
  <conditionalFormatting sqref="AB3:AG3 AD4:AD7 AC8:AG8 AG4:AG7">
    <cfRule type="expression" dxfId="1365" priority="121" stopIfTrue="1">
      <formula>$AB$3=TODAY()</formula>
    </cfRule>
  </conditionalFormatting>
  <conditionalFormatting sqref="AB10:AG10 AD11:AD14 AC15:AG15 AG11:AG14">
    <cfRule type="expression" dxfId="1363" priority="100" stopIfTrue="1">
      <formula>$AB$10=TODAY()</formula>
    </cfRule>
  </conditionalFormatting>
  <conditionalFormatting sqref="AB17:AG17 AD18:AD21 AC22:AG22 AG18:AG21">
    <cfRule type="expression" dxfId="1361" priority="79" stopIfTrue="1">
      <formula>$AB$17=TODAY()</formula>
    </cfRule>
  </conditionalFormatting>
  <conditionalFormatting sqref="AB24:AG24 AD25:AD28 AC29:AG29 AG25:AG28">
    <cfRule type="expression" dxfId="1359" priority="58" stopIfTrue="1">
      <formula>$AB$24=TODAY()</formula>
    </cfRule>
  </conditionalFormatting>
  <conditionalFormatting sqref="AB31:AG31 AD32:AD35 AC36:AG36 AG32:AG35">
    <cfRule type="expression" dxfId="1357" priority="37" stopIfTrue="1">
      <formula>$AB$31=TODAY()</formula>
    </cfRule>
  </conditionalFormatting>
  <conditionalFormatting sqref="AB38:AG38 AD39:AD42 AC43:AG43 AG39:AG42">
    <cfRule type="expression" dxfId="1355" priority="16" stopIfTrue="1">
      <formula>$AB$38=TODAY()</formula>
    </cfRule>
  </conditionalFormatting>
  <conditionalFormatting sqref="AI3:AL8">
    <cfRule type="expression" dxfId="1353" priority="117" stopIfTrue="1">
      <formula>$AI$3&gt;TODAY()</formula>
    </cfRule>
  </conditionalFormatting>
  <conditionalFormatting sqref="AI10:AL15">
    <cfRule type="expression" dxfId="1352" priority="96" stopIfTrue="1">
      <formula>$AI$10&gt;TODAY()</formula>
    </cfRule>
  </conditionalFormatting>
  <conditionalFormatting sqref="AI17:AL22">
    <cfRule type="expression" dxfId="1351" priority="75" stopIfTrue="1">
      <formula>$AI$17&gt;TODAY()</formula>
    </cfRule>
  </conditionalFormatting>
  <conditionalFormatting sqref="AI24:AL29">
    <cfRule type="expression" dxfId="1350" priority="54" stopIfTrue="1">
      <formula>$AI$24&gt;TODAY()</formula>
    </cfRule>
  </conditionalFormatting>
  <conditionalFormatting sqref="AI31:AL36">
    <cfRule type="expression" dxfId="1349" priority="33" stopIfTrue="1">
      <formula>$AI$31&gt;TODAY()</formula>
    </cfRule>
  </conditionalFormatting>
  <conditionalFormatting sqref="AI38:AL43">
    <cfRule type="expression" dxfId="1348" priority="12" stopIfTrue="1">
      <formula>$AI$38&gt;TODAY()</formula>
    </cfRule>
  </conditionalFormatting>
  <conditionalFormatting sqref="AI3:AN3 AK4:AK7 AJ8:AN8 AN4:AN7">
    <cfRule type="expression" dxfId="1347" priority="118" stopIfTrue="1">
      <formula>$AI$3=TODAY()</formula>
    </cfRule>
  </conditionalFormatting>
  <conditionalFormatting sqref="AI10:AN10 AK11:AK14 AJ15:AN15 AN11:AN14">
    <cfRule type="expression" dxfId="1345" priority="97" stopIfTrue="1">
      <formula>$AI$10=TODAY()</formula>
    </cfRule>
  </conditionalFormatting>
  <conditionalFormatting sqref="AI17:AN17 AK18:AK21 AJ22:AN22 AN18:AN21">
    <cfRule type="expression" dxfId="1343" priority="76" stopIfTrue="1">
      <formula>$AI$17=TODAY()</formula>
    </cfRule>
  </conditionalFormatting>
  <conditionalFormatting sqref="AI24:AN24 AK25:AK28 AJ29:AN29 AN25:AN28">
    <cfRule type="expression" dxfId="1341" priority="55" stopIfTrue="1">
      <formula>$AI$24=TODAY()</formula>
    </cfRule>
  </conditionalFormatting>
  <conditionalFormatting sqref="AI31:AN31 AK32:AK35 AJ36:AN36 AN32:AN35">
    <cfRule type="expression" dxfId="1339" priority="34" stopIfTrue="1">
      <formula>$AI$31=TODAY()</formula>
    </cfRule>
  </conditionalFormatting>
  <conditionalFormatting sqref="AI38:AN38 AK39:AK42 AJ43:AN43 AN39:AN42">
    <cfRule type="expression" dxfId="1337" priority="13" stopIfTrue="1">
      <formula>$AI$38=TODAY()</formula>
    </cfRule>
  </conditionalFormatting>
  <conditionalFormatting sqref="AQ3:AT8">
    <cfRule type="expression" dxfId="1335" priority="114" stopIfTrue="1">
      <formula>$AQ$3&gt;TODAY()</formula>
    </cfRule>
  </conditionalFormatting>
  <conditionalFormatting sqref="AQ10:AT15">
    <cfRule type="expression" dxfId="1334" priority="93" stopIfTrue="1">
      <formula>$AQ$10&gt;TODAY()</formula>
    </cfRule>
  </conditionalFormatting>
  <conditionalFormatting sqref="AQ17:AT22">
    <cfRule type="expression" dxfId="1333" priority="72" stopIfTrue="1">
      <formula>$AQ$17&gt;TODAY()</formula>
    </cfRule>
  </conditionalFormatting>
  <conditionalFormatting sqref="AQ24:AT29">
    <cfRule type="expression" dxfId="1332" priority="51" stopIfTrue="1">
      <formula>$AQ$24&gt;TODAY()</formula>
    </cfRule>
  </conditionalFormatting>
  <conditionalFormatting sqref="AQ31:AT36">
    <cfRule type="expression" dxfId="1331" priority="30" stopIfTrue="1">
      <formula>$AQ$31&gt;TODAY()</formula>
    </cfRule>
  </conditionalFormatting>
  <conditionalFormatting sqref="AQ38:AT43">
    <cfRule type="expression" dxfId="1330" priority="9" stopIfTrue="1">
      <formula>$AQ$38&gt;TODAY()</formula>
    </cfRule>
  </conditionalFormatting>
  <conditionalFormatting sqref="AQ3:AV3 AS4:AS7 AR8:AV8 AV4:AV7">
    <cfRule type="expression" dxfId="1329" priority="115" stopIfTrue="1">
      <formula>$AQ$3=TODAY()</formula>
    </cfRule>
  </conditionalFormatting>
  <conditionalFormatting sqref="AQ10:AV10 AS11:AS14 AR15:AV15 AV11:AV14">
    <cfRule type="expression" dxfId="1327" priority="94" stopIfTrue="1">
      <formula>$AQ$10=TODAY()</formula>
    </cfRule>
  </conditionalFormatting>
  <conditionalFormatting sqref="AQ17:AV17 AS18:AS21 AR22:AV22 AV18:AV21">
    <cfRule type="expression" dxfId="1325" priority="73" stopIfTrue="1">
      <formula>$AQ$17=TODAY()</formula>
    </cfRule>
  </conditionalFormatting>
  <conditionalFormatting sqref="AQ24:AV24 AS25:AS28 AR29:AV29 AV25:AV28">
    <cfRule type="expression" dxfId="1323" priority="52" stopIfTrue="1">
      <formula>$AQ$24=TODAY()</formula>
    </cfRule>
  </conditionalFormatting>
  <conditionalFormatting sqref="AQ31:AV31 AS32:AS35 AR36:AV36 AV32:AV35">
    <cfRule type="expression" dxfId="1321" priority="31" stopIfTrue="1">
      <formula>$AQ$31=TODAY()</formula>
    </cfRule>
  </conditionalFormatting>
  <conditionalFormatting sqref="AQ38:AV38 AS39:AS42 AR43:AV43 AV39:AV42">
    <cfRule type="expression" dxfId="1319" priority="10" stopIfTrue="1">
      <formula>$AQ$38=TODAY()</formula>
    </cfRule>
  </conditionalFormatting>
  <conditionalFormatting sqref="AX3:BA8">
    <cfRule type="expression" dxfId="1317" priority="111" stopIfTrue="1">
      <formula>$AX$3&gt;TODAY()</formula>
    </cfRule>
  </conditionalFormatting>
  <conditionalFormatting sqref="AX10:BA15">
    <cfRule type="expression" dxfId="1316" priority="90" stopIfTrue="1">
      <formula>$AX$10&gt;TODAY()</formula>
    </cfRule>
  </conditionalFormatting>
  <conditionalFormatting sqref="AX17:BA22">
    <cfRule type="expression" dxfId="1315" priority="69" stopIfTrue="1">
      <formula>$AX$17&gt;TODAY()</formula>
    </cfRule>
  </conditionalFormatting>
  <conditionalFormatting sqref="AX24:BA29">
    <cfRule type="expression" dxfId="1314" priority="48" stopIfTrue="1">
      <formula>$AX$24&gt;TODAY()</formula>
    </cfRule>
  </conditionalFormatting>
  <conditionalFormatting sqref="AX31:BA36">
    <cfRule type="expression" dxfId="1313" priority="27" stopIfTrue="1">
      <formula>$AX$31&gt;TODAY()</formula>
    </cfRule>
  </conditionalFormatting>
  <conditionalFormatting sqref="AX38:BA43">
    <cfRule type="expression" dxfId="1312" priority="6" stopIfTrue="1">
      <formula>$AX$38&gt;TODAY()</formula>
    </cfRule>
  </conditionalFormatting>
  <conditionalFormatting sqref="AX3:BC3 AZ4:AZ7 AY8:BC8 BC4:BC7">
    <cfRule type="expression" dxfId="1311" priority="112" stopIfTrue="1">
      <formula>$AX$3=TODAY()</formula>
    </cfRule>
  </conditionalFormatting>
  <conditionalFormatting sqref="AX10:BC10 AZ11:AZ14 AY15:BC15 BC11:BC14">
    <cfRule type="expression" dxfId="1309" priority="91" stopIfTrue="1">
      <formula>$AX$10=TODAY()</formula>
    </cfRule>
  </conditionalFormatting>
  <conditionalFormatting sqref="AX17:BC17 AZ18:AZ21 AY22:BC22 BC18:BC21">
    <cfRule type="expression" dxfId="1307" priority="70" stopIfTrue="1">
      <formula>$AX$17=TODAY()</formula>
    </cfRule>
  </conditionalFormatting>
  <conditionalFormatting sqref="AX24:BC24 AZ25:AZ28 AY29:BC29 BC25:BC28">
    <cfRule type="expression" dxfId="1305" priority="49" stopIfTrue="1">
      <formula>$AX$24=TODAY()</formula>
    </cfRule>
  </conditionalFormatting>
  <conditionalFormatting sqref="AX31:BC31 AZ32:AZ35 AY36:BC36 BC32:BC35">
    <cfRule type="expression" dxfId="1303" priority="28" stopIfTrue="1">
      <formula>$AX$31=TODAY()</formula>
    </cfRule>
  </conditionalFormatting>
  <conditionalFormatting sqref="AX38:BC38 AZ39:AZ42 AY43:BC43 BC39:BC42">
    <cfRule type="expression" dxfId="1301" priority="7" stopIfTrue="1">
      <formula>$AX$38=TODAY()</formula>
    </cfRule>
  </conditionalFormatting>
  <dataValidations count="2">
    <dataValidation type="time" allowBlank="1" showInputMessage="1" showErrorMessage="1" errorTitle="Formato inválido!" error="Você deve inserir um horário no formato HH:MM que seja plausível" sqref="Q32:Q35 Q4:Q7 J4:J7 X4:X7 AE4:AE7 AL4:AL7 AT4:AT7 J32:J35 X32:X35 AE32:AE35 AL32:AL35 AT32:AT35 Q18:Q21 BA4:BA7 Q11:Q14 J11:J14 X11:X14 AE11:AE14 AL11:AL14 AT11:AT14 BA11:BA14 J18:J21 X18:X21 BA39:BA42 AL18:AL21 BA32:BA35 AT18:AT21 BA18:BA21 Q25:Q28 J25:J28 X25:X28 AE25:AE28 AL25:AL28 AT25:AT28 BA25:BA28 Q39:Q42 J39:J42 X39:X42 AE39:AE42 AL39:AL42 AT39:AT42 AE18:AE20" xr:uid="{7DD5DB78-D56D-43B2-B2DE-D6E1A42EB563}">
      <formula1>0</formula1>
      <formula2>0.999988425925926</formula2>
    </dataValidation>
    <dataValidation type="time" allowBlank="1" showInputMessage="1" showErrorMessage="1" errorTitle="Formato inválido!" error="Você deve inserir um horário no formato HH:MM que seja plausível" sqref="AE21" xr:uid="{1472000E-9785-4B4A-8B89-8030CCE20325}">
      <formula1>0</formula1>
      <formula2>0.999999884259259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E2848C0C-5B7A-4F82-BADE-282D1D7B3E0E}">
            <xm:f>$C$14=meta!$R$2</xm:f>
            <x14:dxf>
              <font>
                <color theme="5" tint="0.39994506668294322"/>
              </font>
            </x14:dxf>
          </x14:cfRule>
          <xm:sqref>B2:C11</xm:sqref>
        </x14:conditionalFormatting>
        <x14:conditionalFormatting xmlns:xm="http://schemas.microsoft.com/office/excel/2006/main">
          <x14:cfRule type="expression" priority="1" id="{9966B854-C002-42AA-8759-2A618CC804E0}">
            <xm:f>JAN!$C$14=meta!$R$2</xm:f>
            <x14:dxf>
              <font>
                <color theme="5" tint="0.39994506668294322"/>
              </font>
            </x14:dxf>
          </x14:cfRule>
          <xm:sqref>C12</xm:sqref>
        </x14:conditionalFormatting>
        <x14:conditionalFormatting xmlns:xm="http://schemas.microsoft.com/office/excel/2006/main">
          <x14:cfRule type="expression" priority="2" id="{0DD2BE95-BC61-456A-A549-324633BFD9E5}">
            <xm:f>$C$14=meta!$R$2</xm:f>
            <x14:dxf>
              <font>
                <color theme="5" tint="0.39994506668294322"/>
              </font>
            </x14:dxf>
          </x14:cfRule>
          <xm:sqref>C13</xm:sqref>
        </x14:conditionalFormatting>
        <x14:conditionalFormatting xmlns:xm="http://schemas.microsoft.com/office/excel/2006/main">
          <x14:cfRule type="containsText" priority="4" operator="containsText" id="{88AD326A-6751-4A00-9059-96DD69C1E489}">
            <xm:f>NOT(ISERROR(SEARCH(meta!$R$2,C14)))</xm:f>
            <xm:f>meta!$R$2</xm:f>
            <x14:dxf>
              <font>
                <color theme="5" tint="0.39994506668294322"/>
              </font>
            </x14:dxf>
          </x14:cfRule>
          <xm:sqref>C14</xm:sqref>
        </x14:conditionalFormatting>
        <x14:conditionalFormatting xmlns:xm="http://schemas.microsoft.com/office/excel/2006/main">
          <x14:cfRule type="expression" priority="125" stopIfTrue="1" id="{F091BD49-1FAF-4626-BC18-C1590410C31D}">
            <xm:f>MONTH($G$3)&lt;&gt;VLOOKUP($B$2,meta!$M$1:$N$12,2,FALSE)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G3:L8</xm:sqref>
        </x14:conditionalFormatting>
        <x14:conditionalFormatting xmlns:xm="http://schemas.microsoft.com/office/excel/2006/main">
          <x14:cfRule type="expression" priority="104" stopIfTrue="1" id="{E74DECD9-F96B-4056-9CC4-17D0D21F7FDD}">
            <xm:f>MONTH($G$10)&lt;&gt;VLOOKUP($B$2,meta!$M$1:$N$12,2,FALSE)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G10:L15</xm:sqref>
        </x14:conditionalFormatting>
        <x14:conditionalFormatting xmlns:xm="http://schemas.microsoft.com/office/excel/2006/main">
          <x14:cfRule type="expression" priority="83" stopIfTrue="1" id="{C67E42A8-76D9-4F5E-A9FB-0221F7A4FE63}">
            <xm:f>MONTH($G$17)&lt;&gt;VLOOKUP($B$2,meta!$M$1:$N$12,2,FALSE)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G17:L22</xm:sqref>
        </x14:conditionalFormatting>
        <x14:conditionalFormatting xmlns:xm="http://schemas.microsoft.com/office/excel/2006/main">
          <x14:cfRule type="expression" priority="62" stopIfTrue="1" id="{B7F352E9-5615-41B0-82EF-485960203B87}">
            <xm:f>MONTH($G$24)&lt;&gt;VLOOKUP($B$2,meta!$M$1:$N$12,2,FALSE)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G24:L29</xm:sqref>
        </x14:conditionalFormatting>
        <x14:conditionalFormatting xmlns:xm="http://schemas.microsoft.com/office/excel/2006/main">
          <x14:cfRule type="expression" priority="41" stopIfTrue="1" id="{AE7A2D65-C03D-4FDF-9240-3E2E0729638C}">
            <xm:f>MONTH($G$31)&lt;&gt;VLOOKUP($B$2,meta!$M$1:$N$12,2,FALSE)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G31:L36</xm:sqref>
        </x14:conditionalFormatting>
        <x14:conditionalFormatting xmlns:xm="http://schemas.microsoft.com/office/excel/2006/main">
          <x14:cfRule type="expression" priority="20" stopIfTrue="1" id="{ADB597C2-BBBC-49AE-A0C9-1B734502198A}">
            <xm:f>MONTH($G$38)&lt;&gt;VLOOKUP($B$2,meta!$M$1:$N$12,2,FALSE)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G38:L43</xm:sqref>
        </x14:conditionalFormatting>
        <x14:conditionalFormatting xmlns:xm="http://schemas.microsoft.com/office/excel/2006/main">
          <x14:cfRule type="expression" priority="128" stopIfTrue="1" id="{7D2BB9CE-7DAC-4900-A1AD-40D3C1C46B94}">
            <xm:f>MONTH($N$3)&lt;&gt;VLOOKUP($B$2,meta!$M$1:$N$12,2,FALSE)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N3:S8</xm:sqref>
        </x14:conditionalFormatting>
        <x14:conditionalFormatting xmlns:xm="http://schemas.microsoft.com/office/excel/2006/main">
          <x14:cfRule type="expression" priority="107" stopIfTrue="1" id="{DCA4484F-2F94-49FC-837F-23367037FB25}">
            <xm:f>MONTH($N$10)&lt;&gt;VLOOKUP($B$2,meta!$M$1:$N$12,2,FALSE)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N10:S15</xm:sqref>
        </x14:conditionalFormatting>
        <x14:conditionalFormatting xmlns:xm="http://schemas.microsoft.com/office/excel/2006/main">
          <x14:cfRule type="expression" priority="86" stopIfTrue="1" id="{6BFBA217-33C3-4DEA-9EC6-C7B816AC9B8F}">
            <xm:f>MONTH($N$17)&lt;&gt;VLOOKUP($B$2,meta!$M$1:$N$12,2,FALSE)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N17:S22</xm:sqref>
        </x14:conditionalFormatting>
        <x14:conditionalFormatting xmlns:xm="http://schemas.microsoft.com/office/excel/2006/main">
          <x14:cfRule type="expression" priority="65" stopIfTrue="1" id="{DB6F97BE-3A9F-4AE9-B6A8-44D6AF874C84}">
            <xm:f>MONTH($N$24)&lt;&gt;VLOOKUP($B$2,meta!$M$1:$N$12,2,FALSE)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N24:S29</xm:sqref>
        </x14:conditionalFormatting>
        <x14:conditionalFormatting xmlns:xm="http://schemas.microsoft.com/office/excel/2006/main">
          <x14:cfRule type="expression" priority="44" stopIfTrue="1" id="{95E9DF4D-F8E1-48AF-803E-0615963B030A}">
            <xm:f>MONTH($N$31)&lt;&gt;VLOOKUP($B$2,meta!$M$1:$N$12,2,FALSE)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N31:S36</xm:sqref>
        </x14:conditionalFormatting>
        <x14:conditionalFormatting xmlns:xm="http://schemas.microsoft.com/office/excel/2006/main">
          <x14:cfRule type="expression" priority="23" stopIfTrue="1" id="{7B287FD5-49DE-4F12-9E4C-02A6E26D6D9A}">
            <xm:f>MONTH($N$38)&lt;&gt;VLOOKUP($B$2,meta!$M$1:$N$12,2,FALSE)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N38:S43</xm:sqref>
        </x14:conditionalFormatting>
        <x14:conditionalFormatting xmlns:xm="http://schemas.microsoft.com/office/excel/2006/main">
          <x14:cfRule type="expression" priority="122" stopIfTrue="1" id="{E97E903B-A409-491D-B331-A774BF20F4C9}">
            <xm:f>MONTH($U$3)&lt;&gt;VLOOKUP($B$2,meta!$M$1:$N$12,2,FALSE)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U3:Z8</xm:sqref>
        </x14:conditionalFormatting>
        <x14:conditionalFormatting xmlns:xm="http://schemas.microsoft.com/office/excel/2006/main">
          <x14:cfRule type="expression" priority="101" stopIfTrue="1" id="{258E5579-7C84-4C07-8AA6-E6DD53A302F6}">
            <xm:f>MONTH($U$10)&lt;&gt;VLOOKUP($B$2,meta!$M$1:$N$12,2,FALSE)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U10:Z15</xm:sqref>
        </x14:conditionalFormatting>
        <x14:conditionalFormatting xmlns:xm="http://schemas.microsoft.com/office/excel/2006/main">
          <x14:cfRule type="expression" priority="80" stopIfTrue="1" id="{1F6CAC6C-C7CC-480F-AE84-484614F0E630}">
            <xm:f>MONTH($U$17)&lt;&gt;VLOOKUP($B$2,meta!$M$1:$N$12,2,FALSE)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U17:Z22</xm:sqref>
        </x14:conditionalFormatting>
        <x14:conditionalFormatting xmlns:xm="http://schemas.microsoft.com/office/excel/2006/main">
          <x14:cfRule type="expression" priority="59" stopIfTrue="1" id="{933E67A1-E831-4D84-8B3A-DF55EA04281A}">
            <xm:f>MONTH($U$24)&lt;&gt;VLOOKUP($B$2,meta!$M$1:$N$12,2,FALSE)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U24:Z29</xm:sqref>
        </x14:conditionalFormatting>
        <x14:conditionalFormatting xmlns:xm="http://schemas.microsoft.com/office/excel/2006/main">
          <x14:cfRule type="expression" priority="38" stopIfTrue="1" id="{5D02A18D-7CDD-40F0-8318-098D714189EF}">
            <xm:f>MONTH($U$31)&lt;&gt;VLOOKUP($B$2,meta!$M$1:$N$12,2,FALSE)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U31:Z36</xm:sqref>
        </x14:conditionalFormatting>
        <x14:conditionalFormatting xmlns:xm="http://schemas.microsoft.com/office/excel/2006/main">
          <x14:cfRule type="expression" priority="17" stopIfTrue="1" id="{6327597A-1925-4C6E-9DA7-23369B19F9AF}">
            <xm:f>MONTH($U$38)&lt;&gt;VLOOKUP($B$2,meta!$M$1:$N$12,2,FALSE)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U38:Z43</xm:sqref>
        </x14:conditionalFormatting>
        <x14:conditionalFormatting xmlns:xm="http://schemas.microsoft.com/office/excel/2006/main">
          <x14:cfRule type="expression" priority="119" stopIfTrue="1" id="{339F7AC9-C92B-4E4F-9496-B70B58D89480}">
            <xm:f>MONTH($AB$3)&lt;&gt;VLOOKUP($B$2,meta!$M$1:$N$12,2,FALSE)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AB3:AG8</xm:sqref>
        </x14:conditionalFormatting>
        <x14:conditionalFormatting xmlns:xm="http://schemas.microsoft.com/office/excel/2006/main">
          <x14:cfRule type="expression" priority="98" stopIfTrue="1" id="{F180B746-1155-47B3-8D4E-018099E69205}">
            <xm:f>MONTH($AB$10)&lt;&gt;VLOOKUP($B$2,meta!$M$1:$N$12,2,FALSE)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AB10:AG15</xm:sqref>
        </x14:conditionalFormatting>
        <x14:conditionalFormatting xmlns:xm="http://schemas.microsoft.com/office/excel/2006/main">
          <x14:cfRule type="expression" priority="77" stopIfTrue="1" id="{CC829DC7-2549-4D70-BF69-49CBCEFFF585}">
            <xm:f>MONTH($AB$17)&lt;&gt;VLOOKUP($B$2,meta!$M$1:$N$12,2,FALSE)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AB17:AG22</xm:sqref>
        </x14:conditionalFormatting>
        <x14:conditionalFormatting xmlns:xm="http://schemas.microsoft.com/office/excel/2006/main">
          <x14:cfRule type="expression" priority="56" stopIfTrue="1" id="{F194BB9D-7B3D-4AC9-9205-16FA850D41F1}">
            <xm:f>MONTH($AB$24)&lt;&gt;VLOOKUP($B$2,meta!$M$1:$N$12,2,FALSE)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AB24:AG29</xm:sqref>
        </x14:conditionalFormatting>
        <x14:conditionalFormatting xmlns:xm="http://schemas.microsoft.com/office/excel/2006/main">
          <x14:cfRule type="expression" priority="35" stopIfTrue="1" id="{A2FFF40E-5369-4C19-8455-56DB94FBA79C}">
            <xm:f>MONTH($AB$31)&lt;&gt;VLOOKUP($B$2,meta!$M$1:$N$12,2,FALSE)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AB31:AG36</xm:sqref>
        </x14:conditionalFormatting>
        <x14:conditionalFormatting xmlns:xm="http://schemas.microsoft.com/office/excel/2006/main">
          <x14:cfRule type="expression" priority="14" stopIfTrue="1" id="{BE96A705-9CAD-4B90-B909-26CD9962F1E6}">
            <xm:f>MONTH($AB$38)&lt;&gt;VLOOKUP($B$2,meta!$M$1:$N$12,2,FALSE)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AB38:AG43</xm:sqref>
        </x14:conditionalFormatting>
        <x14:conditionalFormatting xmlns:xm="http://schemas.microsoft.com/office/excel/2006/main">
          <x14:cfRule type="expression" priority="116" stopIfTrue="1" id="{D312F32F-E731-45F4-B59B-6286C8D23D96}">
            <xm:f>MONTH($AI$3)&lt;&gt;VLOOKUP($B$2,meta!$M$1:$N$12,2,FALSE)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AI3:AN8</xm:sqref>
        </x14:conditionalFormatting>
        <x14:conditionalFormatting xmlns:xm="http://schemas.microsoft.com/office/excel/2006/main">
          <x14:cfRule type="expression" priority="95" stopIfTrue="1" id="{9ADE8512-7397-4C3C-8BBB-571E57F39126}">
            <xm:f>MONTH($AI$10)&lt;&gt;VLOOKUP($B$2,meta!$M$1:$N$12,2,FALSE)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AI10:AN15</xm:sqref>
        </x14:conditionalFormatting>
        <x14:conditionalFormatting xmlns:xm="http://schemas.microsoft.com/office/excel/2006/main">
          <x14:cfRule type="expression" priority="74" stopIfTrue="1" id="{28BD68E7-5D79-4AF8-B16F-535DDA41EBA6}">
            <xm:f>MONTH($AI$17)&lt;&gt;VLOOKUP($B$2,meta!$M$1:$N$12,2,FALSE)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AI17:AN22</xm:sqref>
        </x14:conditionalFormatting>
        <x14:conditionalFormatting xmlns:xm="http://schemas.microsoft.com/office/excel/2006/main">
          <x14:cfRule type="expression" priority="53" stopIfTrue="1" id="{4FA2212D-5D98-434B-8375-45A017F30057}">
            <xm:f>MONTH($AI$24)&lt;&gt;VLOOKUP($B$2,meta!$M$1:$N$12,2,FALSE)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AI24:AN29</xm:sqref>
        </x14:conditionalFormatting>
        <x14:conditionalFormatting xmlns:xm="http://schemas.microsoft.com/office/excel/2006/main">
          <x14:cfRule type="expression" priority="32" stopIfTrue="1" id="{772CE34C-5743-4880-8C48-B1DA929D042F}">
            <xm:f>MONTH($AI$31)&lt;&gt;VLOOKUP($B$2,meta!$M$1:$N$12,2,FALSE)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AI31:AN36</xm:sqref>
        </x14:conditionalFormatting>
        <x14:conditionalFormatting xmlns:xm="http://schemas.microsoft.com/office/excel/2006/main">
          <x14:cfRule type="expression" priority="11" stopIfTrue="1" id="{D6561F7C-0284-442B-967B-F9EBA8595926}">
            <xm:f>MONTH($AI$38)&lt;&gt;VLOOKUP($B$2,meta!$M$1:$N$12,2,FALSE)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AI38:AN43</xm:sqref>
        </x14:conditionalFormatting>
        <x14:conditionalFormatting xmlns:xm="http://schemas.microsoft.com/office/excel/2006/main">
          <x14:cfRule type="expression" priority="113" stopIfTrue="1" id="{7AAE188F-9A32-4594-8542-67C892DFF6C3}">
            <xm:f>MONTH($AQ$3)&lt;&gt;VLOOKUP($B$2,meta!$M$1:$N$12,2,FALSE)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AQ3:AV8</xm:sqref>
        </x14:conditionalFormatting>
        <x14:conditionalFormatting xmlns:xm="http://schemas.microsoft.com/office/excel/2006/main">
          <x14:cfRule type="expression" priority="92" stopIfTrue="1" id="{F15774DF-A043-4985-8494-5740EA56CBE7}">
            <xm:f>MONTH($AQ$10)&lt;&gt;VLOOKUP($B$2,meta!$M$1:$N$12,2,FALSE)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AQ10:AV15</xm:sqref>
        </x14:conditionalFormatting>
        <x14:conditionalFormatting xmlns:xm="http://schemas.microsoft.com/office/excel/2006/main">
          <x14:cfRule type="expression" priority="71" stopIfTrue="1" id="{5BD38413-C5A4-4641-831A-30EE2853A55D}">
            <xm:f>MONTH($AQ$17)&lt;&gt;VLOOKUP($B$2,meta!$M$1:$N$12,2,FALSE)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AQ17:AV22</xm:sqref>
        </x14:conditionalFormatting>
        <x14:conditionalFormatting xmlns:xm="http://schemas.microsoft.com/office/excel/2006/main">
          <x14:cfRule type="expression" priority="50" stopIfTrue="1" id="{7928C126-F26D-44E2-87B8-F3BC838EBE2B}">
            <xm:f>MONTH($AQ$24)&lt;&gt;VLOOKUP($B$2,meta!$M$1:$N$12,2,FALSE)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AQ24:AV29</xm:sqref>
        </x14:conditionalFormatting>
        <x14:conditionalFormatting xmlns:xm="http://schemas.microsoft.com/office/excel/2006/main">
          <x14:cfRule type="expression" priority="29" stopIfTrue="1" id="{74A3E2C6-238D-45F5-B7CF-8396C94387AA}">
            <xm:f>MONTH($AQ$31)&lt;&gt;VLOOKUP($B$2,meta!$M$1:$N$12,2,FALSE)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AQ31:AV36</xm:sqref>
        </x14:conditionalFormatting>
        <x14:conditionalFormatting xmlns:xm="http://schemas.microsoft.com/office/excel/2006/main">
          <x14:cfRule type="expression" priority="8" stopIfTrue="1" id="{0B389E34-7164-443F-99A0-1BBEBC93DFCE}">
            <xm:f>MONTH($AQ$38)&lt;&gt;VLOOKUP($B$2,meta!$M$1:$N$12,2,FALSE)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AQ38:AV43</xm:sqref>
        </x14:conditionalFormatting>
        <x14:conditionalFormatting xmlns:xm="http://schemas.microsoft.com/office/excel/2006/main">
          <x14:cfRule type="expression" priority="110" stopIfTrue="1" id="{D979D3BC-B5B1-4591-B50A-8FCEE1C6C80D}">
            <xm:f>MONTH($AX$3)&lt;&gt;VLOOKUP($B$2,meta!$M$1:$N$12,2,FALSE)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AX3:BC8</xm:sqref>
        </x14:conditionalFormatting>
        <x14:conditionalFormatting xmlns:xm="http://schemas.microsoft.com/office/excel/2006/main">
          <x14:cfRule type="expression" priority="89" stopIfTrue="1" id="{12AE0F8B-6470-457A-9B4E-983AB89EDBDF}">
            <xm:f>MONTH($AX$10)&lt;&gt;VLOOKUP($B$2,meta!$M$1:$N$12,2,FALSE)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AX10:BC15</xm:sqref>
        </x14:conditionalFormatting>
        <x14:conditionalFormatting xmlns:xm="http://schemas.microsoft.com/office/excel/2006/main">
          <x14:cfRule type="expression" priority="68" stopIfTrue="1" id="{215CE0BB-84DC-463E-A750-C2ABE7D9ADF0}">
            <xm:f>MONTH($AX$17)&lt;&gt;VLOOKUP($B$2,meta!$M$1:$N$12,2,FALSE)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AX17:BC22</xm:sqref>
        </x14:conditionalFormatting>
        <x14:conditionalFormatting xmlns:xm="http://schemas.microsoft.com/office/excel/2006/main">
          <x14:cfRule type="expression" priority="47" stopIfTrue="1" id="{1081EB17-DBD7-4E0C-8B45-BDABDBD2C8D2}">
            <xm:f>MONTH($AX$24)&lt;&gt;VLOOKUP($B$2,meta!$M$1:$N$12,2,FALSE)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AX24:BC29</xm:sqref>
        </x14:conditionalFormatting>
        <x14:conditionalFormatting xmlns:xm="http://schemas.microsoft.com/office/excel/2006/main">
          <x14:cfRule type="expression" priority="26" stopIfTrue="1" id="{F1F887DE-2E98-4605-BE07-D21D1B334286}">
            <xm:f>MONTH($AX$31)&lt;&gt;VLOOKUP($B$2,meta!$M$1:$N$12,2,FALSE)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AX31:BC36</xm:sqref>
        </x14:conditionalFormatting>
        <x14:conditionalFormatting xmlns:xm="http://schemas.microsoft.com/office/excel/2006/main">
          <x14:cfRule type="expression" priority="5" stopIfTrue="1" id="{EA9B7976-B65A-42F9-B566-AC12B53E30D8}">
            <xm:f>MONTH($AX$38)&lt;&gt;VLOOKUP($B$2,meta!$M$1:$N$12,2,FALSE)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AX38:BC43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97B13325-5548-4885-B282-31FD61F122BF}">
          <x14:formula1>
            <xm:f>meta!$R$1:$R$2</xm:f>
          </x14:formula1>
          <xm:sqref>C14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E886-8380-459D-A056-99D55516BC35}">
  <sheetPr codeName="Planilha4"/>
  <dimension ref="A1:BC43"/>
  <sheetViews>
    <sheetView zoomScaleNormal="100" workbookViewId="0">
      <selection activeCell="J4" sqref="J4"/>
    </sheetView>
  </sheetViews>
  <sheetFormatPr defaultColWidth="9.140625" defaultRowHeight="15" x14ac:dyDescent="0.25"/>
  <cols>
    <col min="1" max="1" width="1" style="1" customWidth="1"/>
    <col min="2" max="2" width="10.42578125" style="12" customWidth="1"/>
    <col min="3" max="3" width="6.5703125" style="1" bestFit="1" customWidth="1"/>
    <col min="4" max="4" width="1" style="5" customWidth="1"/>
    <col min="5" max="5" width="2.42578125" style="35" customWidth="1"/>
    <col min="6" max="6" width="1" style="37" customWidth="1"/>
    <col min="7" max="7" width="2.85546875" style="20" customWidth="1"/>
    <col min="8" max="8" width="9.42578125" style="3" customWidth="1"/>
    <col min="9" max="9" width="1" style="3" customWidth="1"/>
    <col min="10" max="10" width="5.85546875" style="3" customWidth="1"/>
    <col min="11" max="11" width="0.140625" style="29" customWidth="1"/>
    <col min="12" max="13" width="1" style="3" customWidth="1"/>
    <col min="14" max="14" width="2.85546875" style="20" customWidth="1"/>
    <col min="15" max="15" width="9.42578125" style="3" customWidth="1"/>
    <col min="16" max="16" width="1" style="3" customWidth="1"/>
    <col min="17" max="17" width="5.85546875" style="3" customWidth="1"/>
    <col min="18" max="18" width="0.140625" style="29" customWidth="1"/>
    <col min="19" max="20" width="1" style="3" customWidth="1"/>
    <col min="21" max="21" width="2.85546875" style="20" customWidth="1"/>
    <col min="22" max="22" width="9.42578125" style="3" customWidth="1"/>
    <col min="23" max="23" width="1" style="3" customWidth="1"/>
    <col min="24" max="24" width="5.85546875" style="3" customWidth="1"/>
    <col min="25" max="25" width="0.140625" style="29" customWidth="1"/>
    <col min="26" max="27" width="1" style="3" customWidth="1"/>
    <col min="28" max="28" width="2.85546875" style="20" customWidth="1"/>
    <col min="29" max="29" width="9.42578125" style="3" customWidth="1"/>
    <col min="30" max="30" width="1" style="3" customWidth="1"/>
    <col min="31" max="31" width="5.85546875" style="3" customWidth="1"/>
    <col min="32" max="32" width="0.140625" style="29" customWidth="1"/>
    <col min="33" max="34" width="1" style="3" customWidth="1"/>
    <col min="35" max="35" width="2.85546875" style="20" customWidth="1"/>
    <col min="36" max="36" width="9.42578125" style="3" customWidth="1"/>
    <col min="37" max="37" width="1" style="3" customWidth="1"/>
    <col min="38" max="38" width="5.85546875" style="3" customWidth="1"/>
    <col min="39" max="39" width="0.140625" style="29" customWidth="1"/>
    <col min="40" max="41" width="1" style="3" customWidth="1"/>
    <col min="42" max="42" width="1" style="16" customWidth="1"/>
    <col min="43" max="43" width="2.85546875" style="21" customWidth="1"/>
    <col min="44" max="44" width="9.42578125" style="17" customWidth="1"/>
    <col min="45" max="45" width="1" style="17" customWidth="1"/>
    <col min="46" max="46" width="5.85546875" style="17" customWidth="1"/>
    <col min="47" max="47" width="0.140625" style="24" customWidth="1"/>
    <col min="48" max="49" width="1" style="17" customWidth="1"/>
    <col min="50" max="50" width="2.85546875" style="21" customWidth="1"/>
    <col min="51" max="51" width="9.42578125" style="17" customWidth="1"/>
    <col min="52" max="52" width="1" style="17" customWidth="1"/>
    <col min="53" max="53" width="5.85546875" style="17" customWidth="1"/>
    <col min="54" max="54" width="0.140625" style="24" customWidth="1"/>
    <col min="55" max="55" width="1" style="17" customWidth="1"/>
    <col min="56" max="56" width="1" style="16" customWidth="1"/>
    <col min="57" max="57" width="9.140625" style="16"/>
    <col min="58" max="58" width="12.5703125" style="16" bestFit="1" customWidth="1"/>
    <col min="59" max="16384" width="9.140625" style="16"/>
  </cols>
  <sheetData>
    <row r="1" spans="1:55" ht="10.5" customHeight="1" x14ac:dyDescent="0.25">
      <c r="C1" s="32">
        <f>meta!$C$1</f>
        <v>2024</v>
      </c>
      <c r="J1" s="30">
        <f>IFERROR(SUM(J8,J15,J22,J29,J36,J43)*VLOOKUP($C$14,meta!$R$1:$S$3,2,FALSE),SUM(J8,J15,J22,J29,J36,J43))</f>
        <v>0</v>
      </c>
      <c r="Q1" s="30">
        <f>IFERROR(SUM(Q8,Q15,Q22,Q29,Q36,Q43)*VLOOKUP($C$14,meta!$R$1:$S$3,2,FALSE),SUM(Q8,Q15,Q22,Q29,Q36,Q43))</f>
        <v>0</v>
      </c>
      <c r="X1" s="30">
        <f>IFERROR(SUM(X8,X15,X22,X29,X36,X43)*VLOOKUP($C$14,meta!$R$1:$S$3,2,FALSE),SUM(X8,X15,X22,X29,X36,X43))</f>
        <v>0</v>
      </c>
      <c r="AE1" s="30">
        <f>IFERROR(SUM(AE8,AE15,AE22,AE29,AE36,AE43)*VLOOKUP($C$14,meta!$R$1:$S$3,2,FALSE),SUM(AE8,AE15,AE22,AE29,AE36,AE43))</f>
        <v>0</v>
      </c>
      <c r="AL1" s="30">
        <f>IFERROR(SUM(AL8,AL15,AL22,AL29,AL36,AL43)*VLOOKUP($C$14,meta!$R$1:$S$3,2,FALSE),SUM(AL8,AL15,AL22,AL29,AL36,AL43))</f>
        <v>0</v>
      </c>
      <c r="AT1" s="31">
        <f>IFERROR(SUM(AT8,AT15,AT22,AT29,AT36,AT43)*VLOOKUP($C$14,meta!$R$1:$S$3,2,FALSE),SUM(AT8,AT15,AT22,AT29,AT36,AT43))</f>
        <v>0</v>
      </c>
      <c r="BA1" s="31">
        <f>IFERROR(SUM(BA8,BA15,BA22,BA29,BA36,BA43)*VLOOKUP($C$14,meta!$R$1:$S$3,2,FALSE),SUM(BA8,BA15,BA22,BA29,BA36,BA43))</f>
        <v>0</v>
      </c>
    </row>
    <row r="2" spans="1:55" ht="4.5" customHeight="1" x14ac:dyDescent="0.25">
      <c r="B2" s="66" t="s">
        <v>25</v>
      </c>
      <c r="C2" s="66"/>
      <c r="D2" s="2"/>
      <c r="F2" s="34">
        <f>IFERROR(SUM(F4,F11,F18,F25,F32,F39)*VLOOKUP($C$14,meta!$R$1:$S$3,2,FALSE),SUM(F4,F11,F18,F25,F32,F39))</f>
        <v>0</v>
      </c>
      <c r="G2" s="39"/>
      <c r="H2" s="35"/>
      <c r="I2" s="35"/>
      <c r="J2" s="34">
        <f>IFERROR((1*NOT(OR(ISBLANK(J4),ISBLANK(J5),ISBLANK(J6),ISBLANK(J7)))+1*NOT(OR(ISBLANK(J11),ISBLANK(J12),ISBLANK(J13),ISBLANK(J14)))+1*NOT(OR(ISBLANK(J18),ISBLANK(J19),ISBLANK(J20),ISBLANK(J21)))+1*NOT(OR(ISBLANK(J25),ISBLANK(J26),ISBLANK(J27),ISBLANK(J28)))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*VLOOKUP($C$14,meta!$R$1:$S$3,2,FALSE),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+1*NOT(OR(ISBLANK(J32),ISBLANK(J33),ISBLANK(J34),ISBLANK(J35)))+1*NOT(OR(ISBLANK(J39),ISBLANK(J40),ISBLANK(J41),ISBLANK(J42)))))</f>
        <v>0</v>
      </c>
      <c r="K2" s="35"/>
      <c r="L2" s="35"/>
      <c r="M2" s="35"/>
      <c r="N2" s="39"/>
      <c r="O2" s="35"/>
      <c r="P2" s="35"/>
      <c r="Q2" s="34">
        <f>IFERROR((1*NOT(OR(ISBLANK(Q4),ISBLANK(Q5),ISBLANK(Q6),ISBLANK(Q7)))+1*NOT(OR(ISBLANK(Q11),ISBLANK(Q12),ISBLANK(Q13),ISBLANK(Q14)))+1*NOT(OR(ISBLANK(Q18),ISBLANK(Q19),ISBLANK(Q20),ISBLANK(Q21)))+1*NOT(OR(ISBLANK(Q25),ISBLANK(Q26),ISBLANK(Q27),ISBLANK(Q28)))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*VLOOKUP($C$14,meta!$R$1:$S$3,2,FALSE),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+1*NOT(OR(ISBLANK(Q32),ISBLANK(Q33),ISBLANK(Q34),ISBLANK(Q35)))+1*NOT(OR(ISBLANK(Q39),ISBLANK(Q40),ISBLANK(Q41),ISBLANK(Q42)))))</f>
        <v>0</v>
      </c>
      <c r="R2" s="35"/>
      <c r="S2" s="35"/>
      <c r="T2" s="35"/>
      <c r="U2" s="39"/>
      <c r="V2" s="35"/>
      <c r="W2" s="35"/>
      <c r="X2" s="34">
        <f>IFERROR((1*NOT(OR(ISBLANK(X4),ISBLANK(X5),ISBLANK(X6),ISBLANK(X7)))+1*NOT(OR(ISBLANK(X11),ISBLANK(X12),ISBLANK(X13),ISBLANK(X14)))+1*NOT(OR(ISBLANK(X18),ISBLANK(X19),ISBLANK(X20),ISBLANK(X21)))+1*NOT(OR(ISBLANK(X25),ISBLANK(X26),ISBLANK(X27),ISBLANK(X28)))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*VLOOKUP($C$14,meta!$R$1:$S$3,2,FALSE),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+1*NOT(OR(ISBLANK(X32),ISBLANK(X33),ISBLANK(X34),ISBLANK(X35)))+1*NOT(OR(ISBLANK(X39),ISBLANK(X40),ISBLANK(X41),ISBLANK(X42)))))</f>
        <v>0</v>
      </c>
      <c r="Y2" s="35"/>
      <c r="Z2" s="35"/>
      <c r="AA2" s="35"/>
      <c r="AB2" s="39"/>
      <c r="AC2" s="35"/>
      <c r="AD2" s="35"/>
      <c r="AE2" s="34">
        <f>IFERROR((1*NOT(OR(ISBLANK(AE4),ISBLANK(AE5),ISBLANK(AE6),ISBLANK(AE7)))+1*NOT(OR(ISBLANK(AE11),ISBLANK(AE12),ISBLANK(AE13),ISBLANK(AE14)))+1*NOT(OR(ISBLANK(AE18),ISBLANK(AE19),ISBLANK(AE20),ISBLANK(AE21)))+1*NOT(OR(ISBLANK(AE25),ISBLANK(AE26),ISBLANK(AE27),ISBLANK(AE28)))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*VLOOKUP($C$14,meta!$R$1:$S$3,2,FALSE),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+1*NOT(OR(ISBLANK(AE32),ISBLANK(AE33),ISBLANK(AE34),ISBLANK(AE35)))+1*NOT(OR(ISBLANK(AE39),ISBLANK(AE40),ISBLANK(AE41),ISBLANK(AE42)))))</f>
        <v>0</v>
      </c>
      <c r="AF2" s="35"/>
      <c r="AG2" s="35"/>
      <c r="AH2" s="35"/>
      <c r="AI2" s="39"/>
      <c r="AJ2" s="35"/>
      <c r="AK2" s="35"/>
      <c r="AL2" s="34">
        <f>IFERROR((1*NOT(OR(ISBLANK(AL4),ISBLANK(AL5),ISBLANK(AL6),ISBLANK(AL7)))+1*NOT(OR(ISBLANK(AL11),ISBLANK(AL12),ISBLANK(AL13),ISBLANK(AL14)))+1*NOT(OR(ISBLANK(AL18),ISBLANK(AL19),ISBLANK(AL20),ISBLANK(AL21)))+1*NOT(OR(ISBLANK(AL25),ISBLANK(AL26),ISBLANK(AL27),ISBLANK(AL28)))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*VLOOKUP($C$14,meta!$R$1:$S$3,2,FALSE),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+1*NOT(OR(ISBLANK(AL32),ISBLANK(AL33),ISBLANK(AL34),ISBLANK(AL35)))+1*NOT(OR(ISBLANK(AL39),ISBLANK(AL40),ISBLANK(AL41),ISBLANK(AL42)))))</f>
        <v>0</v>
      </c>
      <c r="AM2" s="35"/>
      <c r="AN2" s="35"/>
      <c r="AO2" s="35"/>
      <c r="AP2" s="17"/>
      <c r="AQ2" s="40"/>
      <c r="AT2" s="33">
        <f>IFERROR((1*NOT(OR(ISBLANK(AT4),ISBLANK(AT5),ISBLANK(AT6),ISBLANK(AT7)))+1*NOT(OR(ISBLANK(AT11),ISBLANK(AT12),ISBLANK(AT13),ISBLANK(AT14)))+1*NOT(OR(ISBLANK(AT18),ISBLANK(AT19),ISBLANK(AT20),ISBLANK(AT21)))+1*NOT(OR(ISBLANK(AT25),ISBLANK(AT26),ISBLANK(AT27),ISBLANK(AT28)))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*VLOOKUP($C$14,meta!$R$1:$S$3,2,FALSE),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+1*NOT(OR(ISBLANK(AT32),ISBLANK(AT33),ISBLANK(AT34),ISBLANK(AT35)))+1*NOT(OR(ISBLANK(AT39),ISBLANK(AT40),ISBLANK(AT41),ISBLANK(AT42)))))</f>
        <v>0</v>
      </c>
      <c r="AU2" s="17"/>
      <c r="AX2" s="40"/>
      <c r="BA2" s="33">
        <f>IFERROR((1*NOT(OR(ISBLANK(BA4),ISBLANK(BA5),ISBLANK(BA6),ISBLANK(BA7)))+1*NOT(OR(ISBLANK(BA11),ISBLANK(BA12),ISBLANK(BA13),ISBLANK(BA14)))+1*NOT(OR(ISBLANK(BA18),ISBLANK(BA19),ISBLANK(BA20),ISBLANK(BA21)))+1*NOT(OR(ISBLANK(BA25),ISBLANK(BA26),ISBLANK(BA27),ISBLANK(BA28)))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*VLOOKUP($C$14,meta!$R$1:$S$3,2,FALSE),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+1*NOT(OR(ISBLANK(BA32),ISBLANK(BA33),ISBLANK(BA34),ISBLANK(BA35)))+1*NOT(OR(ISBLANK(BA39),ISBLANK(BA40),ISBLANK(BA41),ISBLANK(BA42)))))</f>
        <v>0</v>
      </c>
    </row>
    <row r="3" spans="1:55" ht="4.5" customHeight="1" x14ac:dyDescent="0.25">
      <c r="B3" s="66"/>
      <c r="C3" s="66"/>
      <c r="D3" s="2"/>
      <c r="F3" s="35"/>
      <c r="G3" s="67" cm="1">
        <f t="array" ref="G3">_xlfn.IFS(WEEKDAY(DATE(meta!$C$1,VLOOKUP($B$2,meta!$M$1:$N$12,2,FALSE),1))=2,DATE(meta!$C$1,VLOOKUP($B$2,meta!$M$1:$N$12,2,FALSE),1),
WEEKDAY(DATE(meta!$C$1,VLOOKUP($B$2,meta!$M$1:$N$12,2,FALSE),1))=3,DATE(meta!$C$1,VLOOKUP($B$2,meta!$M$1:$N$12,2,FALSE),1)-1,
WEEKDAY(DATE(meta!$C$1,VLOOKUP($B$2,meta!$M$1:$N$12,2,FALSE),1))=4,DATE(meta!$C$1,VLOOKUP($B$2,meta!$M$1:$N$12,2,FALSE),1)-2,
WEEKDAY(DATE(meta!$C$1,VLOOKUP($B$2,meta!$M$1:$N$12,2,FALSE),1))=5,DATE(meta!$C$1,VLOOKUP($B$2,meta!$M$1:$N$12,2,FALSE),1)-3,
WEEKDAY(DATE(meta!$C$1,VLOOKUP($B$2,meta!$M$1:$N$12,2,FALSE),1))=6,DATE(meta!$C$1,VLOOKUP($B$2,meta!$M$1:$N$12,2,FALSE),1)-4,
WEEKDAY(DATE(meta!$C$1,VLOOKUP($B$2,meta!$M$1:$N$12,2,FALSE),1))=7,DATE(meta!$C$1,VLOOKUP($B$2,meta!$M$1:$N$12,2,FALSE),1)-5,
WEEKDAY(DATE(meta!$C$1,VLOOKUP($B$2,meta!$M$1:$N$12,2,FALSE),1))=1,DATE(meta!$C$1,VLOOKUP($B$2,meta!$M$1:$N$12,2,FALSE),1)-6
)</f>
        <v>43886</v>
      </c>
      <c r="H3" s="15"/>
      <c r="I3" s="15"/>
      <c r="J3" s="15"/>
      <c r="K3" s="25"/>
      <c r="L3" s="4"/>
      <c r="N3" s="67">
        <f>G3+1</f>
        <v>43887</v>
      </c>
      <c r="O3" s="15"/>
      <c r="P3" s="15"/>
      <c r="Q3" s="15"/>
      <c r="R3" s="25"/>
      <c r="S3" s="4"/>
      <c r="U3" s="67">
        <f>N3+1</f>
        <v>43888</v>
      </c>
      <c r="V3" s="15"/>
      <c r="W3" s="15"/>
      <c r="X3" s="15"/>
      <c r="Y3" s="25"/>
      <c r="Z3" s="4"/>
      <c r="AB3" s="67">
        <f>U3+1</f>
        <v>43889</v>
      </c>
      <c r="AC3" s="15"/>
      <c r="AD3" s="15"/>
      <c r="AE3" s="15"/>
      <c r="AF3" s="25"/>
      <c r="AG3" s="4"/>
      <c r="AI3" s="67">
        <f>AB3+1</f>
        <v>43890</v>
      </c>
      <c r="AJ3" s="15"/>
      <c r="AK3" s="15"/>
      <c r="AL3" s="15"/>
      <c r="AM3" s="25"/>
      <c r="AN3" s="4"/>
      <c r="AQ3" s="67">
        <f>AI3+1</f>
        <v>43891</v>
      </c>
      <c r="AR3" s="15"/>
      <c r="AS3" s="15"/>
      <c r="AT3" s="15"/>
      <c r="AU3" s="25"/>
      <c r="AV3" s="4"/>
      <c r="AX3" s="67">
        <f>AQ3+1</f>
        <v>43892</v>
      </c>
      <c r="AY3" s="15"/>
      <c r="AZ3" s="15"/>
      <c r="BA3" s="15"/>
      <c r="BB3" s="25"/>
      <c r="BC3" s="4"/>
    </row>
    <row r="4" spans="1:55" ht="14.45" customHeight="1" x14ac:dyDescent="0.25">
      <c r="B4" s="66"/>
      <c r="C4" s="66"/>
      <c r="E4" s="68">
        <f>IFERROR(SUM(J8,Q8,X8,AE8,AL8,AT8,BA8)*VLOOKUP($C$14,meta!$R$1:$S$3,2,FALSE),SUM(J8,Q8,X8,AE8,AL8,AT8,BA8))</f>
        <v>0</v>
      </c>
      <c r="F4" s="41">
        <f>IFERROR(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*VLOOKUP($C$14,meta!$R$1:$S$3,2,FALSE),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)</f>
        <v>0</v>
      </c>
      <c r="G4" s="67"/>
      <c r="H4" s="6" t="str">
        <f>meta!$P$1</f>
        <v>Entrada</v>
      </c>
      <c r="I4" s="1"/>
      <c r="J4" s="13"/>
      <c r="K4" s="26" t="str">
        <f>IF(J4&lt;&gt;"","",TEXT(meta!$F$1,"HH:MM"))</f>
        <v>08:30</v>
      </c>
      <c r="L4" s="1"/>
      <c r="N4" s="67"/>
      <c r="O4" s="6" t="str">
        <f>meta!$P$1</f>
        <v>Entrada</v>
      </c>
      <c r="P4" s="1"/>
      <c r="Q4" s="13"/>
      <c r="R4" s="26" t="str">
        <f>IF(Q4&lt;&gt;"","",TEXT(meta!$F$1,"HH:MM"))</f>
        <v>08:30</v>
      </c>
      <c r="S4" s="1"/>
      <c r="U4" s="67"/>
      <c r="V4" s="6" t="str">
        <f>meta!$P$1</f>
        <v>Entrada</v>
      </c>
      <c r="W4" s="1"/>
      <c r="X4" s="13"/>
      <c r="Y4" s="26" t="str">
        <f>IF(X4&lt;&gt;"","",TEXT(meta!$F$1,"HH:MM"))</f>
        <v>08:30</v>
      </c>
      <c r="Z4" s="1"/>
      <c r="AB4" s="67"/>
      <c r="AC4" s="6" t="str">
        <f>meta!$P$1</f>
        <v>Entrada</v>
      </c>
      <c r="AD4" s="1"/>
      <c r="AE4" s="13"/>
      <c r="AF4" s="26" t="str">
        <f>IF(AE4&lt;&gt;"","",TEXT(meta!$F$1,"HH:MM"))</f>
        <v>08:30</v>
      </c>
      <c r="AG4" s="1"/>
      <c r="AI4" s="67"/>
      <c r="AJ4" s="6" t="str">
        <f>meta!$P$1</f>
        <v>Entrada</v>
      </c>
      <c r="AK4" s="1"/>
      <c r="AL4" s="13"/>
      <c r="AM4" s="26" t="str">
        <f>IF(AL4&lt;&gt;"","",TEXT(meta!$F$1,"HH:MM"))</f>
        <v>08:30</v>
      </c>
      <c r="AN4" s="1"/>
      <c r="AQ4" s="67"/>
      <c r="AR4" s="6" t="str">
        <f>meta!$P$1</f>
        <v>Entrada</v>
      </c>
      <c r="AS4" s="1"/>
      <c r="AT4" s="13"/>
      <c r="AU4" s="26" t="str">
        <f>IF(AT4&lt;&gt;"","",TEXT(meta!$F$1,"HH:MM"))</f>
        <v>08:30</v>
      </c>
      <c r="AV4" s="1"/>
      <c r="AX4" s="67"/>
      <c r="AY4" s="6" t="str">
        <f>meta!$P$1</f>
        <v>Entrada</v>
      </c>
      <c r="AZ4" s="1"/>
      <c r="BA4" s="13"/>
      <c r="BB4" s="26" t="str">
        <f>IF(BA4&lt;&gt;"","",TEXT(meta!$F$1,"HH:MM"))</f>
        <v>08:30</v>
      </c>
      <c r="BC4" s="1"/>
    </row>
    <row r="5" spans="1:55" ht="14.45" customHeight="1" x14ac:dyDescent="0.25">
      <c r="B5" s="66"/>
      <c r="C5" s="66"/>
      <c r="E5" s="68"/>
      <c r="F5" s="36"/>
      <c r="G5" s="67"/>
      <c r="H5" s="7" t="str">
        <f>meta!$P$2</f>
        <v>Almoço ↑</v>
      </c>
      <c r="I5" s="1"/>
      <c r="J5" s="14"/>
      <c r="K5" s="27"/>
      <c r="L5" s="1"/>
      <c r="N5" s="67"/>
      <c r="O5" s="7" t="str">
        <f>meta!$P$2</f>
        <v>Almoço ↑</v>
      </c>
      <c r="P5" s="1"/>
      <c r="Q5" s="14"/>
      <c r="R5" s="27"/>
      <c r="S5" s="1"/>
      <c r="U5" s="67"/>
      <c r="V5" s="7" t="str">
        <f>meta!$P$2</f>
        <v>Almoço ↑</v>
      </c>
      <c r="W5" s="1"/>
      <c r="X5" s="14"/>
      <c r="Y5" s="27"/>
      <c r="Z5" s="1"/>
      <c r="AB5" s="67"/>
      <c r="AC5" s="7" t="str">
        <f>meta!$P$2</f>
        <v>Almoço ↑</v>
      </c>
      <c r="AD5" s="1"/>
      <c r="AE5" s="14"/>
      <c r="AF5" s="27"/>
      <c r="AG5" s="1"/>
      <c r="AI5" s="67"/>
      <c r="AJ5" s="7" t="str">
        <f>meta!$P$2</f>
        <v>Almoço ↑</v>
      </c>
      <c r="AK5" s="1"/>
      <c r="AL5" s="14"/>
      <c r="AM5" s="27"/>
      <c r="AN5" s="1"/>
      <c r="AQ5" s="67"/>
      <c r="AR5" s="7" t="str">
        <f>meta!$P$2</f>
        <v>Almoço ↑</v>
      </c>
      <c r="AS5" s="1"/>
      <c r="AT5" s="14"/>
      <c r="AU5" s="27"/>
      <c r="AV5" s="1"/>
      <c r="AX5" s="67"/>
      <c r="AY5" s="7" t="str">
        <f>meta!$P$2</f>
        <v>Almoço ↑</v>
      </c>
      <c r="AZ5" s="1"/>
      <c r="BA5" s="14"/>
      <c r="BB5" s="27"/>
      <c r="BC5" s="1"/>
    </row>
    <row r="6" spans="1:55" ht="14.45" customHeight="1" x14ac:dyDescent="0.25">
      <c r="B6" s="66"/>
      <c r="C6" s="66"/>
      <c r="E6" s="68"/>
      <c r="F6" s="36"/>
      <c r="G6" s="67"/>
      <c r="H6" s="7" t="str">
        <f>meta!$P$3</f>
        <v>Almoço ↓</v>
      </c>
      <c r="I6" s="1"/>
      <c r="J6" s="14"/>
      <c r="K6" s="27" t="str">
        <f>IF(OR(J5="",J6&lt;&gt;""),"",TEXT(J5+"1:00","HH:MM"))</f>
        <v/>
      </c>
      <c r="L6" s="1"/>
      <c r="N6" s="67"/>
      <c r="O6" s="7" t="str">
        <f>meta!$P$3</f>
        <v>Almoço ↓</v>
      </c>
      <c r="P6" s="1"/>
      <c r="Q6" s="14"/>
      <c r="R6" s="27" t="str">
        <f>IF(OR(Q5="",Q6&lt;&gt;""),"",TEXT(Q5+"1:00","HH:MM"))</f>
        <v/>
      </c>
      <c r="S6" s="1"/>
      <c r="U6" s="67"/>
      <c r="V6" s="7" t="str">
        <f>meta!$P$3</f>
        <v>Almoço ↓</v>
      </c>
      <c r="W6" s="1"/>
      <c r="X6" s="14"/>
      <c r="Y6" s="27" t="str">
        <f>IF(OR(X5="",X6&lt;&gt;""),"",TEXT(X5+"1:00","HH:MM"))</f>
        <v/>
      </c>
      <c r="Z6" s="1"/>
      <c r="AB6" s="67"/>
      <c r="AC6" s="7" t="str">
        <f>meta!$P$3</f>
        <v>Almoço ↓</v>
      </c>
      <c r="AD6" s="1"/>
      <c r="AE6" s="14"/>
      <c r="AF6" s="27" t="str">
        <f>IF(OR(AE5="",AE6&lt;&gt;""),"",TEXT(AE5+"1:00","HH:MM"))</f>
        <v/>
      </c>
      <c r="AG6" s="1"/>
      <c r="AI6" s="67"/>
      <c r="AJ6" s="7" t="str">
        <f>meta!$P$3</f>
        <v>Almoço ↓</v>
      </c>
      <c r="AK6" s="1"/>
      <c r="AL6" s="14"/>
      <c r="AM6" s="27" t="str">
        <f>IF(OR(AL5="",AL6&lt;&gt;""),"",TEXT(AL5+"1:00","HH:MM"))</f>
        <v/>
      </c>
      <c r="AN6" s="1"/>
      <c r="AQ6" s="67"/>
      <c r="AR6" s="7" t="str">
        <f>meta!$P$3</f>
        <v>Almoço ↓</v>
      </c>
      <c r="AS6" s="1"/>
      <c r="AT6" s="14"/>
      <c r="AU6" s="27" t="str">
        <f>IF(OR(AT5="",AT6&lt;&gt;""),"",TEXT(AT5+"1:00","HH:MM"))</f>
        <v/>
      </c>
      <c r="AV6" s="1"/>
      <c r="AX6" s="67"/>
      <c r="AY6" s="7" t="str">
        <f>meta!$P$3</f>
        <v>Almoço ↓</v>
      </c>
      <c r="AZ6" s="1"/>
      <c r="BA6" s="14"/>
      <c r="BB6" s="27" t="str">
        <f>IF(OR(BA5="",BA6&lt;&gt;""),"",TEXT(BA5+"1:00","HH:MM"))</f>
        <v/>
      </c>
      <c r="BC6" s="1"/>
    </row>
    <row r="7" spans="1:55" ht="14.45" customHeight="1" x14ac:dyDescent="0.25">
      <c r="B7" s="66"/>
      <c r="C7" s="66"/>
      <c r="E7" s="68"/>
      <c r="F7" s="36"/>
      <c r="G7" s="67"/>
      <c r="H7" s="6" t="str">
        <f>meta!$P$4</f>
        <v>Saída</v>
      </c>
      <c r="I7" s="1"/>
      <c r="J7" s="13"/>
      <c r="K7" s="26" t="str">
        <f>IF(J7&lt;&gt;"","",TEXT(meta!$F$2,"HH:MM"))</f>
        <v>17:30</v>
      </c>
      <c r="L7" s="1"/>
      <c r="N7" s="67"/>
      <c r="O7" s="6" t="str">
        <f>meta!$P$4</f>
        <v>Saída</v>
      </c>
      <c r="P7" s="1"/>
      <c r="Q7" s="13"/>
      <c r="R7" s="26" t="str">
        <f>IF(Q7&lt;&gt;"","",TEXT(meta!$F$2,"HH:MM"))</f>
        <v>17:30</v>
      </c>
      <c r="S7" s="1"/>
      <c r="U7" s="67"/>
      <c r="V7" s="6" t="str">
        <f>meta!$P$4</f>
        <v>Saída</v>
      </c>
      <c r="W7" s="1"/>
      <c r="X7" s="13"/>
      <c r="Y7" s="26" t="str">
        <f>IF(X7&lt;&gt;"","",TEXT(meta!$F$2,"HH:MM"))</f>
        <v>17:30</v>
      </c>
      <c r="Z7" s="1"/>
      <c r="AB7" s="67"/>
      <c r="AC7" s="6" t="str">
        <f>meta!$P$4</f>
        <v>Saída</v>
      </c>
      <c r="AD7" s="1"/>
      <c r="AE7" s="13"/>
      <c r="AF7" s="26" t="str">
        <f>IF(AE7&lt;&gt;"","",TEXT(meta!$F$2,"HH:MM"))</f>
        <v>17:30</v>
      </c>
      <c r="AG7" s="1"/>
      <c r="AI7" s="67"/>
      <c r="AJ7" s="6" t="str">
        <f>meta!$P$4</f>
        <v>Saída</v>
      </c>
      <c r="AK7" s="1"/>
      <c r="AL7" s="13"/>
      <c r="AM7" s="26" t="str">
        <f>IF(AL7&lt;&gt;"","",TEXT(meta!$F$2,"HH:MM"))</f>
        <v>17:30</v>
      </c>
      <c r="AN7" s="1"/>
      <c r="AQ7" s="67"/>
      <c r="AR7" s="6" t="str">
        <f>meta!$P$4</f>
        <v>Saída</v>
      </c>
      <c r="AS7" s="1"/>
      <c r="AT7" s="13"/>
      <c r="AU7" s="26" t="str">
        <f>IF(AT7&lt;&gt;"","",TEXT(meta!$F$2,"HH:MM"))</f>
        <v>17:30</v>
      </c>
      <c r="AV7" s="1"/>
      <c r="AX7" s="67"/>
      <c r="AY7" s="6" t="str">
        <f>meta!$P$4</f>
        <v>Saída</v>
      </c>
      <c r="AZ7" s="1"/>
      <c r="BA7" s="13"/>
      <c r="BB7" s="26" t="str">
        <f>IF(BA7&lt;&gt;"","",TEXT(meta!$F$2,"HH:MM"))</f>
        <v>17:30</v>
      </c>
      <c r="BC7" s="1"/>
    </row>
    <row r="8" spans="1:55" s="18" customFormat="1" ht="10.5" customHeight="1" x14ac:dyDescent="0.25">
      <c r="A8" s="8"/>
      <c r="B8" s="66"/>
      <c r="C8" s="66"/>
      <c r="D8" s="2"/>
      <c r="E8" s="35"/>
      <c r="F8" s="35"/>
      <c r="G8" s="67"/>
      <c r="H8" s="58" t="str">
        <f>IF(AND(J4&lt;&gt;"",J5&lt;&gt;"",J6&lt;&gt;"",J7&lt;&gt;""),
IF(ABS(J7-J4-(J6-J5)-meta!$F$4)&lt;=meta!$F$9,
_xlfn.CONCAT(
(SIGN(J7-J4-(J6-J5)-meta!$F$4)*MINUTE(ABS(J7-J4-(J6-J5)-meta!$F$4))),meta!$F$10
),""),"")</f>
        <v/>
      </c>
      <c r="I8" s="8"/>
      <c r="J8" s="23" t="str">
        <f>_xlfn.IFS(AND(J4="",J5="",J6="",J7=""),"",
AND(J4&lt;&gt;"",J5="",J6="",J7=""),meta!$F$1-J4,
AND(J4&lt;&gt;"",J5&lt;&gt;"",J6="",J7=""),meta!$F$1-J4,
AND(J4&lt;&gt;"",J5&lt;&gt;"",J6&lt;&gt;"",J7=""),(meta!$F$1-J4)-(J6-J5-meta!$F$3),
AND(J4&lt;&gt;"",J5&lt;&gt;"",J6&lt;&gt;"",J7&lt;&gt;""),IF(ABS(J7-J4-(J6-J5)-meta!$F$4)&lt;=meta!$F$9,0,(J7-J4-(J6-J5)-meta!$F$4)),
TRUE,"ERRO")</f>
        <v/>
      </c>
      <c r="K8" s="28"/>
      <c r="L8" s="8"/>
      <c r="M8" s="19"/>
      <c r="N8" s="67"/>
      <c r="O8" s="58" t="str">
        <f>IF(AND(Q4&lt;&gt;"",Q5&lt;&gt;"",Q6&lt;&gt;"",Q7&lt;&gt;""),
IF(ABS(Q7-Q4-(Q6-Q5)-meta!$F$4)&lt;=meta!$F$9,
_xlfn.CONCAT(
(SIGN(Q7-Q4-(Q6-Q5)-meta!$F$4)*MINUTE(ABS(Q7-Q4-(Q6-Q5)-meta!$F$4))),meta!$F$10
),""),"")</f>
        <v/>
      </c>
      <c r="P8" s="8"/>
      <c r="Q8" s="23" t="str">
        <f>_xlfn.IFS(AND(Q4="",Q5="",Q6="",Q7=""),"",
AND(Q4&lt;&gt;"",Q5="",Q6="",Q7=""),meta!$F$1-Q4,
AND(Q4&lt;&gt;"",Q5&lt;&gt;"",Q6="",Q7=""),meta!$F$1-Q4,
AND(Q4&lt;&gt;"",Q5&lt;&gt;"",Q6&lt;&gt;"",Q7=""),(meta!$F$1-Q4)-(Q6-Q5-meta!$F$3),
AND(Q4&lt;&gt;"",Q5&lt;&gt;"",Q6&lt;&gt;"",Q7&lt;&gt;""),IF(ABS(Q7-Q4-(Q6-Q5)-meta!$F$4)&lt;=meta!$F$9,0,(Q7-Q4-(Q6-Q5)-meta!$F$4)),
TRUE,"ERRO")</f>
        <v/>
      </c>
      <c r="R8" s="28"/>
      <c r="S8" s="8"/>
      <c r="T8" s="19"/>
      <c r="U8" s="67"/>
      <c r="V8" s="58" t="str">
        <f>IF(AND(X4&lt;&gt;"",X5&lt;&gt;"",X6&lt;&gt;"",X7&lt;&gt;""),
IF(ABS(X7-X4-(X6-X5)-meta!$F$4)&lt;=meta!$F$9,
_xlfn.CONCAT(
(SIGN(X7-X4-(X6-X5)-meta!$F$4)*MINUTE(ABS(X7-X4-(X6-X5)-meta!$F$4))),meta!$F$10
),""),"")</f>
        <v/>
      </c>
      <c r="W8" s="8"/>
      <c r="X8" s="23" t="str">
        <f>_xlfn.IFS(AND(X4="",X5="",X6="",X7=""),"",
AND(X4&lt;&gt;"",X5="",X6="",X7=""),meta!$F$1-X4,
AND(X4&lt;&gt;"",X5&lt;&gt;"",X6="",X7=""),meta!$F$1-X4,
AND(X4&lt;&gt;"",X5&lt;&gt;"",X6&lt;&gt;"",X7=""),(meta!$F$1-X4)-(X6-X5-meta!$F$3),
AND(X4&lt;&gt;"",X5&lt;&gt;"",X6&lt;&gt;"",X7&lt;&gt;""),IF(ABS(X7-X4-(X6-X5)-meta!$F$4)&lt;=meta!$F$9,0,(X7-X4-(X6-X5)-meta!$F$4)),
TRUE,"ERRO")</f>
        <v/>
      </c>
      <c r="Y8" s="28"/>
      <c r="Z8" s="8"/>
      <c r="AA8" s="19"/>
      <c r="AB8" s="67"/>
      <c r="AC8" s="58" t="str">
        <f>IF(AND(AE4&lt;&gt;"",AE5&lt;&gt;"",AE6&lt;&gt;"",AE7&lt;&gt;""),
IF(ABS(AE7-AE4-(AE6-AE5)-meta!$F$4)&lt;=meta!$F$9,
_xlfn.CONCAT(
(SIGN(AE7-AE4-(AE6-AE5)-meta!$F$4)*MINUTE(ABS(AE7-AE4-(AE6-AE5)-meta!$F$4))),meta!$F$10
),""),"")</f>
        <v/>
      </c>
      <c r="AD8" s="8"/>
      <c r="AE8" s="23" t="str">
        <f>_xlfn.IFS(AND(AE4="",AE5="",AE6="",AE7=""),"",
AND(AE4&lt;&gt;"",AE5="",AE6="",AE7=""),meta!$F$1-AE4,
AND(AE4&lt;&gt;"",AE5&lt;&gt;"",AE6="",AE7=""),meta!$F$1-AE4,
AND(AE4&lt;&gt;"",AE5&lt;&gt;"",AE6&lt;&gt;"",AE7=""),(meta!$F$1-AE4)-(AE6-AE5-meta!$F$3),
AND(AE4&lt;&gt;"",AE5&lt;&gt;"",AE6&lt;&gt;"",AE7&lt;&gt;""),IF(ABS(AE7-AE4-(AE6-AE5)-meta!$F$4)&lt;=meta!$F$9,0,(AE7-AE4-(AE6-AE5)-meta!$F$4)),
TRUE,"ERRO")</f>
        <v/>
      </c>
      <c r="AF8" s="28"/>
      <c r="AG8" s="8"/>
      <c r="AH8" s="19"/>
      <c r="AI8" s="67"/>
      <c r="AJ8" s="58" t="str">
        <f>IF(AND(AL4&lt;&gt;"",AL5&lt;&gt;"",AL6&lt;&gt;"",AL7&lt;&gt;""),
IF(ABS(AL7-AL4-(AL6-AL5)-meta!$F$4)&lt;=meta!$F$9,
_xlfn.CONCAT(
(SIGN(AL7-AL4-(AL6-AL5)-meta!$F$4)*MINUTE(ABS(AL7-AL4-(AL6-AL5)-meta!$F$4))),meta!$F$10
),""),"")</f>
        <v/>
      </c>
      <c r="AK8" s="8"/>
      <c r="AL8" s="23" t="str">
        <f>_xlfn.IFS(AND(AL4="",AL5="",AL6="",AL7=""),"",
AND(AL4&lt;&gt;"",AL5="",AL6="",AL7=""),meta!$F$1-AL4,
AND(AL4&lt;&gt;"",AL5&lt;&gt;"",AL6="",AL7=""),meta!$F$1-AL4,
AND(AL4&lt;&gt;"",AL5&lt;&gt;"",AL6&lt;&gt;"",AL7=""),(meta!$F$1-AL4)-(AL6-AL5-meta!$F$3),
AND(AL4&lt;&gt;"",AL5&lt;&gt;"",AL6&lt;&gt;"",AL7&lt;&gt;""),IF(ABS(AL7-AL4-(AL6-AL5)-meta!$F$4)&lt;=meta!$F$9,0,(AL7-AL4-(AL6-AL5)-meta!$F$4)),
TRUE,"ERRO")</f>
        <v/>
      </c>
      <c r="AM8" s="28"/>
      <c r="AN8" s="8"/>
      <c r="AO8" s="19"/>
      <c r="AQ8" s="67"/>
      <c r="AR8" s="58" t="str">
        <f>IF(AND(AT4&lt;&gt;"",AT5&lt;&gt;"",AT6&lt;&gt;"",AT7&lt;&gt;""),
IF(ABS(AT7-AT4-(AT6-AT5)-meta!$F$4)&lt;=meta!$F$9,
_xlfn.CONCAT(
(SIGN(AT7-AT4-(AT6-AT5)-meta!$F$4)*MINUTE(ABS(AT7-AT4-(AT6-AT5)-meta!$F$4))),meta!$F$10
),""),"")</f>
        <v/>
      </c>
      <c r="AS8" s="8"/>
      <c r="AT8" s="23" t="str">
        <f>_xlfn.IFS(AND(AT4="",AT5="",AT6="",AT7=""),"",
AND(AT4&lt;&gt;"",AT5="",AT6="",AT7=""),meta!$F$1-AT4,
AND(AT4&lt;&gt;"",AT5&lt;&gt;"",AT6="",AT7=""),meta!$F$1-AT4,
AND(AT4&lt;&gt;"",AT5&lt;&gt;"",AT6&lt;&gt;"",AT7=""),(meta!$F$1-AT4)-(AT6-AT5-meta!$F$3),
AND(AT4&lt;&gt;"",AT5&lt;&gt;"",AT6&lt;&gt;"",AT7&lt;&gt;""),IF(ABS(AT7-AT4-(AT6-AT5)-meta!$F$4)&lt;=meta!$F$9,0,(AT7-AT4-(AT6-AT5)-meta!$F$4)),
TRUE,"ERRO")</f>
        <v/>
      </c>
      <c r="AU8" s="28"/>
      <c r="AV8" s="8"/>
      <c r="AX8" s="67"/>
      <c r="AY8" s="58" t="str">
        <f>IF(AND(BA4&lt;&gt;"",BA5&lt;&gt;"",BA6&lt;&gt;"",BA7&lt;&gt;""),
IF(ABS(BA7-BA4-(BA6-BA5)-meta!$F$4)&lt;=meta!$F$9,
_xlfn.CONCAT(
(SIGN(BA7-BA4-(BA6-BA5)-meta!$F$4)*MINUTE(ABS(BA7-BA4-(BA6-BA5)-meta!$F$4))),meta!$F$10
),""),"")</f>
        <v/>
      </c>
      <c r="AZ8" s="8"/>
      <c r="BA8" s="23" t="str">
        <f>_xlfn.IFS(AND(BA4="",BA5="",BA6="",BA7=""),"",
AND(BA4&lt;&gt;"",BA5="",BA6="",BA7=""),meta!$F$1-BA4,
AND(BA4&lt;&gt;"",BA5&lt;&gt;"",BA6="",BA7=""),meta!$F$1-BA4,
AND(BA4&lt;&gt;"",BA5&lt;&gt;"",BA6&lt;&gt;"",BA7=""),(meta!$F$1-BA4)-(BA6-BA5-meta!$F$3),
AND(BA4&lt;&gt;"",BA5&lt;&gt;"",BA6&lt;&gt;"",BA7&lt;&gt;""),IF(ABS(BA7-BA4-(BA6-BA5)-meta!$F$4)&lt;=meta!$F$9,0,(BA7-BA4-(BA6-BA5)-meta!$F$4)),
TRUE,"ERRO")</f>
        <v/>
      </c>
      <c r="BB8" s="28"/>
      <c r="BC8" s="8"/>
    </row>
    <row r="9" spans="1:55" ht="4.5" customHeight="1" x14ac:dyDescent="0.25">
      <c r="B9" s="66"/>
      <c r="C9" s="66"/>
      <c r="F9" s="35"/>
    </row>
    <row r="10" spans="1:55" ht="4.5" customHeight="1" x14ac:dyDescent="0.25">
      <c r="B10" s="66"/>
      <c r="C10" s="66"/>
      <c r="F10" s="35"/>
      <c r="G10" s="67">
        <f>AX3+1</f>
        <v>43893</v>
      </c>
      <c r="H10" s="15"/>
      <c r="I10" s="15"/>
      <c r="J10" s="15"/>
      <c r="K10" s="25"/>
      <c r="L10" s="4"/>
      <c r="N10" s="67">
        <f>G10+1</f>
        <v>43894</v>
      </c>
      <c r="O10" s="15"/>
      <c r="P10" s="15"/>
      <c r="Q10" s="15"/>
      <c r="R10" s="25"/>
      <c r="S10" s="4"/>
      <c r="U10" s="67">
        <f>N10+1</f>
        <v>43895</v>
      </c>
      <c r="V10" s="15"/>
      <c r="W10" s="15"/>
      <c r="X10" s="15"/>
      <c r="Y10" s="25"/>
      <c r="Z10" s="4"/>
      <c r="AB10" s="67">
        <f>U10+1</f>
        <v>43896</v>
      </c>
      <c r="AC10" s="15"/>
      <c r="AD10" s="15"/>
      <c r="AE10" s="15"/>
      <c r="AF10" s="25"/>
      <c r="AG10" s="4"/>
      <c r="AI10" s="67">
        <f>AB10+1</f>
        <v>43897</v>
      </c>
      <c r="AJ10" s="15"/>
      <c r="AK10" s="15"/>
      <c r="AL10" s="15"/>
      <c r="AM10" s="25"/>
      <c r="AN10" s="4"/>
      <c r="AQ10" s="67">
        <f>AI10+1</f>
        <v>43898</v>
      </c>
      <c r="AR10" s="15"/>
      <c r="AS10" s="15"/>
      <c r="AT10" s="15"/>
      <c r="AU10" s="25"/>
      <c r="AV10" s="4"/>
      <c r="AX10" s="67">
        <f>AQ10+1</f>
        <v>43899</v>
      </c>
      <c r="AY10" s="15"/>
      <c r="AZ10" s="15"/>
      <c r="BA10" s="15"/>
      <c r="BB10" s="25"/>
      <c r="BC10" s="4"/>
    </row>
    <row r="11" spans="1:55" ht="14.45" customHeight="1" x14ac:dyDescent="0.25">
      <c r="A11" s="10"/>
      <c r="B11" s="66"/>
      <c r="C11" s="66"/>
      <c r="E11" s="68">
        <f>IFERROR(SUM(J15,Q15,X15,AE15,AL15,AT15,BA15)*VLOOKUP($C$14,meta!$R$1:$S$3,2,FALSE),SUM(J15,Q15,X15,AE15,AL15,AT15,BA15))</f>
        <v>0</v>
      </c>
      <c r="F11" s="41">
        <f>IFERROR(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*VLOOKUP($C$14,meta!$R$1:$S$3,2,FALSE),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)</f>
        <v>0</v>
      </c>
      <c r="G11" s="67"/>
      <c r="H11" s="6" t="str">
        <f>meta!$P$1</f>
        <v>Entrada</v>
      </c>
      <c r="I11" s="1"/>
      <c r="J11" s="13"/>
      <c r="K11" s="26" t="str">
        <f>IF(J11&lt;&gt;"","",TEXT(meta!$F$1,"HH:MM"))</f>
        <v>08:30</v>
      </c>
      <c r="L11" s="1"/>
      <c r="N11" s="67"/>
      <c r="O11" s="6" t="str">
        <f>meta!$P$1</f>
        <v>Entrada</v>
      </c>
      <c r="P11" s="1"/>
      <c r="Q11" s="13"/>
      <c r="R11" s="26" t="str">
        <f>IF(Q11&lt;&gt;"","",TEXT(meta!$F$1,"HH:MM"))</f>
        <v>08:30</v>
      </c>
      <c r="S11" s="1"/>
      <c r="U11" s="67"/>
      <c r="V11" s="6" t="str">
        <f>meta!$P$1</f>
        <v>Entrada</v>
      </c>
      <c r="W11" s="1"/>
      <c r="X11" s="13"/>
      <c r="Y11" s="26" t="str">
        <f>IF(X11&lt;&gt;"","",TEXT(meta!$F$1,"HH:MM"))</f>
        <v>08:30</v>
      </c>
      <c r="Z11" s="1"/>
      <c r="AB11" s="67"/>
      <c r="AC11" s="6" t="str">
        <f>meta!$P$1</f>
        <v>Entrada</v>
      </c>
      <c r="AD11" s="1"/>
      <c r="AE11" s="13"/>
      <c r="AF11" s="26" t="str">
        <f>IF(AE11&lt;&gt;"","",TEXT(meta!$F$1,"HH:MM"))</f>
        <v>08:30</v>
      </c>
      <c r="AG11" s="1"/>
      <c r="AI11" s="67"/>
      <c r="AJ11" s="6" t="str">
        <f>meta!$P$1</f>
        <v>Entrada</v>
      </c>
      <c r="AK11" s="1"/>
      <c r="AL11" s="13"/>
      <c r="AM11" s="26" t="str">
        <f>IF(AL11&lt;&gt;"","",TEXT(meta!$F$1,"HH:MM"))</f>
        <v>08:30</v>
      </c>
      <c r="AN11" s="1"/>
      <c r="AQ11" s="67"/>
      <c r="AR11" s="6" t="str">
        <f>meta!$P$1</f>
        <v>Entrada</v>
      </c>
      <c r="AS11" s="1"/>
      <c r="AT11" s="13"/>
      <c r="AU11" s="26" t="str">
        <f>IF(AT11&lt;&gt;"","",TEXT(meta!$F$1,"HH:MM"))</f>
        <v>08:30</v>
      </c>
      <c r="AV11" s="1"/>
      <c r="AX11" s="67"/>
      <c r="AY11" s="6" t="str">
        <f>meta!$P$1</f>
        <v>Entrada</v>
      </c>
      <c r="AZ11" s="1"/>
      <c r="BA11" s="13"/>
      <c r="BB11" s="26" t="str">
        <f>IF(BA11&lt;&gt;"","",TEXT(meta!$F$1,"HH:MM"))</f>
        <v>08:30</v>
      </c>
      <c r="BC11" s="1"/>
    </row>
    <row r="12" spans="1:55" ht="14.45" customHeight="1" x14ac:dyDescent="0.25">
      <c r="B12" s="22" t="s">
        <v>37</v>
      </c>
      <c r="C12" s="59">
        <f>FEV!C13</f>
        <v>0</v>
      </c>
      <c r="E12" s="68"/>
      <c r="F12" s="36"/>
      <c r="G12" s="67"/>
      <c r="H12" s="7" t="str">
        <f>meta!$P$2</f>
        <v>Almoço ↑</v>
      </c>
      <c r="I12" s="1"/>
      <c r="J12" s="14"/>
      <c r="K12" s="27"/>
      <c r="L12" s="1"/>
      <c r="N12" s="67"/>
      <c r="O12" s="7" t="str">
        <f>meta!$P$2</f>
        <v>Almoço ↑</v>
      </c>
      <c r="P12" s="1"/>
      <c r="Q12" s="14"/>
      <c r="R12" s="27"/>
      <c r="S12" s="1"/>
      <c r="U12" s="67"/>
      <c r="V12" s="7" t="str">
        <f>meta!$P$2</f>
        <v>Almoço ↑</v>
      </c>
      <c r="W12" s="1"/>
      <c r="X12" s="14"/>
      <c r="Y12" s="27"/>
      <c r="Z12" s="1"/>
      <c r="AB12" s="67"/>
      <c r="AC12" s="7" t="str">
        <f>meta!$P$2</f>
        <v>Almoço ↑</v>
      </c>
      <c r="AD12" s="1"/>
      <c r="AE12" s="14"/>
      <c r="AF12" s="27"/>
      <c r="AG12" s="1"/>
      <c r="AI12" s="67"/>
      <c r="AJ12" s="7" t="str">
        <f>meta!$P$2</f>
        <v>Almoço ↑</v>
      </c>
      <c r="AK12" s="1"/>
      <c r="AL12" s="14"/>
      <c r="AM12" s="27"/>
      <c r="AN12" s="1"/>
      <c r="AQ12" s="67"/>
      <c r="AR12" s="7" t="str">
        <f>meta!$P$2</f>
        <v>Almoço ↑</v>
      </c>
      <c r="AS12" s="1"/>
      <c r="AT12" s="14"/>
      <c r="AU12" s="27"/>
      <c r="AV12" s="1"/>
      <c r="AX12" s="67"/>
      <c r="AY12" s="7" t="str">
        <f>meta!$P$2</f>
        <v>Almoço ↑</v>
      </c>
      <c r="AZ12" s="1"/>
      <c r="BA12" s="14"/>
      <c r="BB12" s="27"/>
      <c r="BC12" s="1"/>
    </row>
    <row r="13" spans="1:55" ht="14.45" customHeight="1" x14ac:dyDescent="0.25">
      <c r="B13" s="22" t="s">
        <v>36</v>
      </c>
      <c r="C13" s="59">
        <f>IFERROR(SUM(E4,E11,E18,E25,E32,E39)*VLOOKUP(C14,meta!$R$1:$S$3,2,FALSE),SUM(E4,E11,E18,E25,E32,E39))</f>
        <v>0</v>
      </c>
      <c r="E13" s="68"/>
      <c r="F13" s="36"/>
      <c r="G13" s="67"/>
      <c r="H13" s="7" t="str">
        <f>meta!$P$3</f>
        <v>Almoço ↓</v>
      </c>
      <c r="I13" s="1"/>
      <c r="J13" s="14"/>
      <c r="K13" s="27" t="str">
        <f>IF(OR(J12="",J13&lt;&gt;""),"",TEXT(J12+"1:00","HH:MM"))</f>
        <v/>
      </c>
      <c r="L13" s="1"/>
      <c r="N13" s="67"/>
      <c r="O13" s="7" t="str">
        <f>meta!$P$3</f>
        <v>Almoço ↓</v>
      </c>
      <c r="P13" s="1"/>
      <c r="Q13" s="14"/>
      <c r="R13" s="27" t="str">
        <f>IF(OR(Q12="",Q13&lt;&gt;""),"",TEXT(Q12+"1:00","HH:MM"))</f>
        <v/>
      </c>
      <c r="S13" s="1"/>
      <c r="U13" s="67"/>
      <c r="V13" s="7" t="str">
        <f>meta!$P$3</f>
        <v>Almoço ↓</v>
      </c>
      <c r="W13" s="1"/>
      <c r="X13" s="14"/>
      <c r="Y13" s="27" t="str">
        <f>IF(OR(X12="",X13&lt;&gt;""),"",TEXT(X12+"1:00","HH:MM"))</f>
        <v/>
      </c>
      <c r="Z13" s="1"/>
      <c r="AB13" s="67"/>
      <c r="AC13" s="7" t="str">
        <f>meta!$P$3</f>
        <v>Almoço ↓</v>
      </c>
      <c r="AD13" s="1"/>
      <c r="AE13" s="14"/>
      <c r="AF13" s="27" t="str">
        <f>IF(OR(AE12="",AE13&lt;&gt;""),"",TEXT(AE12+"1:00","HH:MM"))</f>
        <v/>
      </c>
      <c r="AG13" s="1"/>
      <c r="AI13" s="67"/>
      <c r="AJ13" s="7" t="str">
        <f>meta!$P$3</f>
        <v>Almoço ↓</v>
      </c>
      <c r="AK13" s="1"/>
      <c r="AL13" s="14"/>
      <c r="AM13" s="27" t="str">
        <f>IF(OR(AL12="",AL13&lt;&gt;""),"",TEXT(AL12+"1:00","HH:MM"))</f>
        <v/>
      </c>
      <c r="AN13" s="1"/>
      <c r="AQ13" s="67"/>
      <c r="AR13" s="7" t="str">
        <f>meta!$P$3</f>
        <v>Almoço ↓</v>
      </c>
      <c r="AS13" s="1"/>
      <c r="AT13" s="14"/>
      <c r="AU13" s="27" t="str">
        <f>IF(OR(AT12="",AT13&lt;&gt;""),"",TEXT(AT12+"1:00","HH:MM"))</f>
        <v/>
      </c>
      <c r="AV13" s="1"/>
      <c r="AX13" s="67"/>
      <c r="AY13" s="7" t="str">
        <f>meta!$P$3</f>
        <v>Almoço ↓</v>
      </c>
      <c r="AZ13" s="1"/>
      <c r="BA13" s="14"/>
      <c r="BB13" s="27" t="str">
        <f>IF(OR(BA12="",BA13&lt;&gt;""),"",TEXT(BA12+"1:00","HH:MM"))</f>
        <v/>
      </c>
      <c r="BC13" s="1"/>
    </row>
    <row r="14" spans="1:55" ht="14.45" customHeight="1" x14ac:dyDescent="0.25">
      <c r="B14" s="22" t="s">
        <v>66</v>
      </c>
      <c r="C14" s="60" t="s">
        <v>64</v>
      </c>
      <c r="E14" s="68"/>
      <c r="F14" s="36"/>
      <c r="G14" s="67"/>
      <c r="H14" s="6" t="str">
        <f>meta!$P$4</f>
        <v>Saída</v>
      </c>
      <c r="I14" s="1"/>
      <c r="J14" s="13"/>
      <c r="K14" s="26" t="str">
        <f>IF(J14&lt;&gt;"","",TEXT(meta!$F$2,"HH:MM"))</f>
        <v>17:30</v>
      </c>
      <c r="L14" s="1"/>
      <c r="N14" s="67"/>
      <c r="O14" s="6" t="str">
        <f>meta!$P$4</f>
        <v>Saída</v>
      </c>
      <c r="P14" s="1"/>
      <c r="Q14" s="13"/>
      <c r="R14" s="26" t="str">
        <f>IF(Q14&lt;&gt;"","",TEXT(meta!$F$2,"HH:MM"))</f>
        <v>17:30</v>
      </c>
      <c r="S14" s="1"/>
      <c r="U14" s="67"/>
      <c r="V14" s="6" t="str">
        <f>meta!$P$4</f>
        <v>Saída</v>
      </c>
      <c r="W14" s="1"/>
      <c r="X14" s="13"/>
      <c r="Y14" s="26" t="str">
        <f>IF(X14&lt;&gt;"","",TEXT(meta!$F$2,"HH:MM"))</f>
        <v>17:30</v>
      </c>
      <c r="Z14" s="1"/>
      <c r="AB14" s="67"/>
      <c r="AC14" s="6" t="str">
        <f>meta!$P$4</f>
        <v>Saída</v>
      </c>
      <c r="AD14" s="1"/>
      <c r="AE14" s="13"/>
      <c r="AF14" s="26" t="str">
        <f>IF(AE14&lt;&gt;"","",TEXT(meta!$F$2,"HH:MM"))</f>
        <v>17:30</v>
      </c>
      <c r="AG14" s="1"/>
      <c r="AI14" s="67"/>
      <c r="AJ14" s="6" t="str">
        <f>meta!$P$4</f>
        <v>Saída</v>
      </c>
      <c r="AK14" s="1"/>
      <c r="AL14" s="13"/>
      <c r="AM14" s="26" t="str">
        <f>IF(AL14&lt;&gt;"","",TEXT(meta!$F$2,"HH:MM"))</f>
        <v>17:30</v>
      </c>
      <c r="AN14" s="1"/>
      <c r="AQ14" s="67"/>
      <c r="AR14" s="6" t="str">
        <f>meta!$P$4</f>
        <v>Saída</v>
      </c>
      <c r="AS14" s="1"/>
      <c r="AT14" s="13"/>
      <c r="AU14" s="26" t="str">
        <f>IF(AT14&lt;&gt;"","",TEXT(meta!$F$2,"HH:MM"))</f>
        <v>17:30</v>
      </c>
      <c r="AV14" s="1"/>
      <c r="AX14" s="67"/>
      <c r="AY14" s="6" t="str">
        <f>meta!$P$4</f>
        <v>Saída</v>
      </c>
      <c r="AZ14" s="1"/>
      <c r="BA14" s="13"/>
      <c r="BB14" s="26" t="str">
        <f>IF(BA14&lt;&gt;"","",TEXT(meta!$F$2,"HH:MM"))</f>
        <v>17:30</v>
      </c>
      <c r="BC14" s="1"/>
    </row>
    <row r="15" spans="1:55" s="18" customFormat="1" ht="10.5" customHeight="1" x14ac:dyDescent="0.25">
      <c r="A15" s="8"/>
      <c r="B15" s="11"/>
      <c r="C15" s="9"/>
      <c r="D15" s="2"/>
      <c r="E15" s="35"/>
      <c r="F15" s="35"/>
      <c r="G15" s="67"/>
      <c r="H15" s="58" t="str">
        <f>IF(AND(J11&lt;&gt;"",J12&lt;&gt;"",J13&lt;&gt;"",J14&lt;&gt;""),
IF(ABS(J14-J11-(J13-J12)-meta!$F$4)&lt;=meta!$F$9,
_xlfn.CONCAT(
(SIGN(J14-J11-(J13-J12)-meta!$F$4)*MINUTE(ABS(J14-J11-(J13-J12)-meta!$F$4))),meta!$F$10
),""),"")</f>
        <v/>
      </c>
      <c r="I15" s="8"/>
      <c r="J15" s="23" t="str">
        <f>_xlfn.IFS(AND(J11="",J12="",J13="",J14=""),"",
AND(J11&lt;&gt;"",J12="",J13="",J14=""),meta!$F$1-J11,
AND(J11&lt;&gt;"",J12&lt;&gt;"",J13="",J14=""),meta!$F$1-J11,
AND(J11&lt;&gt;"",J12&lt;&gt;"",J13&lt;&gt;"",J14=""),(meta!$F$1-J11)-(J13-J12-meta!$F$3),
AND(J11&lt;&gt;"",J12&lt;&gt;"",J13&lt;&gt;"",J14&lt;&gt;""),IF(ABS(J14-J11-(J13-J12)-meta!$F$4)&lt;=meta!$F$9,0,(J14-J11-(J13-J12)-meta!$F$4)),
TRUE,"ERRO")</f>
        <v/>
      </c>
      <c r="K15" s="28"/>
      <c r="L15" s="8"/>
      <c r="M15" s="19"/>
      <c r="N15" s="67"/>
      <c r="O15" s="58" t="str">
        <f>IF(AND(Q11&lt;&gt;"",Q12&lt;&gt;"",Q13&lt;&gt;"",Q14&lt;&gt;""),
IF(ABS(Q14-Q11-(Q13-Q12)-meta!$F$4)&lt;=meta!$F$9,
_xlfn.CONCAT(
(SIGN(Q14-Q11-(Q13-Q12)-meta!$F$4)*MINUTE(ABS(Q14-Q11-(Q13-Q12)-meta!$F$4))),meta!$F$10
),""),"")</f>
        <v/>
      </c>
      <c r="P15" s="8"/>
      <c r="Q15" s="23" t="str">
        <f>_xlfn.IFS(AND(Q11="",Q12="",Q13="",Q14=""),"",
AND(Q11&lt;&gt;"",Q12="",Q13="",Q14=""),meta!$F$1-Q11,
AND(Q11&lt;&gt;"",Q12&lt;&gt;"",Q13="",Q14=""),meta!$F$1-Q11,
AND(Q11&lt;&gt;"",Q12&lt;&gt;"",Q13&lt;&gt;"",Q14=""),(meta!$F$1-Q11)-(Q13-Q12-meta!$F$3),
AND(Q11&lt;&gt;"",Q12&lt;&gt;"",Q13&lt;&gt;"",Q14&lt;&gt;""),IF(ABS(Q14-Q11-(Q13-Q12)-meta!$F$4)&lt;=meta!$F$9,0,(Q14-Q11-(Q13-Q12)-meta!$F$4)),
TRUE,"ERRO")</f>
        <v/>
      </c>
      <c r="R15" s="28"/>
      <c r="S15" s="8"/>
      <c r="T15" s="19"/>
      <c r="U15" s="67"/>
      <c r="V15" s="58" t="str">
        <f>IF(AND(X11&lt;&gt;"",X12&lt;&gt;"",X13&lt;&gt;"",X14&lt;&gt;""),
IF(ABS(X14-X11-(X13-X12)-meta!$F$4)&lt;=meta!$F$9,
_xlfn.CONCAT(
(SIGN(X14-X11-(X13-X12)-meta!$F$4)*MINUTE(ABS(X14-X11-(X13-X12)-meta!$F$4))),meta!$F$10
),""),"")</f>
        <v/>
      </c>
      <c r="W15" s="8"/>
      <c r="X15" s="23" t="str">
        <f>_xlfn.IFS(AND(X11="",X12="",X13="",X14=""),"",
AND(X11&lt;&gt;"",X12="",X13="",X14=""),meta!$F$1-X11,
AND(X11&lt;&gt;"",X12&lt;&gt;"",X13="",X14=""),meta!$F$1-X11,
AND(X11&lt;&gt;"",X12&lt;&gt;"",X13&lt;&gt;"",X14=""),(meta!$F$1-X11)-(X13-X12-meta!$F$3),
AND(X11&lt;&gt;"",X12&lt;&gt;"",X13&lt;&gt;"",X14&lt;&gt;""),IF(ABS(X14-X11-(X13-X12)-meta!$F$4)&lt;=meta!$F$9,0,(X14-X11-(X13-X12)-meta!$F$4)),
TRUE,"ERRO")</f>
        <v/>
      </c>
      <c r="Y15" s="28"/>
      <c r="Z15" s="8"/>
      <c r="AA15" s="19"/>
      <c r="AB15" s="67"/>
      <c r="AC15" s="58" t="str">
        <f>IF(AND(AE11&lt;&gt;"",AE12&lt;&gt;"",AE13&lt;&gt;"",AE14&lt;&gt;""),
IF(ABS(AE14-AE11-(AE13-AE12)-meta!$F$4)&lt;=meta!$F$9,
_xlfn.CONCAT(
(SIGN(AE14-AE11-(AE13-AE12)-meta!$F$4)*MINUTE(ABS(AE14-AE11-(AE13-AE12)-meta!$F$4))),meta!$F$10
),""),"")</f>
        <v/>
      </c>
      <c r="AD15" s="8"/>
      <c r="AE15" s="23" t="str">
        <f>_xlfn.IFS(AND(AE11="",AE12="",AE13="",AE14=""),"",
AND(AE11&lt;&gt;"",AE12="",AE13="",AE14=""),meta!$F$1-AE11,
AND(AE11&lt;&gt;"",AE12&lt;&gt;"",AE13="",AE14=""),meta!$F$1-AE11,
AND(AE11&lt;&gt;"",AE12&lt;&gt;"",AE13&lt;&gt;"",AE14=""),(meta!$F$1-AE11)-(AE13-AE12-meta!$F$3),
AND(AE11&lt;&gt;"",AE12&lt;&gt;"",AE13&lt;&gt;"",AE14&lt;&gt;""),IF(ABS(AE14-AE11-(AE13-AE12)-meta!$F$4)&lt;=meta!$F$9,0,(AE14-AE11-(AE13-AE12)-meta!$F$4)),
TRUE,"ERRO")</f>
        <v/>
      </c>
      <c r="AF15" s="28"/>
      <c r="AG15" s="8"/>
      <c r="AH15" s="19"/>
      <c r="AI15" s="67"/>
      <c r="AJ15" s="58" t="str">
        <f>IF(AND(AL11&lt;&gt;"",AL12&lt;&gt;"",AL13&lt;&gt;"",AL14&lt;&gt;""),
IF(ABS(AL14-AL11-(AL13-AL12)-meta!$F$4)&lt;=meta!$F$9,
_xlfn.CONCAT(
(SIGN(AL14-AL11-(AL13-AL12)-meta!$F$4)*MINUTE(ABS(AL14-AL11-(AL13-AL12)-meta!$F$4))),meta!$F$10
),""),"")</f>
        <v/>
      </c>
      <c r="AK15" s="8"/>
      <c r="AL15" s="23" t="str">
        <f>_xlfn.IFS(AND(AL11="",AL12="",AL13="",AL14=""),"",
AND(AL11&lt;&gt;"",AL12="",AL13="",AL14=""),meta!$F$1-AL11,
AND(AL11&lt;&gt;"",AL12&lt;&gt;"",AL13="",AL14=""),meta!$F$1-AL11,
AND(AL11&lt;&gt;"",AL12&lt;&gt;"",AL13&lt;&gt;"",AL14=""),(meta!$F$1-AL11)-(AL13-AL12-meta!$F$3),
AND(AL11&lt;&gt;"",AL12&lt;&gt;"",AL13&lt;&gt;"",AL14&lt;&gt;""),IF(ABS(AL14-AL11-(AL13-AL12)-meta!$F$4)&lt;=meta!$F$9,0,(AL14-AL11-(AL13-AL12)-meta!$F$4)),
TRUE,"ERRO")</f>
        <v/>
      </c>
      <c r="AM15" s="28"/>
      <c r="AN15" s="8"/>
      <c r="AO15" s="19"/>
      <c r="AQ15" s="67"/>
      <c r="AR15" s="58" t="str">
        <f>IF(AND(AT11&lt;&gt;"",AT12&lt;&gt;"",AT13&lt;&gt;"",AT14&lt;&gt;""),
IF(ABS(AT14-AT11-(AT13-AT12)-meta!$F$4)&lt;=meta!$F$9,
_xlfn.CONCAT(
(SIGN(AT14-AT11-(AT13-AT12)-meta!$F$4)*MINUTE(ABS(AT14-AT11-(AT13-AT12)-meta!$F$4))),meta!$F$10
),""),"")</f>
        <v/>
      </c>
      <c r="AS15" s="8"/>
      <c r="AT15" s="23" t="str">
        <f>_xlfn.IFS(AND(AT11="",AT12="",AT13="",AT14=""),"",
AND(AT11&lt;&gt;"",AT12="",AT13="",AT14=""),meta!$F$1-AT11,
AND(AT11&lt;&gt;"",AT12&lt;&gt;"",AT13="",AT14=""),meta!$F$1-AT11,
AND(AT11&lt;&gt;"",AT12&lt;&gt;"",AT13&lt;&gt;"",AT14=""),(meta!$F$1-AT11)-(AT13-AT12-meta!$F$3),
AND(AT11&lt;&gt;"",AT12&lt;&gt;"",AT13&lt;&gt;"",AT14&lt;&gt;""),IF(ABS(AT14-AT11-(AT13-AT12)-meta!$F$4)&lt;=meta!$F$9,0,(AT14-AT11-(AT13-AT12)-meta!$F$4)),
TRUE,"ERRO")</f>
        <v/>
      </c>
      <c r="AU15" s="28"/>
      <c r="AV15" s="8"/>
      <c r="AX15" s="67"/>
      <c r="AY15" s="58" t="str">
        <f>IF(AND(BA11&lt;&gt;"",BA12&lt;&gt;"",BA13&lt;&gt;"",BA14&lt;&gt;""),
IF(ABS(BA14-BA11-(BA13-BA12)-meta!$F$4)&lt;=meta!$F$9,
_xlfn.CONCAT(
(SIGN(BA14-BA11-(BA13-BA12)-meta!$F$4)*MINUTE(ABS(BA14-BA11-(BA13-BA12)-meta!$F$4))),meta!$F$10
),""),"")</f>
        <v/>
      </c>
      <c r="AZ15" s="8"/>
      <c r="BA15" s="23" t="str">
        <f>_xlfn.IFS(AND(BA11="",BA12="",BA13="",BA14=""),"",
AND(BA11&lt;&gt;"",BA12="",BA13="",BA14=""),meta!$F$1-BA11,
AND(BA11&lt;&gt;"",BA12&lt;&gt;"",BA13="",BA14=""),meta!$F$1-BA11,
AND(BA11&lt;&gt;"",BA12&lt;&gt;"",BA13&lt;&gt;"",BA14=""),(meta!$F$1-BA11)-(BA13-BA12-meta!$F$3),
AND(BA11&lt;&gt;"",BA12&lt;&gt;"",BA13&lt;&gt;"",BA14&lt;&gt;""),IF(ABS(BA14-BA11-(BA13-BA12)-meta!$F$4)&lt;=meta!$F$9,0,(BA14-BA11-(BA13-BA12)-meta!$F$4)),
TRUE,"ERRO")</f>
        <v/>
      </c>
      <c r="BB15" s="28"/>
      <c r="BC15" s="8"/>
    </row>
    <row r="16" spans="1:55" ht="4.5" customHeight="1" x14ac:dyDescent="0.25">
      <c r="B16" s="11"/>
      <c r="C16" s="8"/>
      <c r="F16" s="35"/>
    </row>
    <row r="17" spans="1:55" ht="4.5" customHeight="1" x14ac:dyDescent="0.25">
      <c r="B17" s="11"/>
      <c r="C17" s="8"/>
      <c r="F17" s="35"/>
      <c r="G17" s="67">
        <f>AX10+1</f>
        <v>43900</v>
      </c>
      <c r="H17" s="15"/>
      <c r="I17" s="15"/>
      <c r="J17" s="15"/>
      <c r="K17" s="25"/>
      <c r="L17" s="4"/>
      <c r="N17" s="67">
        <f>G17+1</f>
        <v>43901</v>
      </c>
      <c r="O17" s="15"/>
      <c r="P17" s="15"/>
      <c r="Q17" s="15"/>
      <c r="R17" s="25"/>
      <c r="S17" s="4"/>
      <c r="U17" s="67">
        <f>N17+1</f>
        <v>43902</v>
      </c>
      <c r="V17" s="15"/>
      <c r="W17" s="15"/>
      <c r="X17" s="15"/>
      <c r="Y17" s="25"/>
      <c r="Z17" s="4"/>
      <c r="AB17" s="67">
        <f>U17+1</f>
        <v>43903</v>
      </c>
      <c r="AC17" s="15"/>
      <c r="AD17" s="15"/>
      <c r="AE17" s="15"/>
      <c r="AF17" s="25"/>
      <c r="AG17" s="4"/>
      <c r="AI17" s="67">
        <f>AB17+1</f>
        <v>43904</v>
      </c>
      <c r="AJ17" s="15"/>
      <c r="AK17" s="15"/>
      <c r="AL17" s="15"/>
      <c r="AM17" s="25"/>
      <c r="AN17" s="4"/>
      <c r="AQ17" s="67">
        <f>AI17+1</f>
        <v>43905</v>
      </c>
      <c r="AR17" s="15"/>
      <c r="AS17" s="15"/>
      <c r="AT17" s="15"/>
      <c r="AU17" s="25"/>
      <c r="AV17" s="4"/>
      <c r="AX17" s="67">
        <f>AQ17+1</f>
        <v>43906</v>
      </c>
      <c r="AY17" s="15"/>
      <c r="AZ17" s="15"/>
      <c r="BA17" s="15"/>
      <c r="BB17" s="25"/>
      <c r="BC17" s="4"/>
    </row>
    <row r="18" spans="1:55" ht="14.45" customHeight="1" x14ac:dyDescent="0.25">
      <c r="B18" s="70">
        <f>OOO!C16</f>
        <v>0</v>
      </c>
      <c r="C18" s="71"/>
      <c r="E18" s="68">
        <f>IFERROR(SUM(J22,Q22,X22,AE22,AL22,AT22,BA22)*VLOOKUP($C$14,meta!$R$1:$S$3,2,FALSE),SUM(J22,Q22,X22,AE22,AL22,AT22,BA22))</f>
        <v>0</v>
      </c>
      <c r="F18" s="41">
        <f>IFERROR(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*VLOOKUP($C$14,meta!$R$1:$S$3,2,FALSE),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)</f>
        <v>0</v>
      </c>
      <c r="G18" s="67"/>
      <c r="H18" s="6" t="str">
        <f>meta!$P$1</f>
        <v>Entrada</v>
      </c>
      <c r="I18" s="1"/>
      <c r="J18" s="13"/>
      <c r="K18" s="26" t="str">
        <f>IF(J18&lt;&gt;"","",TEXT(meta!$F$1,"HH:MM"))</f>
        <v>08:30</v>
      </c>
      <c r="L18" s="1"/>
      <c r="N18" s="67"/>
      <c r="O18" s="6" t="str">
        <f>meta!$P$1</f>
        <v>Entrada</v>
      </c>
      <c r="P18" s="1"/>
      <c r="Q18" s="13"/>
      <c r="R18" s="26" t="str">
        <f>IF(Q18&lt;&gt;"","",TEXT(meta!$F$1,"HH:MM"))</f>
        <v>08:30</v>
      </c>
      <c r="S18" s="1"/>
      <c r="U18" s="67"/>
      <c r="V18" s="6" t="str">
        <f>meta!$P$1</f>
        <v>Entrada</v>
      </c>
      <c r="W18" s="1"/>
      <c r="X18" s="13"/>
      <c r="Y18" s="26" t="str">
        <f>IF(X18&lt;&gt;"","",TEXT(meta!$F$1,"HH:MM"))</f>
        <v>08:30</v>
      </c>
      <c r="Z18" s="1"/>
      <c r="AB18" s="67"/>
      <c r="AC18" s="6" t="str">
        <f>meta!$P$1</f>
        <v>Entrada</v>
      </c>
      <c r="AD18" s="1"/>
      <c r="AE18" s="13"/>
      <c r="AF18" s="26" t="str">
        <f>IF(AE18&lt;&gt;"","",TEXT(meta!$F$1,"HH:MM"))</f>
        <v>08:30</v>
      </c>
      <c r="AG18" s="1"/>
      <c r="AI18" s="67"/>
      <c r="AJ18" s="6" t="str">
        <f>meta!$P$1</f>
        <v>Entrada</v>
      </c>
      <c r="AK18" s="1"/>
      <c r="AL18" s="13"/>
      <c r="AM18" s="26" t="str">
        <f>IF(AL18&lt;&gt;"","",TEXT(meta!$F$1,"HH:MM"))</f>
        <v>08:30</v>
      </c>
      <c r="AN18" s="1"/>
      <c r="AQ18" s="67"/>
      <c r="AR18" s="6" t="str">
        <f>meta!$P$1</f>
        <v>Entrada</v>
      </c>
      <c r="AS18" s="1"/>
      <c r="AT18" s="13"/>
      <c r="AU18" s="26" t="str">
        <f>IF(AT18&lt;&gt;"","",TEXT(meta!$F$1,"HH:MM"))</f>
        <v>08:30</v>
      </c>
      <c r="AV18" s="1"/>
      <c r="AX18" s="67"/>
      <c r="AY18" s="6" t="str">
        <f>meta!$P$1</f>
        <v>Entrada</v>
      </c>
      <c r="AZ18" s="1"/>
      <c r="BA18" s="13"/>
      <c r="BB18" s="26" t="str">
        <f>IF(BA18&lt;&gt;"","",TEXT(meta!$F$1,"HH:MM"))</f>
        <v>08:30</v>
      </c>
      <c r="BC18" s="1"/>
    </row>
    <row r="19" spans="1:55" ht="14.45" customHeight="1" x14ac:dyDescent="0.25">
      <c r="B19" s="72"/>
      <c r="C19" s="73"/>
      <c r="E19" s="68"/>
      <c r="F19" s="36"/>
      <c r="G19" s="67"/>
      <c r="H19" s="7" t="str">
        <f>meta!$P$2</f>
        <v>Almoço ↑</v>
      </c>
      <c r="I19" s="1"/>
      <c r="J19" s="14"/>
      <c r="K19" s="27"/>
      <c r="L19" s="1"/>
      <c r="N19" s="67"/>
      <c r="O19" s="7" t="str">
        <f>meta!$P$2</f>
        <v>Almoço ↑</v>
      </c>
      <c r="P19" s="1"/>
      <c r="Q19" s="14"/>
      <c r="R19" s="27"/>
      <c r="S19" s="1"/>
      <c r="U19" s="67"/>
      <c r="V19" s="7" t="str">
        <f>meta!$P$2</f>
        <v>Almoço ↑</v>
      </c>
      <c r="W19" s="1"/>
      <c r="X19" s="14"/>
      <c r="Y19" s="27"/>
      <c r="Z19" s="1"/>
      <c r="AB19" s="67"/>
      <c r="AC19" s="7" t="str">
        <f>meta!$P$2</f>
        <v>Almoço ↑</v>
      </c>
      <c r="AD19" s="1"/>
      <c r="AE19" s="14"/>
      <c r="AF19" s="27"/>
      <c r="AG19" s="1"/>
      <c r="AI19" s="67"/>
      <c r="AJ19" s="7" t="str">
        <f>meta!$P$2</f>
        <v>Almoço ↑</v>
      </c>
      <c r="AK19" s="1"/>
      <c r="AL19" s="14"/>
      <c r="AM19" s="27"/>
      <c r="AN19" s="1"/>
      <c r="AQ19" s="67"/>
      <c r="AR19" s="7" t="str">
        <f>meta!$P$2</f>
        <v>Almoço ↑</v>
      </c>
      <c r="AS19" s="1"/>
      <c r="AT19" s="14"/>
      <c r="AU19" s="27"/>
      <c r="AV19" s="1"/>
      <c r="AX19" s="67"/>
      <c r="AY19" s="7" t="str">
        <f>meta!$P$2</f>
        <v>Almoço ↑</v>
      </c>
      <c r="AZ19" s="1"/>
      <c r="BA19" s="14"/>
      <c r="BB19" s="27"/>
      <c r="BC19" s="1"/>
    </row>
    <row r="20" spans="1:55" ht="14.45" customHeight="1" x14ac:dyDescent="0.25">
      <c r="B20" s="72"/>
      <c r="C20" s="73"/>
      <c r="E20" s="68"/>
      <c r="F20" s="36"/>
      <c r="G20" s="67"/>
      <c r="H20" s="7" t="str">
        <f>meta!$P$3</f>
        <v>Almoço ↓</v>
      </c>
      <c r="I20" s="1"/>
      <c r="J20" s="14"/>
      <c r="K20" s="27" t="str">
        <f>IF(OR(J19="",J20&lt;&gt;""),"",TEXT(J19+"1:00","HH:MM"))</f>
        <v/>
      </c>
      <c r="L20" s="1"/>
      <c r="N20" s="67"/>
      <c r="O20" s="7" t="str">
        <f>meta!$P$3</f>
        <v>Almoço ↓</v>
      </c>
      <c r="P20" s="1"/>
      <c r="Q20" s="14"/>
      <c r="R20" s="27" t="str">
        <f>IF(OR(Q19="",Q20&lt;&gt;""),"",TEXT(Q19+"1:00","HH:MM"))</f>
        <v/>
      </c>
      <c r="S20" s="1"/>
      <c r="U20" s="67"/>
      <c r="V20" s="7" t="str">
        <f>meta!$P$3</f>
        <v>Almoço ↓</v>
      </c>
      <c r="W20" s="1"/>
      <c r="X20" s="14"/>
      <c r="Y20" s="27" t="str">
        <f>IF(OR(X19="",X20&lt;&gt;""),"",TEXT(X19+"1:00","HH:MM"))</f>
        <v/>
      </c>
      <c r="Z20" s="1"/>
      <c r="AB20" s="67"/>
      <c r="AC20" s="7" t="str">
        <f>meta!$P$3</f>
        <v>Almoço ↓</v>
      </c>
      <c r="AD20" s="1"/>
      <c r="AE20" s="14"/>
      <c r="AF20" s="27" t="str">
        <f>IF(OR(AE19="",AE20&lt;&gt;""),"",TEXT(AE19+"1:00","HH:MM"))</f>
        <v/>
      </c>
      <c r="AG20" s="1"/>
      <c r="AI20" s="67"/>
      <c r="AJ20" s="7" t="str">
        <f>meta!$P$3</f>
        <v>Almoço ↓</v>
      </c>
      <c r="AK20" s="1"/>
      <c r="AL20" s="14"/>
      <c r="AM20" s="27" t="str">
        <f>IF(OR(AL19="",AL20&lt;&gt;""),"",TEXT(AL19+"1:00","HH:MM"))</f>
        <v/>
      </c>
      <c r="AN20" s="1"/>
      <c r="AQ20" s="67"/>
      <c r="AR20" s="7" t="str">
        <f>meta!$P$3</f>
        <v>Almoço ↓</v>
      </c>
      <c r="AS20" s="1"/>
      <c r="AT20" s="14"/>
      <c r="AU20" s="27" t="str">
        <f>IF(OR(AT19="",AT20&lt;&gt;""),"",TEXT(AT19+"1:00","HH:MM"))</f>
        <v/>
      </c>
      <c r="AV20" s="1"/>
      <c r="AX20" s="67"/>
      <c r="AY20" s="7" t="str">
        <f>meta!$P$3</f>
        <v>Almoço ↓</v>
      </c>
      <c r="AZ20" s="1"/>
      <c r="BA20" s="14"/>
      <c r="BB20" s="27" t="str">
        <f>IF(OR(BA19="",BA20&lt;&gt;""),"",TEXT(BA19+"1:00","HH:MM"))</f>
        <v/>
      </c>
      <c r="BC20" s="1"/>
    </row>
    <row r="21" spans="1:55" ht="14.45" customHeight="1" x14ac:dyDescent="0.25">
      <c r="B21" s="74"/>
      <c r="C21" s="75"/>
      <c r="E21" s="68"/>
      <c r="F21" s="36"/>
      <c r="G21" s="67"/>
      <c r="H21" s="6" t="str">
        <f>meta!$P$4</f>
        <v>Saída</v>
      </c>
      <c r="I21" s="1"/>
      <c r="J21" s="13"/>
      <c r="K21" s="26" t="str">
        <f>IF(J21&lt;&gt;"","",TEXT(meta!$F$2,"HH:MM"))</f>
        <v>17:30</v>
      </c>
      <c r="L21" s="1"/>
      <c r="N21" s="67"/>
      <c r="O21" s="6" t="str">
        <f>meta!$P$4</f>
        <v>Saída</v>
      </c>
      <c r="P21" s="1"/>
      <c r="Q21" s="13"/>
      <c r="R21" s="26" t="str">
        <f>IF(Q21&lt;&gt;"","",TEXT(meta!$F$2,"HH:MM"))</f>
        <v>17:30</v>
      </c>
      <c r="S21" s="1"/>
      <c r="U21" s="67"/>
      <c r="V21" s="6" t="str">
        <f>meta!$P$4</f>
        <v>Saída</v>
      </c>
      <c r="W21" s="1"/>
      <c r="X21" s="13"/>
      <c r="Y21" s="26" t="str">
        <f>IF(X21&lt;&gt;"","",TEXT(meta!$F$2,"HH:MM"))</f>
        <v>17:30</v>
      </c>
      <c r="Z21" s="1"/>
      <c r="AB21" s="67"/>
      <c r="AC21" s="6" t="str">
        <f>meta!$P$4</f>
        <v>Saída</v>
      </c>
      <c r="AD21" s="1"/>
      <c r="AE21" s="13"/>
      <c r="AF21" s="26" t="str">
        <f>IF(AE21&lt;&gt;"","",TEXT(meta!$F$2,"HH:MM"))</f>
        <v>17:30</v>
      </c>
      <c r="AG21" s="1"/>
      <c r="AI21" s="67"/>
      <c r="AJ21" s="6" t="str">
        <f>meta!$P$4</f>
        <v>Saída</v>
      </c>
      <c r="AK21" s="1"/>
      <c r="AL21" s="13"/>
      <c r="AM21" s="26" t="str">
        <f>IF(AL21&lt;&gt;"","",TEXT(meta!$F$2,"HH:MM"))</f>
        <v>17:30</v>
      </c>
      <c r="AN21" s="1"/>
      <c r="AQ21" s="67"/>
      <c r="AR21" s="6" t="str">
        <f>meta!$P$4</f>
        <v>Saída</v>
      </c>
      <c r="AS21" s="1"/>
      <c r="AT21" s="13"/>
      <c r="AU21" s="26" t="str">
        <f>IF(AT21&lt;&gt;"","",TEXT(meta!$F$2,"HH:MM"))</f>
        <v>17:30</v>
      </c>
      <c r="AV21" s="1"/>
      <c r="AX21" s="67"/>
      <c r="AY21" s="6" t="str">
        <f>meta!$P$4</f>
        <v>Saída</v>
      </c>
      <c r="AZ21" s="1"/>
      <c r="BA21" s="13"/>
      <c r="BB21" s="26" t="str">
        <f>IF(BA21&lt;&gt;"","",TEXT(meta!$F$2,"HH:MM"))</f>
        <v>17:30</v>
      </c>
      <c r="BC21" s="1"/>
    </row>
    <row r="22" spans="1:55" s="18" customFormat="1" ht="10.5" customHeight="1" x14ac:dyDescent="0.2">
      <c r="A22" s="8"/>
      <c r="B22" s="76" t="s">
        <v>35</v>
      </c>
      <c r="C22" s="76"/>
      <c r="D22" s="2"/>
      <c r="E22" s="35"/>
      <c r="F22" s="35"/>
      <c r="G22" s="67"/>
      <c r="H22" s="58" t="str">
        <f>IF(AND(J18&lt;&gt;"",J19&lt;&gt;"",J20&lt;&gt;"",J21&lt;&gt;""),
IF(ABS(J21-J18-(J20-J19)-meta!$F$4)&lt;=meta!$F$9,
_xlfn.CONCAT(
(SIGN(J21-J18-(J20-J19)-meta!$F$4)*MINUTE(ABS(J21-J18-(J20-J19)-meta!$F$4))),meta!$F$10
),""),"")</f>
        <v/>
      </c>
      <c r="I22" s="8"/>
      <c r="J22" s="23" t="str">
        <f>_xlfn.IFS(AND(J18="",J19="",J20="",J21=""),"",
AND(J18&lt;&gt;"",J19="",J20="",J21=""),meta!$F$1-J18,
AND(J18&lt;&gt;"",J19&lt;&gt;"",J20="",J21=""),meta!$F$1-J18,
AND(J18&lt;&gt;"",J19&lt;&gt;"",J20&lt;&gt;"",J21=""),(meta!$F$1-J18)-(J20-J19-meta!$F$3),
AND(J18&lt;&gt;"",J19&lt;&gt;"",J20&lt;&gt;"",J21&lt;&gt;""),IF(ABS(J21-J18-(J20-J19)-meta!$F$4)&lt;=meta!$F$9,0,(J21-J18-(J20-J19)-meta!$F$4)),
TRUE,"ERRO")</f>
        <v/>
      </c>
      <c r="K22" s="28"/>
      <c r="L22" s="8"/>
      <c r="M22" s="19"/>
      <c r="N22" s="67"/>
      <c r="O22" s="58" t="str">
        <f>IF(AND(Q18&lt;&gt;"",Q19&lt;&gt;"",Q20&lt;&gt;"",Q21&lt;&gt;""),
IF(ABS(Q21-Q18-(Q20-Q19)-meta!$F$4)&lt;=meta!$F$9,
_xlfn.CONCAT(
(SIGN(Q21-Q18-(Q20-Q19)-meta!$F$4)*MINUTE(ABS(Q21-Q18-(Q20-Q19)-meta!$F$4))),meta!$F$10
),""),"")</f>
        <v/>
      </c>
      <c r="P22" s="8"/>
      <c r="Q22" s="23" t="str">
        <f>_xlfn.IFS(AND(Q18="",Q19="",Q20="",Q21=""),"",
AND(Q18&lt;&gt;"",Q19="",Q20="",Q21=""),meta!$F$1-Q18,
AND(Q18&lt;&gt;"",Q19&lt;&gt;"",Q20="",Q21=""),meta!$F$1-Q18,
AND(Q18&lt;&gt;"",Q19&lt;&gt;"",Q20&lt;&gt;"",Q21=""),(meta!$F$1-Q18)-(Q20-Q19-meta!$F$3),
AND(Q18&lt;&gt;"",Q19&lt;&gt;"",Q20&lt;&gt;"",Q21&lt;&gt;""),IF(ABS(Q21-Q18-(Q20-Q19)-meta!$F$4)&lt;=meta!$F$9,0,(Q21-Q18-(Q20-Q19)-meta!$F$4)),
TRUE,"ERRO")</f>
        <v/>
      </c>
      <c r="R22" s="28"/>
      <c r="S22" s="8"/>
      <c r="T22" s="19"/>
      <c r="U22" s="67"/>
      <c r="V22" s="58" t="str">
        <f>IF(AND(X18&lt;&gt;"",X19&lt;&gt;"",X20&lt;&gt;"",X21&lt;&gt;""),
IF(ABS(X21-X18-(X20-X19)-meta!$F$4)&lt;=meta!$F$9,
_xlfn.CONCAT(
(SIGN(X21-X18-(X20-X19)-meta!$F$4)*MINUTE(ABS(X21-X18-(X20-X19)-meta!$F$4))),meta!$F$10
),""),"")</f>
        <v/>
      </c>
      <c r="W22" s="8"/>
      <c r="X22" s="23" t="str">
        <f>_xlfn.IFS(AND(X18="",X19="",X20="",X21=""),"",
AND(X18&lt;&gt;"",X19="",X20="",X21=""),meta!$F$1-X18,
AND(X18&lt;&gt;"",X19&lt;&gt;"",X20="",X21=""),meta!$F$1-X18,
AND(X18&lt;&gt;"",X19&lt;&gt;"",X20&lt;&gt;"",X21=""),(meta!$F$1-X18)-(X20-X19-meta!$F$3),
AND(X18&lt;&gt;"",X19&lt;&gt;"",X20&lt;&gt;"",X21&lt;&gt;""),IF(ABS(X21-X18-(X20-X19)-meta!$F$4)&lt;=meta!$F$9,0,(X21-X18-(X20-X19)-meta!$F$4)),
TRUE,"ERRO")</f>
        <v/>
      </c>
      <c r="Y22" s="28"/>
      <c r="Z22" s="8"/>
      <c r="AA22" s="19"/>
      <c r="AB22" s="67"/>
      <c r="AC22" s="58" t="str">
        <f>IF(AND(AE18&lt;&gt;"",AE19&lt;&gt;"",AE20&lt;&gt;"",AE21&lt;&gt;""),
IF(ABS(AE21-AE18-(AE20-AE19)-meta!$F$4)&lt;=meta!$F$9,
_xlfn.CONCAT(
(SIGN(AE21-AE18-(AE20-AE19)-meta!$F$4)*MINUTE(ABS(AE21-AE18-(AE20-AE19)-meta!$F$4))),meta!$F$10
),""),"")</f>
        <v/>
      </c>
      <c r="AD22" s="8"/>
      <c r="AE22" s="23" t="str">
        <f>_xlfn.IFS(AND(AE18="",AE19="",AE20="",AE21=""),"",
AND(AE18&lt;&gt;"",AE19="",AE20="",AE21=""),meta!$F$1-AE18,
AND(AE18&lt;&gt;"",AE19&lt;&gt;"",AE20="",AE21=""),meta!$F$1-AE18,
AND(AE18&lt;&gt;"",AE19&lt;&gt;"",AE20&lt;&gt;"",AE21=""),(meta!$F$1-AE18)-(AE20-AE19-meta!$F$3),
AND(AE18&lt;&gt;"",AE19&lt;&gt;"",AE20&lt;&gt;"",AE21&lt;&gt;""),IF(ABS(AE21-AE18-(AE20-AE19)-meta!$F$4)&lt;=meta!$F$9,0,(AE21-AE18-(AE20-AE19)-meta!$F$4)),
TRUE,"ERRO")</f>
        <v/>
      </c>
      <c r="AF22" s="28"/>
      <c r="AG22" s="8"/>
      <c r="AH22" s="19"/>
      <c r="AI22" s="67"/>
      <c r="AJ22" s="58" t="str">
        <f>IF(AND(AL18&lt;&gt;"",AL19&lt;&gt;"",AL20&lt;&gt;"",AL21&lt;&gt;""),
IF(ABS(AL21-AL18-(AL20-AL19)-meta!$F$4)&lt;=meta!$F$9,
_xlfn.CONCAT(
(SIGN(AL21-AL18-(AL20-AL19)-meta!$F$4)*MINUTE(ABS(AL21-AL18-(AL20-AL19)-meta!$F$4))),meta!$F$10
),""),"")</f>
        <v/>
      </c>
      <c r="AK22" s="8"/>
      <c r="AL22" s="23" t="str">
        <f>_xlfn.IFS(AND(AL18="",AL19="",AL20="",AL21=""),"",
AND(AL18&lt;&gt;"",AL19="",AL20="",AL21=""),meta!$F$1-AL18,
AND(AL18&lt;&gt;"",AL19&lt;&gt;"",AL20="",AL21=""),meta!$F$1-AL18,
AND(AL18&lt;&gt;"",AL19&lt;&gt;"",AL20&lt;&gt;"",AL21=""),(meta!$F$1-AL18)-(AL20-AL19-meta!$F$3),
AND(AL18&lt;&gt;"",AL19&lt;&gt;"",AL20&lt;&gt;"",AL21&lt;&gt;""),IF(ABS(AL21-AL18-(AL20-AL19)-meta!$F$4)&lt;=meta!$F$9,0,(AL21-AL18-(AL20-AL19)-meta!$F$4)),
TRUE,"ERRO")</f>
        <v/>
      </c>
      <c r="AM22" s="28"/>
      <c r="AN22" s="8"/>
      <c r="AO22" s="19"/>
      <c r="AQ22" s="67"/>
      <c r="AR22" s="58" t="str">
        <f>IF(AND(AT18&lt;&gt;"",AT19&lt;&gt;"",AT20&lt;&gt;"",AT21&lt;&gt;""),
IF(ABS(AT21-AT18-(AT20-AT19)-meta!$F$4)&lt;=meta!$F$9,
_xlfn.CONCAT(
(SIGN(AT21-AT18-(AT20-AT19)-meta!$F$4)*MINUTE(ABS(AT21-AT18-(AT20-AT19)-meta!$F$4))),meta!$F$10
),""),"")</f>
        <v/>
      </c>
      <c r="AS22" s="8"/>
      <c r="AT22" s="23" t="str">
        <f>_xlfn.IFS(AND(AT18="",AT19="",AT20="",AT21=""),"",
AND(AT18&lt;&gt;"",AT19="",AT20="",AT21=""),meta!$F$1-AT18,
AND(AT18&lt;&gt;"",AT19&lt;&gt;"",AT20="",AT21=""),meta!$F$1-AT18,
AND(AT18&lt;&gt;"",AT19&lt;&gt;"",AT20&lt;&gt;"",AT21=""),(meta!$F$1-AT18)-(AT20-AT19-meta!$F$3),
AND(AT18&lt;&gt;"",AT19&lt;&gt;"",AT20&lt;&gt;"",AT21&lt;&gt;""),IF(ABS(AT21-AT18-(AT20-AT19)-meta!$F$4)&lt;=meta!$F$9,0,(AT21-AT18-(AT20-AT19)-meta!$F$4)),
TRUE,"ERRO")</f>
        <v/>
      </c>
      <c r="AU22" s="28"/>
      <c r="AV22" s="8"/>
      <c r="AX22" s="67"/>
      <c r="AY22" s="58" t="str">
        <f>IF(AND(BA18&lt;&gt;"",BA19&lt;&gt;"",BA20&lt;&gt;"",BA21&lt;&gt;""),
IF(ABS(BA21-BA18-(BA20-BA19)-meta!$F$4)&lt;=meta!$F$9,
_xlfn.CONCAT(
(SIGN(BA21-BA18-(BA20-BA19)-meta!$F$4)*MINUTE(ABS(BA21-BA18-(BA20-BA19)-meta!$F$4))),meta!$F$10
),""),"")</f>
        <v/>
      </c>
      <c r="AZ22" s="8"/>
      <c r="BA22" s="23" t="str">
        <f>_xlfn.IFS(AND(BA18="",BA19="",BA20="",BA21=""),"",
AND(BA18&lt;&gt;"",BA19="",BA20="",BA21=""),meta!$F$1-BA18,
AND(BA18&lt;&gt;"",BA19&lt;&gt;"",BA20="",BA21=""),meta!$F$1-BA18,
AND(BA18&lt;&gt;"",BA19&lt;&gt;"",BA20&lt;&gt;"",BA21=""),(meta!$F$1-BA18)-(BA20-BA19-meta!$F$3),
AND(BA18&lt;&gt;"",BA19&lt;&gt;"",BA20&lt;&gt;"",BA21&lt;&gt;""),IF(ABS(BA21-BA18-(BA20-BA19)-meta!$F$4)&lt;=meta!$F$9,0,(BA21-BA18-(BA20-BA19)-meta!$F$4)),
TRUE,"ERRO")</f>
        <v/>
      </c>
      <c r="BB22" s="28"/>
      <c r="BC22" s="8"/>
    </row>
    <row r="23" spans="1:55" ht="4.5" customHeight="1" x14ac:dyDescent="0.25">
      <c r="B23" s="11"/>
      <c r="F23" s="35"/>
    </row>
    <row r="24" spans="1:55" ht="4.5" customHeight="1" x14ac:dyDescent="0.25">
      <c r="B24" s="11"/>
      <c r="F24" s="35"/>
      <c r="G24" s="67">
        <f>AX17+1</f>
        <v>43907</v>
      </c>
      <c r="H24" s="15"/>
      <c r="I24" s="15"/>
      <c r="J24" s="15"/>
      <c r="K24" s="25"/>
      <c r="L24" s="4"/>
      <c r="N24" s="67">
        <f>G24+1</f>
        <v>43908</v>
      </c>
      <c r="O24" s="15"/>
      <c r="P24" s="15"/>
      <c r="Q24" s="15"/>
      <c r="R24" s="25"/>
      <c r="S24" s="4"/>
      <c r="U24" s="67">
        <f>N24+1</f>
        <v>43909</v>
      </c>
      <c r="V24" s="15"/>
      <c r="W24" s="15"/>
      <c r="X24" s="15"/>
      <c r="Y24" s="25"/>
      <c r="Z24" s="4"/>
      <c r="AB24" s="67">
        <f>U24+1</f>
        <v>43910</v>
      </c>
      <c r="AC24" s="15"/>
      <c r="AD24" s="15"/>
      <c r="AE24" s="15"/>
      <c r="AF24" s="25"/>
      <c r="AG24" s="4"/>
      <c r="AI24" s="67">
        <f>AB24+1</f>
        <v>43911</v>
      </c>
      <c r="AJ24" s="15"/>
      <c r="AK24" s="15"/>
      <c r="AL24" s="15"/>
      <c r="AM24" s="25"/>
      <c r="AN24" s="4"/>
      <c r="AQ24" s="67">
        <f>AI24+1</f>
        <v>43912</v>
      </c>
      <c r="AR24" s="15"/>
      <c r="AS24" s="15"/>
      <c r="AT24" s="15"/>
      <c r="AU24" s="25"/>
      <c r="AV24" s="4"/>
      <c r="AX24" s="67">
        <f>AQ24+1</f>
        <v>43913</v>
      </c>
      <c r="AY24" s="15"/>
      <c r="AZ24" s="15"/>
      <c r="BA24" s="15"/>
      <c r="BB24" s="25"/>
      <c r="BC24" s="4"/>
    </row>
    <row r="25" spans="1:55" ht="14.45" customHeight="1" x14ac:dyDescent="0.25">
      <c r="B25" s="11"/>
      <c r="E25" s="68">
        <f>IFERROR(SUM(J29,Q29,X29,AE29,AL29,AT29,BA29)*VLOOKUP($C$14,meta!$R$1:$S$3,2,FALSE),SUM(J29,Q29,X29,AE29,AL29,AT29,BA29))</f>
        <v>0</v>
      </c>
      <c r="F25" s="41">
        <f>IFERROR(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*VLOOKUP($C$14,meta!$R$1:$S$3,2,FALSE),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)</f>
        <v>0</v>
      </c>
      <c r="G25" s="67"/>
      <c r="H25" s="6" t="str">
        <f>meta!$P$1</f>
        <v>Entrada</v>
      </c>
      <c r="I25" s="1"/>
      <c r="J25" s="13"/>
      <c r="K25" s="26" t="str">
        <f>IF(J25&lt;&gt;"","",TEXT(meta!$F$1,"HH:MM"))</f>
        <v>08:30</v>
      </c>
      <c r="L25" s="1"/>
      <c r="N25" s="67"/>
      <c r="O25" s="6" t="str">
        <f>meta!$P$1</f>
        <v>Entrada</v>
      </c>
      <c r="P25" s="1"/>
      <c r="Q25" s="13"/>
      <c r="R25" s="26" t="str">
        <f>IF(Q25&lt;&gt;"","",TEXT(meta!$F$1,"HH:MM"))</f>
        <v>08:30</v>
      </c>
      <c r="S25" s="1"/>
      <c r="U25" s="67"/>
      <c r="V25" s="6" t="str">
        <f>meta!$P$1</f>
        <v>Entrada</v>
      </c>
      <c r="W25" s="1"/>
      <c r="X25" s="13"/>
      <c r="Y25" s="26" t="str">
        <f>IF(X25&lt;&gt;"","",TEXT(meta!$F$1,"HH:MM"))</f>
        <v>08:30</v>
      </c>
      <c r="Z25" s="1"/>
      <c r="AB25" s="67"/>
      <c r="AC25" s="6" t="str">
        <f>meta!$P$1</f>
        <v>Entrada</v>
      </c>
      <c r="AD25" s="1"/>
      <c r="AE25" s="13"/>
      <c r="AF25" s="26" t="str">
        <f>IF(AE25&lt;&gt;"","",TEXT(meta!$F$1,"HH:MM"))</f>
        <v>08:30</v>
      </c>
      <c r="AG25" s="1"/>
      <c r="AI25" s="67"/>
      <c r="AJ25" s="6" t="str">
        <f>meta!$P$1</f>
        <v>Entrada</v>
      </c>
      <c r="AK25" s="1"/>
      <c r="AL25" s="13"/>
      <c r="AM25" s="26" t="str">
        <f>IF(AL25&lt;&gt;"","",TEXT(meta!$F$1,"HH:MM"))</f>
        <v>08:30</v>
      </c>
      <c r="AN25" s="1"/>
      <c r="AQ25" s="67"/>
      <c r="AR25" s="6" t="str">
        <f>meta!$P$1</f>
        <v>Entrada</v>
      </c>
      <c r="AS25" s="1"/>
      <c r="AT25" s="13"/>
      <c r="AU25" s="26" t="str">
        <f>IF(AT25&lt;&gt;"","",TEXT(meta!$F$1,"HH:MM"))</f>
        <v>08:30</v>
      </c>
      <c r="AV25" s="1"/>
      <c r="AX25" s="67"/>
      <c r="AY25" s="6" t="str">
        <f>meta!$P$1</f>
        <v>Entrada</v>
      </c>
      <c r="AZ25" s="1"/>
      <c r="BA25" s="13"/>
      <c r="BB25" s="26" t="str">
        <f>IF(BA25&lt;&gt;"","",TEXT(meta!$F$1,"HH:MM"))</f>
        <v>08:30</v>
      </c>
      <c r="BC25" s="1"/>
    </row>
    <row r="26" spans="1:55" ht="14.45" customHeight="1" x14ac:dyDescent="0.25">
      <c r="B26" s="11"/>
      <c r="E26" s="68"/>
      <c r="F26" s="36"/>
      <c r="G26" s="67"/>
      <c r="H26" s="7" t="str">
        <f>meta!$P$2</f>
        <v>Almoço ↑</v>
      </c>
      <c r="I26" s="1"/>
      <c r="J26" s="14"/>
      <c r="K26" s="27"/>
      <c r="L26" s="1"/>
      <c r="N26" s="67"/>
      <c r="O26" s="7" t="str">
        <f>meta!$P$2</f>
        <v>Almoço ↑</v>
      </c>
      <c r="P26" s="1"/>
      <c r="Q26" s="14"/>
      <c r="R26" s="27"/>
      <c r="S26" s="1"/>
      <c r="U26" s="67"/>
      <c r="V26" s="7" t="str">
        <f>meta!$P$2</f>
        <v>Almoço ↑</v>
      </c>
      <c r="W26" s="1"/>
      <c r="X26" s="14"/>
      <c r="Y26" s="27"/>
      <c r="Z26" s="1"/>
      <c r="AB26" s="67"/>
      <c r="AC26" s="7" t="str">
        <f>meta!$P$2</f>
        <v>Almoço ↑</v>
      </c>
      <c r="AD26" s="1"/>
      <c r="AE26" s="14"/>
      <c r="AF26" s="27"/>
      <c r="AG26" s="1"/>
      <c r="AI26" s="67"/>
      <c r="AJ26" s="7" t="str">
        <f>meta!$P$2</f>
        <v>Almoço ↑</v>
      </c>
      <c r="AK26" s="1"/>
      <c r="AL26" s="14"/>
      <c r="AM26" s="27"/>
      <c r="AN26" s="1"/>
      <c r="AQ26" s="67"/>
      <c r="AR26" s="7" t="str">
        <f>meta!$P$2</f>
        <v>Almoço ↑</v>
      </c>
      <c r="AS26" s="1"/>
      <c r="AT26" s="14"/>
      <c r="AU26" s="27"/>
      <c r="AV26" s="1"/>
      <c r="AX26" s="67"/>
      <c r="AY26" s="7" t="str">
        <f>meta!$P$2</f>
        <v>Almoço ↑</v>
      </c>
      <c r="AZ26" s="1"/>
      <c r="BA26" s="14"/>
      <c r="BB26" s="27"/>
      <c r="BC26" s="1"/>
    </row>
    <row r="27" spans="1:55" ht="14.45" customHeight="1" x14ac:dyDescent="0.25">
      <c r="B27" s="11"/>
      <c r="E27" s="68"/>
      <c r="F27" s="36"/>
      <c r="G27" s="67"/>
      <c r="H27" s="7" t="str">
        <f>meta!$P$3</f>
        <v>Almoço ↓</v>
      </c>
      <c r="I27" s="1"/>
      <c r="J27" s="14"/>
      <c r="K27" s="27" t="str">
        <f>IF(OR(J26="",J27&lt;&gt;""),"",TEXT(J26+"1:00","HH:MM"))</f>
        <v/>
      </c>
      <c r="L27" s="1"/>
      <c r="N27" s="67"/>
      <c r="O27" s="7" t="str">
        <f>meta!$P$3</f>
        <v>Almoço ↓</v>
      </c>
      <c r="P27" s="1"/>
      <c r="Q27" s="14"/>
      <c r="R27" s="27" t="str">
        <f>IF(OR(Q26="",Q27&lt;&gt;""),"",TEXT(Q26+"1:00","HH:MM"))</f>
        <v/>
      </c>
      <c r="S27" s="1"/>
      <c r="U27" s="67"/>
      <c r="V27" s="7" t="str">
        <f>meta!$P$3</f>
        <v>Almoço ↓</v>
      </c>
      <c r="W27" s="1"/>
      <c r="X27" s="14"/>
      <c r="Y27" s="27" t="str">
        <f>IF(OR(X26="",X27&lt;&gt;""),"",TEXT(X26+"1:00","HH:MM"))</f>
        <v/>
      </c>
      <c r="Z27" s="1"/>
      <c r="AB27" s="67"/>
      <c r="AC27" s="7" t="str">
        <f>meta!$P$3</f>
        <v>Almoço ↓</v>
      </c>
      <c r="AD27" s="1"/>
      <c r="AE27" s="14"/>
      <c r="AF27" s="27" t="str">
        <f>IF(OR(AE26="",AE27&lt;&gt;""),"",TEXT(AE26+"1:00","HH:MM"))</f>
        <v/>
      </c>
      <c r="AG27" s="1"/>
      <c r="AI27" s="67"/>
      <c r="AJ27" s="7" t="str">
        <f>meta!$P$3</f>
        <v>Almoço ↓</v>
      </c>
      <c r="AK27" s="1"/>
      <c r="AL27" s="14"/>
      <c r="AM27" s="27" t="str">
        <f>IF(OR(AL26="",AL27&lt;&gt;""),"",TEXT(AL26+"1:00","HH:MM"))</f>
        <v/>
      </c>
      <c r="AN27" s="1"/>
      <c r="AQ27" s="67"/>
      <c r="AR27" s="7" t="str">
        <f>meta!$P$3</f>
        <v>Almoço ↓</v>
      </c>
      <c r="AS27" s="1"/>
      <c r="AT27" s="14"/>
      <c r="AU27" s="27" t="str">
        <f>IF(OR(AT26="",AT27&lt;&gt;""),"",TEXT(AT26+"1:00","HH:MM"))</f>
        <v/>
      </c>
      <c r="AV27" s="1"/>
      <c r="AX27" s="67"/>
      <c r="AY27" s="7" t="str">
        <f>meta!$P$3</f>
        <v>Almoço ↓</v>
      </c>
      <c r="AZ27" s="1"/>
      <c r="BA27" s="14"/>
      <c r="BB27" s="27" t="str">
        <f>IF(OR(BA26="",BA27&lt;&gt;""),"",TEXT(BA26+"1:00","HH:MM"))</f>
        <v/>
      </c>
      <c r="BC27" s="1"/>
    </row>
    <row r="28" spans="1:55" ht="14.45" customHeight="1" x14ac:dyDescent="0.25">
      <c r="B28" s="11"/>
      <c r="E28" s="68"/>
      <c r="F28" s="36"/>
      <c r="G28" s="67"/>
      <c r="H28" s="6" t="str">
        <f>meta!$P$4</f>
        <v>Saída</v>
      </c>
      <c r="I28" s="1"/>
      <c r="J28" s="13"/>
      <c r="K28" s="26" t="str">
        <f>IF(J28&lt;&gt;"","",TEXT(meta!$F$2,"HH:MM"))</f>
        <v>17:30</v>
      </c>
      <c r="L28" s="1"/>
      <c r="N28" s="67"/>
      <c r="O28" s="6" t="str">
        <f>meta!$P$4</f>
        <v>Saída</v>
      </c>
      <c r="P28" s="1"/>
      <c r="Q28" s="13"/>
      <c r="R28" s="26" t="str">
        <f>IF(Q28&lt;&gt;"","",TEXT(meta!$F$2,"HH:MM"))</f>
        <v>17:30</v>
      </c>
      <c r="S28" s="1"/>
      <c r="U28" s="67"/>
      <c r="V28" s="6" t="str">
        <f>meta!$P$4</f>
        <v>Saída</v>
      </c>
      <c r="W28" s="1"/>
      <c r="X28" s="13"/>
      <c r="Y28" s="26" t="str">
        <f>IF(X28&lt;&gt;"","",TEXT(meta!$F$2,"HH:MM"))</f>
        <v>17:30</v>
      </c>
      <c r="Z28" s="1"/>
      <c r="AB28" s="67"/>
      <c r="AC28" s="6" t="str">
        <f>meta!$P$4</f>
        <v>Saída</v>
      </c>
      <c r="AD28" s="1"/>
      <c r="AE28" s="13"/>
      <c r="AF28" s="26" t="str">
        <f>IF(AE28&lt;&gt;"","",TEXT(meta!$F$2,"HH:MM"))</f>
        <v>17:30</v>
      </c>
      <c r="AG28" s="1"/>
      <c r="AI28" s="67"/>
      <c r="AJ28" s="6" t="str">
        <f>meta!$P$4</f>
        <v>Saída</v>
      </c>
      <c r="AK28" s="1"/>
      <c r="AL28" s="13"/>
      <c r="AM28" s="26" t="str">
        <f>IF(AL28&lt;&gt;"","",TEXT(meta!$F$2,"HH:MM"))</f>
        <v>17:30</v>
      </c>
      <c r="AN28" s="1"/>
      <c r="AQ28" s="67"/>
      <c r="AR28" s="6" t="str">
        <f>meta!$P$4</f>
        <v>Saída</v>
      </c>
      <c r="AS28" s="1"/>
      <c r="AT28" s="13"/>
      <c r="AU28" s="26" t="str">
        <f>IF(AT28&lt;&gt;"","",TEXT(meta!$F$2,"HH:MM"))</f>
        <v>17:30</v>
      </c>
      <c r="AV28" s="1"/>
      <c r="AX28" s="67"/>
      <c r="AY28" s="6" t="str">
        <f>meta!$P$4</f>
        <v>Saída</v>
      </c>
      <c r="AZ28" s="1"/>
      <c r="BA28" s="13"/>
      <c r="BB28" s="26" t="str">
        <f>IF(BA28&lt;&gt;"","",TEXT(meta!$F$2,"HH:MM"))</f>
        <v>17:30</v>
      </c>
      <c r="BC28" s="1"/>
    </row>
    <row r="29" spans="1:55" s="18" customFormat="1" ht="10.5" customHeight="1" x14ac:dyDescent="0.25">
      <c r="A29" s="8"/>
      <c r="B29" s="11"/>
      <c r="C29" s="8"/>
      <c r="D29" s="2"/>
      <c r="E29" s="35"/>
      <c r="F29" s="35"/>
      <c r="G29" s="67"/>
      <c r="H29" s="58" t="str">
        <f>IF(AND(J25&lt;&gt;"",J26&lt;&gt;"",J27&lt;&gt;"",J28&lt;&gt;""),
IF(ABS(J28-J25-(J27-J26)-meta!$F$4)&lt;=meta!$F$9,
_xlfn.CONCAT(
(SIGN(J28-J25-(J27-J26)-meta!$F$4)*MINUTE(ABS(J28-J25-(J27-J26)-meta!$F$4))),meta!$F$10
),""),"")</f>
        <v/>
      </c>
      <c r="I29" s="8"/>
      <c r="J29" s="23" t="str">
        <f>_xlfn.IFS(AND(J25="",J26="",J27="",J28=""),"",
AND(J25&lt;&gt;"",J26="",J27="",J28=""),meta!$F$1-J25,
AND(J25&lt;&gt;"",J26&lt;&gt;"",J27="",J28=""),meta!$F$1-J25,
AND(J25&lt;&gt;"",J26&lt;&gt;"",J27&lt;&gt;"",J28=""),(meta!$F$1-J25)-(J27-J26-meta!$F$3),
AND(J25&lt;&gt;"",J26&lt;&gt;"",J27&lt;&gt;"",J28&lt;&gt;""),IF(ABS(J28-J25-(J27-J26)-meta!$F$4)&lt;=meta!$F$9,0,(J28-J25-(J27-J26)-meta!$F$4)),
TRUE,"ERRO")</f>
        <v/>
      </c>
      <c r="K29" s="28"/>
      <c r="L29" s="8"/>
      <c r="M29" s="19"/>
      <c r="N29" s="67"/>
      <c r="O29" s="58" t="str">
        <f>IF(AND(Q25&lt;&gt;"",Q26&lt;&gt;"",Q27&lt;&gt;"",Q28&lt;&gt;""),
IF(ABS(Q28-Q25-(Q27-Q26)-meta!$F$4)&lt;=meta!$F$9,
_xlfn.CONCAT(
(SIGN(Q28-Q25-(Q27-Q26)-meta!$F$4)*MINUTE(ABS(Q28-Q25-(Q27-Q26)-meta!$F$4))),meta!$F$10
),""),"")</f>
        <v/>
      </c>
      <c r="P29" s="8"/>
      <c r="Q29" s="23" t="str">
        <f>_xlfn.IFS(AND(Q25="",Q26="",Q27="",Q28=""),"",
AND(Q25&lt;&gt;"",Q26="",Q27="",Q28=""),meta!$F$1-Q25,
AND(Q25&lt;&gt;"",Q26&lt;&gt;"",Q27="",Q28=""),meta!$F$1-Q25,
AND(Q25&lt;&gt;"",Q26&lt;&gt;"",Q27&lt;&gt;"",Q28=""),(meta!$F$1-Q25)-(Q27-Q26-meta!$F$3),
AND(Q25&lt;&gt;"",Q26&lt;&gt;"",Q27&lt;&gt;"",Q28&lt;&gt;""),IF(ABS(Q28-Q25-(Q27-Q26)-meta!$F$4)&lt;=meta!$F$9,0,(Q28-Q25-(Q27-Q26)-meta!$F$4)),
TRUE,"ERRO")</f>
        <v/>
      </c>
      <c r="R29" s="28"/>
      <c r="S29" s="8"/>
      <c r="T29" s="19"/>
      <c r="U29" s="67"/>
      <c r="V29" s="58" t="str">
        <f>IF(AND(X25&lt;&gt;"",X26&lt;&gt;"",X27&lt;&gt;"",X28&lt;&gt;""),
IF(ABS(X28-X25-(X27-X26)-meta!$F$4)&lt;=meta!$F$9,
_xlfn.CONCAT(
(SIGN(X28-X25-(X27-X26)-meta!$F$4)*MINUTE(ABS(X28-X25-(X27-X26)-meta!$F$4))),meta!$F$10
),""),"")</f>
        <v/>
      </c>
      <c r="W29" s="8"/>
      <c r="X29" s="23" t="str">
        <f>_xlfn.IFS(AND(X25="",X26="",X27="",X28=""),"",
AND(X25&lt;&gt;"",X26="",X27="",X28=""),meta!$F$1-X25,
AND(X25&lt;&gt;"",X26&lt;&gt;"",X27="",X28=""),meta!$F$1-X25,
AND(X25&lt;&gt;"",X26&lt;&gt;"",X27&lt;&gt;"",X28=""),(meta!$F$1-X25)-(X27-X26-meta!$F$3),
AND(X25&lt;&gt;"",X26&lt;&gt;"",X27&lt;&gt;"",X28&lt;&gt;""),IF(ABS(X28-X25-(X27-X26)-meta!$F$4)&lt;=meta!$F$9,0,(X28-X25-(X27-X26)-meta!$F$4)),
TRUE,"ERRO")</f>
        <v/>
      </c>
      <c r="Y29" s="28"/>
      <c r="Z29" s="8"/>
      <c r="AA29" s="19"/>
      <c r="AB29" s="67"/>
      <c r="AC29" s="58" t="str">
        <f>IF(AND(AE25&lt;&gt;"",AE26&lt;&gt;"",AE27&lt;&gt;"",AE28&lt;&gt;""),
IF(ABS(AE28-AE25-(AE27-AE26)-meta!$F$4)&lt;=meta!$F$9,
_xlfn.CONCAT(
(SIGN(AE28-AE25-(AE27-AE26)-meta!$F$4)*MINUTE(ABS(AE28-AE25-(AE27-AE26)-meta!$F$4))),meta!$F$10
),""),"")</f>
        <v/>
      </c>
      <c r="AD29" s="8"/>
      <c r="AE29" s="23" t="str">
        <f>_xlfn.IFS(AND(AE25="",AE26="",AE27="",AE28=""),"",
AND(AE25&lt;&gt;"",AE26="",AE27="",AE28=""),meta!$F$1-AE25,
AND(AE25&lt;&gt;"",AE26&lt;&gt;"",AE27="",AE28=""),meta!$F$1-AE25,
AND(AE25&lt;&gt;"",AE26&lt;&gt;"",AE27&lt;&gt;"",AE28=""),(meta!$F$1-AE25)-(AE27-AE26-meta!$F$3),
AND(AE25&lt;&gt;"",AE26&lt;&gt;"",AE27&lt;&gt;"",AE28&lt;&gt;""),IF(ABS(AE28-AE25-(AE27-AE26)-meta!$F$4)&lt;=meta!$F$9,0,(AE28-AE25-(AE27-AE26)-meta!$F$4)),
TRUE,"ERRO")</f>
        <v/>
      </c>
      <c r="AF29" s="28"/>
      <c r="AG29" s="8"/>
      <c r="AH29" s="19"/>
      <c r="AI29" s="67"/>
      <c r="AJ29" s="58" t="str">
        <f>IF(AND(AL25&lt;&gt;"",AL26&lt;&gt;"",AL27&lt;&gt;"",AL28&lt;&gt;""),
IF(ABS(AL28-AL25-(AL27-AL26)-meta!$F$4)&lt;=meta!$F$9,
_xlfn.CONCAT(
(SIGN(AL28-AL25-(AL27-AL26)-meta!$F$4)*MINUTE(ABS(AL28-AL25-(AL27-AL26)-meta!$F$4))),meta!$F$10
),""),"")</f>
        <v/>
      </c>
      <c r="AK29" s="8"/>
      <c r="AL29" s="23" t="str">
        <f>_xlfn.IFS(AND(AL25="",AL26="",AL27="",AL28=""),"",
AND(AL25&lt;&gt;"",AL26="",AL27="",AL28=""),meta!$F$1-AL25,
AND(AL25&lt;&gt;"",AL26&lt;&gt;"",AL27="",AL28=""),meta!$F$1-AL25,
AND(AL25&lt;&gt;"",AL26&lt;&gt;"",AL27&lt;&gt;"",AL28=""),(meta!$F$1-AL25)-(AL27-AL26-meta!$F$3),
AND(AL25&lt;&gt;"",AL26&lt;&gt;"",AL27&lt;&gt;"",AL28&lt;&gt;""),IF(ABS(AL28-AL25-(AL27-AL26)-meta!$F$4)&lt;=meta!$F$9,0,(AL28-AL25-(AL27-AL26)-meta!$F$4)),
TRUE,"ERRO")</f>
        <v/>
      </c>
      <c r="AM29" s="28"/>
      <c r="AN29" s="8"/>
      <c r="AO29" s="19"/>
      <c r="AQ29" s="67"/>
      <c r="AR29" s="58" t="str">
        <f>IF(AND(AT25&lt;&gt;"",AT26&lt;&gt;"",AT27&lt;&gt;"",AT28&lt;&gt;""),
IF(ABS(AT28-AT25-(AT27-AT26)-meta!$F$4)&lt;=meta!$F$9,
_xlfn.CONCAT(
(SIGN(AT28-AT25-(AT27-AT26)-meta!$F$4)*MINUTE(ABS(AT28-AT25-(AT27-AT26)-meta!$F$4))),meta!$F$10
),""),"")</f>
        <v/>
      </c>
      <c r="AS29" s="8"/>
      <c r="AT29" s="23" t="str">
        <f>_xlfn.IFS(AND(AT25="",AT26="",AT27="",AT28=""),"",
AND(AT25&lt;&gt;"",AT26="",AT27="",AT28=""),meta!$F$1-AT25,
AND(AT25&lt;&gt;"",AT26&lt;&gt;"",AT27="",AT28=""),meta!$F$1-AT25,
AND(AT25&lt;&gt;"",AT26&lt;&gt;"",AT27&lt;&gt;"",AT28=""),(meta!$F$1-AT25)-(AT27-AT26-meta!$F$3),
AND(AT25&lt;&gt;"",AT26&lt;&gt;"",AT27&lt;&gt;"",AT28&lt;&gt;""),IF(ABS(AT28-AT25-(AT27-AT26)-meta!$F$4)&lt;=meta!$F$9,0,(AT28-AT25-(AT27-AT26)-meta!$F$4)),
TRUE,"ERRO")</f>
        <v/>
      </c>
      <c r="AU29" s="28"/>
      <c r="AV29" s="8"/>
      <c r="AX29" s="67"/>
      <c r="AY29" s="58" t="str">
        <f>IF(AND(BA25&lt;&gt;"",BA26&lt;&gt;"",BA27&lt;&gt;"",BA28&lt;&gt;""),
IF(ABS(BA28-BA25-(BA27-BA26)-meta!$F$4)&lt;=meta!$F$9,
_xlfn.CONCAT(
(SIGN(BA28-BA25-(BA27-BA26)-meta!$F$4)*MINUTE(ABS(BA28-BA25-(BA27-BA26)-meta!$F$4))),meta!$F$10
),""),"")</f>
        <v/>
      </c>
      <c r="AZ29" s="8"/>
      <c r="BA29" s="23" t="str">
        <f>_xlfn.IFS(AND(BA25="",BA26="",BA27="",BA28=""),"",
AND(BA25&lt;&gt;"",BA26="",BA27="",BA28=""),meta!$F$1-BA25,
AND(BA25&lt;&gt;"",BA26&lt;&gt;"",BA27="",BA28=""),meta!$F$1-BA25,
AND(BA25&lt;&gt;"",BA26&lt;&gt;"",BA27&lt;&gt;"",BA28=""),(meta!$F$1-BA25)-(BA27-BA26-meta!$F$3),
AND(BA25&lt;&gt;"",BA26&lt;&gt;"",BA27&lt;&gt;"",BA28&lt;&gt;""),IF(ABS(BA28-BA25-(BA27-BA26)-meta!$F$4)&lt;=meta!$F$9,0,(BA28-BA25-(BA27-BA26)-meta!$F$4)),
TRUE,"ERRO")</f>
        <v/>
      </c>
      <c r="BB29" s="28"/>
      <c r="BC29" s="8"/>
    </row>
    <row r="30" spans="1:55" ht="4.5" customHeight="1" x14ac:dyDescent="0.25">
      <c r="B30" s="11"/>
      <c r="F30" s="35"/>
    </row>
    <row r="31" spans="1:55" ht="4.5" customHeight="1" x14ac:dyDescent="0.25">
      <c r="B31" s="11"/>
      <c r="F31" s="35"/>
      <c r="G31" s="67">
        <f>AX24+1</f>
        <v>43914</v>
      </c>
      <c r="H31" s="15"/>
      <c r="I31" s="15"/>
      <c r="J31" s="15"/>
      <c r="K31" s="25"/>
      <c r="L31" s="4"/>
      <c r="N31" s="67">
        <f>G31+1</f>
        <v>43915</v>
      </c>
      <c r="O31" s="15"/>
      <c r="P31" s="15"/>
      <c r="Q31" s="15"/>
      <c r="R31" s="25"/>
      <c r="S31" s="4"/>
      <c r="U31" s="67">
        <f>N31+1</f>
        <v>43916</v>
      </c>
      <c r="V31" s="15"/>
      <c r="W31" s="15"/>
      <c r="X31" s="15"/>
      <c r="Y31" s="25"/>
      <c r="Z31" s="4"/>
      <c r="AB31" s="67">
        <f>U31+1</f>
        <v>43917</v>
      </c>
      <c r="AC31" s="15"/>
      <c r="AD31" s="15"/>
      <c r="AE31" s="15"/>
      <c r="AF31" s="25"/>
      <c r="AG31" s="4"/>
      <c r="AI31" s="67">
        <f>AB31+1</f>
        <v>43918</v>
      </c>
      <c r="AJ31" s="15"/>
      <c r="AK31" s="15"/>
      <c r="AL31" s="15"/>
      <c r="AM31" s="25"/>
      <c r="AN31" s="4"/>
      <c r="AQ31" s="67">
        <f>AI31+1</f>
        <v>43919</v>
      </c>
      <c r="AR31" s="15"/>
      <c r="AS31" s="15"/>
      <c r="AT31" s="15"/>
      <c r="AU31" s="25"/>
      <c r="AV31" s="4"/>
      <c r="AX31" s="67">
        <f>AQ31+1</f>
        <v>43920</v>
      </c>
      <c r="AY31" s="15"/>
      <c r="AZ31" s="15"/>
      <c r="BA31" s="15"/>
      <c r="BB31" s="25"/>
      <c r="BC31" s="4"/>
    </row>
    <row r="32" spans="1:55" ht="14.45" customHeight="1" x14ac:dyDescent="0.25">
      <c r="B32" s="11"/>
      <c r="E32" s="68">
        <f>IFERROR(SUM(J36,Q36,X36,AE36,AL36,AT36,BA36)*VLOOKUP($C$14,meta!$R$1:$S$3,2,FALSE),SUM(J36,Q36,X36,AE36,AL36,AT36,BA36))</f>
        <v>0</v>
      </c>
      <c r="F32" s="41">
        <f>IFERROR(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*VLOOKUP($C$14,meta!$R$1:$S$3,2,FALSE),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)</f>
        <v>0</v>
      </c>
      <c r="G32" s="67"/>
      <c r="H32" s="6" t="str">
        <f>meta!$P$1</f>
        <v>Entrada</v>
      </c>
      <c r="I32" s="1"/>
      <c r="J32" s="13"/>
      <c r="K32" s="26" t="str">
        <f>IF(J32&lt;&gt;"","",TEXT(meta!$F$1,"HH:MM"))</f>
        <v>08:30</v>
      </c>
      <c r="L32" s="1"/>
      <c r="N32" s="67"/>
      <c r="O32" s="6" t="str">
        <f>meta!$P$1</f>
        <v>Entrada</v>
      </c>
      <c r="P32" s="1"/>
      <c r="Q32" s="13"/>
      <c r="R32" s="26" t="str">
        <f>IF(Q32&lt;&gt;"","",TEXT(meta!$F$1,"HH:MM"))</f>
        <v>08:30</v>
      </c>
      <c r="S32" s="1"/>
      <c r="U32" s="67"/>
      <c r="V32" s="6" t="str">
        <f>meta!$P$1</f>
        <v>Entrada</v>
      </c>
      <c r="W32" s="1"/>
      <c r="X32" s="13"/>
      <c r="Y32" s="26" t="str">
        <f>IF(X32&lt;&gt;"","",TEXT(meta!$F$1,"HH:MM"))</f>
        <v>08:30</v>
      </c>
      <c r="Z32" s="1"/>
      <c r="AB32" s="67"/>
      <c r="AC32" s="6" t="str">
        <f>meta!$P$1</f>
        <v>Entrada</v>
      </c>
      <c r="AD32" s="1"/>
      <c r="AE32" s="13"/>
      <c r="AF32" s="26" t="str">
        <f>IF(AE32&lt;&gt;"","",TEXT(meta!$F$1,"HH:MM"))</f>
        <v>08:30</v>
      </c>
      <c r="AG32" s="1"/>
      <c r="AI32" s="67"/>
      <c r="AJ32" s="6" t="str">
        <f>meta!$P$1</f>
        <v>Entrada</v>
      </c>
      <c r="AK32" s="1"/>
      <c r="AL32" s="13"/>
      <c r="AM32" s="26" t="str">
        <f>IF(AL32&lt;&gt;"","",TEXT(meta!$F$1,"HH:MM"))</f>
        <v>08:30</v>
      </c>
      <c r="AN32" s="1"/>
      <c r="AQ32" s="67"/>
      <c r="AR32" s="6" t="str">
        <f>meta!$P$1</f>
        <v>Entrada</v>
      </c>
      <c r="AS32" s="1"/>
      <c r="AT32" s="13"/>
      <c r="AU32" s="26" t="str">
        <f>IF(AT32&lt;&gt;"","",TEXT(meta!$F$1,"HH:MM"))</f>
        <v>08:30</v>
      </c>
      <c r="AV32" s="1"/>
      <c r="AX32" s="67"/>
      <c r="AY32" s="6" t="str">
        <f>meta!$P$1</f>
        <v>Entrada</v>
      </c>
      <c r="AZ32" s="1"/>
      <c r="BA32" s="13"/>
      <c r="BB32" s="26" t="str">
        <f>IF(BA32&lt;&gt;"","",TEXT(meta!$F$1,"HH:MM"))</f>
        <v>08:30</v>
      </c>
      <c r="BC32" s="1"/>
    </row>
    <row r="33" spans="1:55" ht="14.45" customHeight="1" x14ac:dyDescent="0.25">
      <c r="B33" s="11"/>
      <c r="E33" s="68"/>
      <c r="F33" s="36"/>
      <c r="G33" s="67"/>
      <c r="H33" s="7" t="str">
        <f>meta!$P$2</f>
        <v>Almoço ↑</v>
      </c>
      <c r="I33" s="1"/>
      <c r="J33" s="14"/>
      <c r="K33" s="27"/>
      <c r="L33" s="1"/>
      <c r="N33" s="67"/>
      <c r="O33" s="7" t="str">
        <f>meta!$P$2</f>
        <v>Almoço ↑</v>
      </c>
      <c r="P33" s="1"/>
      <c r="Q33" s="14"/>
      <c r="R33" s="27"/>
      <c r="S33" s="1"/>
      <c r="U33" s="67"/>
      <c r="V33" s="7" t="str">
        <f>meta!$P$2</f>
        <v>Almoço ↑</v>
      </c>
      <c r="W33" s="1"/>
      <c r="X33" s="14"/>
      <c r="Y33" s="27"/>
      <c r="Z33" s="1"/>
      <c r="AB33" s="67"/>
      <c r="AC33" s="7" t="str">
        <f>meta!$P$2</f>
        <v>Almoço ↑</v>
      </c>
      <c r="AD33" s="1"/>
      <c r="AE33" s="14"/>
      <c r="AF33" s="27"/>
      <c r="AG33" s="1"/>
      <c r="AI33" s="67"/>
      <c r="AJ33" s="7" t="str">
        <f>meta!$P$2</f>
        <v>Almoço ↑</v>
      </c>
      <c r="AK33" s="1"/>
      <c r="AL33" s="14"/>
      <c r="AM33" s="27"/>
      <c r="AN33" s="1"/>
      <c r="AQ33" s="67"/>
      <c r="AR33" s="7" t="str">
        <f>meta!$P$2</f>
        <v>Almoço ↑</v>
      </c>
      <c r="AS33" s="1"/>
      <c r="AT33" s="14"/>
      <c r="AU33" s="27"/>
      <c r="AV33" s="1"/>
      <c r="AX33" s="67"/>
      <c r="AY33" s="7" t="str">
        <f>meta!$P$2</f>
        <v>Almoço ↑</v>
      </c>
      <c r="AZ33" s="1"/>
      <c r="BA33" s="14"/>
      <c r="BB33" s="27"/>
      <c r="BC33" s="1"/>
    </row>
    <row r="34" spans="1:55" ht="14.45" customHeight="1" x14ac:dyDescent="0.25">
      <c r="B34" s="11"/>
      <c r="E34" s="68"/>
      <c r="F34" s="36"/>
      <c r="G34" s="67"/>
      <c r="H34" s="7" t="str">
        <f>meta!$P$3</f>
        <v>Almoço ↓</v>
      </c>
      <c r="I34" s="1"/>
      <c r="J34" s="14"/>
      <c r="K34" s="27" t="str">
        <f>IF(OR(J33="",J34&lt;&gt;""),"",TEXT(J33+"1:00","HH:MM"))</f>
        <v/>
      </c>
      <c r="L34" s="1"/>
      <c r="N34" s="67"/>
      <c r="O34" s="7" t="str">
        <f>meta!$P$3</f>
        <v>Almoço ↓</v>
      </c>
      <c r="P34" s="1"/>
      <c r="Q34" s="14"/>
      <c r="R34" s="27" t="str">
        <f>IF(OR(Q33="",Q34&lt;&gt;""),"",TEXT(Q33+"1:00","HH:MM"))</f>
        <v/>
      </c>
      <c r="S34" s="1"/>
      <c r="U34" s="67"/>
      <c r="V34" s="7" t="str">
        <f>meta!$P$3</f>
        <v>Almoço ↓</v>
      </c>
      <c r="W34" s="1"/>
      <c r="X34" s="14"/>
      <c r="Y34" s="27" t="str">
        <f>IF(OR(X33="",X34&lt;&gt;""),"",TEXT(X33+"1:00","HH:MM"))</f>
        <v/>
      </c>
      <c r="Z34" s="1"/>
      <c r="AB34" s="67"/>
      <c r="AC34" s="7" t="str">
        <f>meta!$P$3</f>
        <v>Almoço ↓</v>
      </c>
      <c r="AD34" s="1"/>
      <c r="AE34" s="14"/>
      <c r="AF34" s="27" t="str">
        <f>IF(OR(AE33="",AE34&lt;&gt;""),"",TEXT(AE33+"1:00","HH:MM"))</f>
        <v/>
      </c>
      <c r="AG34" s="1"/>
      <c r="AI34" s="67"/>
      <c r="AJ34" s="7" t="str">
        <f>meta!$P$3</f>
        <v>Almoço ↓</v>
      </c>
      <c r="AK34" s="1"/>
      <c r="AL34" s="14"/>
      <c r="AM34" s="27" t="str">
        <f>IF(OR(AL33="",AL34&lt;&gt;""),"",TEXT(AL33+"1:00","HH:MM"))</f>
        <v/>
      </c>
      <c r="AN34" s="1"/>
      <c r="AQ34" s="67"/>
      <c r="AR34" s="7" t="str">
        <f>meta!$P$3</f>
        <v>Almoço ↓</v>
      </c>
      <c r="AS34" s="1"/>
      <c r="AT34" s="14"/>
      <c r="AU34" s="27" t="str">
        <f>IF(OR(AT33="",AT34&lt;&gt;""),"",TEXT(AT33+"1:00","HH:MM"))</f>
        <v/>
      </c>
      <c r="AV34" s="1"/>
      <c r="AX34" s="67"/>
      <c r="AY34" s="7" t="str">
        <f>meta!$P$3</f>
        <v>Almoço ↓</v>
      </c>
      <c r="AZ34" s="1"/>
      <c r="BA34" s="14"/>
      <c r="BB34" s="27" t="str">
        <f>IF(OR(BA33="",BA34&lt;&gt;""),"",TEXT(BA33+"1:00","HH:MM"))</f>
        <v/>
      </c>
      <c r="BC34" s="1"/>
    </row>
    <row r="35" spans="1:55" ht="14.45" customHeight="1" x14ac:dyDescent="0.25">
      <c r="B35" s="11"/>
      <c r="E35" s="68"/>
      <c r="F35" s="36"/>
      <c r="G35" s="67"/>
      <c r="H35" s="6" t="str">
        <f>meta!$P$4</f>
        <v>Saída</v>
      </c>
      <c r="I35" s="1"/>
      <c r="J35" s="13"/>
      <c r="K35" s="26" t="str">
        <f>IF(J35&lt;&gt;"","",TEXT(meta!$F$2,"HH:MM"))</f>
        <v>17:30</v>
      </c>
      <c r="L35" s="1"/>
      <c r="N35" s="67"/>
      <c r="O35" s="6" t="str">
        <f>meta!$P$4</f>
        <v>Saída</v>
      </c>
      <c r="P35" s="1"/>
      <c r="Q35" s="13"/>
      <c r="R35" s="26" t="str">
        <f>IF(Q35&lt;&gt;"","",TEXT(meta!$F$2,"HH:MM"))</f>
        <v>17:30</v>
      </c>
      <c r="S35" s="1"/>
      <c r="U35" s="67"/>
      <c r="V35" s="6" t="str">
        <f>meta!$P$4</f>
        <v>Saída</v>
      </c>
      <c r="W35" s="1"/>
      <c r="X35" s="13"/>
      <c r="Y35" s="26" t="str">
        <f>IF(X35&lt;&gt;"","",TEXT(meta!$F$2,"HH:MM"))</f>
        <v>17:30</v>
      </c>
      <c r="Z35" s="1"/>
      <c r="AB35" s="67"/>
      <c r="AC35" s="6" t="str">
        <f>meta!$P$4</f>
        <v>Saída</v>
      </c>
      <c r="AD35" s="1"/>
      <c r="AE35" s="13"/>
      <c r="AF35" s="26" t="str">
        <f>IF(AE35&lt;&gt;"","",TEXT(meta!$F$2,"HH:MM"))</f>
        <v>17:30</v>
      </c>
      <c r="AG35" s="1"/>
      <c r="AI35" s="67"/>
      <c r="AJ35" s="6" t="str">
        <f>meta!$P$4</f>
        <v>Saída</v>
      </c>
      <c r="AK35" s="1"/>
      <c r="AL35" s="13"/>
      <c r="AM35" s="26" t="str">
        <f>IF(AL35&lt;&gt;"","",TEXT(meta!$F$2,"HH:MM"))</f>
        <v>17:30</v>
      </c>
      <c r="AN35" s="1"/>
      <c r="AQ35" s="67"/>
      <c r="AR35" s="6" t="str">
        <f>meta!$P$4</f>
        <v>Saída</v>
      </c>
      <c r="AS35" s="1"/>
      <c r="AT35" s="13"/>
      <c r="AU35" s="26" t="str">
        <f>IF(AT35&lt;&gt;"","",TEXT(meta!$F$2,"HH:MM"))</f>
        <v>17:30</v>
      </c>
      <c r="AV35" s="1"/>
      <c r="AX35" s="67"/>
      <c r="AY35" s="6" t="str">
        <f>meta!$P$4</f>
        <v>Saída</v>
      </c>
      <c r="AZ35" s="1"/>
      <c r="BA35" s="13"/>
      <c r="BB35" s="26" t="str">
        <f>IF(BA35&lt;&gt;"","",TEXT(meta!$F$2,"HH:MM"))</f>
        <v>17:30</v>
      </c>
      <c r="BC35" s="1"/>
    </row>
    <row r="36" spans="1:55" s="18" customFormat="1" ht="10.5" customHeight="1" x14ac:dyDescent="0.25">
      <c r="A36" s="8"/>
      <c r="B36" s="11"/>
      <c r="C36" s="8"/>
      <c r="D36" s="2"/>
      <c r="E36" s="35"/>
      <c r="F36" s="35"/>
      <c r="G36" s="67"/>
      <c r="H36" s="58" t="str">
        <f>IF(AND(J32&lt;&gt;"",J33&lt;&gt;"",J34&lt;&gt;"",J35&lt;&gt;""),
IF(ABS(J35-J32-(J34-J33)-meta!$F$4)&lt;=meta!$F$9,
_xlfn.CONCAT(
(SIGN(J35-J32-(J34-J33)-meta!$F$4)*MINUTE(ABS(J35-J32-(J34-J33)-meta!$F$4))),meta!$F$10
),""),"")</f>
        <v/>
      </c>
      <c r="I36" s="8"/>
      <c r="J36" s="23" t="str">
        <f>_xlfn.IFS(AND(J32="",J33="",J34="",J35=""),"",
AND(J32&lt;&gt;"",J33="",J34="",J35=""),meta!$F$1-J32,
AND(J32&lt;&gt;"",J33&lt;&gt;"",J34="",J35=""),meta!$F$1-J32,
AND(J32&lt;&gt;"",J33&lt;&gt;"",J34&lt;&gt;"",J35=""),(meta!$F$1-J32)-(J34-J33-meta!$F$3),
AND(J32&lt;&gt;"",J33&lt;&gt;"",J34&lt;&gt;"",J35&lt;&gt;""),IF(ABS(J35-J32-(J34-J33)-meta!$F$4)&lt;=meta!$F$9,0,(J35-J32-(J34-J33)-meta!$F$4)),
TRUE,"ERRO")</f>
        <v/>
      </c>
      <c r="K36" s="28"/>
      <c r="L36" s="8"/>
      <c r="M36" s="19"/>
      <c r="N36" s="67"/>
      <c r="O36" s="58" t="str">
        <f>IF(AND(Q32&lt;&gt;"",Q33&lt;&gt;"",Q34&lt;&gt;"",Q35&lt;&gt;""),
IF(ABS(Q35-Q32-(Q34-Q33)-meta!$F$4)&lt;=meta!$F$9,
_xlfn.CONCAT(
(SIGN(Q35-Q32-(Q34-Q33)-meta!$F$4)*MINUTE(ABS(Q35-Q32-(Q34-Q33)-meta!$F$4))),meta!$F$10
),""),"")</f>
        <v/>
      </c>
      <c r="P36" s="8"/>
      <c r="Q36" s="23" t="str">
        <f>_xlfn.IFS(AND(Q32="",Q33="",Q34="",Q35=""),"",
AND(Q32&lt;&gt;"",Q33="",Q34="",Q35=""),meta!$F$1-Q32,
AND(Q32&lt;&gt;"",Q33&lt;&gt;"",Q34="",Q35=""),meta!$F$1-Q32,
AND(Q32&lt;&gt;"",Q33&lt;&gt;"",Q34&lt;&gt;"",Q35=""),(meta!$F$1-Q32)-(Q34-Q33-meta!$F$3),
AND(Q32&lt;&gt;"",Q33&lt;&gt;"",Q34&lt;&gt;"",Q35&lt;&gt;""),IF(ABS(Q35-Q32-(Q34-Q33)-meta!$F$4)&lt;=meta!$F$9,0,(Q35-Q32-(Q34-Q33)-meta!$F$4)),
TRUE,"ERRO")</f>
        <v/>
      </c>
      <c r="R36" s="28"/>
      <c r="S36" s="8"/>
      <c r="T36" s="19"/>
      <c r="U36" s="67"/>
      <c r="V36" s="58" t="str">
        <f>IF(AND(X32&lt;&gt;"",X33&lt;&gt;"",X34&lt;&gt;"",X35&lt;&gt;""),
IF(ABS(X35-X32-(X34-X33)-meta!$F$4)&lt;=meta!$F$9,
_xlfn.CONCAT(
(SIGN(X35-X32-(X34-X33)-meta!$F$4)*MINUTE(ABS(X35-X32-(X34-X33)-meta!$F$4))),meta!$F$10
),""),"")</f>
        <v/>
      </c>
      <c r="W36" s="8"/>
      <c r="X36" s="23" t="str">
        <f>_xlfn.IFS(AND(X32="",X33="",X34="",X35=""),"",
AND(X32&lt;&gt;"",X33="",X34="",X35=""),meta!$F$1-X32,
AND(X32&lt;&gt;"",X33&lt;&gt;"",X34="",X35=""),meta!$F$1-X32,
AND(X32&lt;&gt;"",X33&lt;&gt;"",X34&lt;&gt;"",X35=""),(meta!$F$1-X32)-(X34-X33-meta!$F$3),
AND(X32&lt;&gt;"",X33&lt;&gt;"",X34&lt;&gt;"",X35&lt;&gt;""),IF(ABS(X35-X32-(X34-X33)-meta!$F$4)&lt;=meta!$F$9,0,(X35-X32-(X34-X33)-meta!$F$4)),
TRUE,"ERRO")</f>
        <v/>
      </c>
      <c r="Y36" s="28"/>
      <c r="Z36" s="8"/>
      <c r="AA36" s="19"/>
      <c r="AB36" s="67"/>
      <c r="AC36" s="58" t="str">
        <f>IF(AND(AE32&lt;&gt;"",AE33&lt;&gt;"",AE34&lt;&gt;"",AE35&lt;&gt;""),
IF(ABS(AE35-AE32-(AE34-AE33)-meta!$F$4)&lt;=meta!$F$9,
_xlfn.CONCAT(
(SIGN(AE35-AE32-(AE34-AE33)-meta!$F$4)*MINUTE(ABS(AE35-AE32-(AE34-AE33)-meta!$F$4))),meta!$F$10
),""),"")</f>
        <v/>
      </c>
      <c r="AD36" s="8"/>
      <c r="AE36" s="23" t="str">
        <f>_xlfn.IFS(AND(AE32="",AE33="",AE34="",AE35=""),"",
AND(AE32&lt;&gt;"",AE33="",AE34="",AE35=""),meta!$F$1-AE32,
AND(AE32&lt;&gt;"",AE33&lt;&gt;"",AE34="",AE35=""),meta!$F$1-AE32,
AND(AE32&lt;&gt;"",AE33&lt;&gt;"",AE34&lt;&gt;"",AE35=""),(meta!$F$1-AE32)-(AE34-AE33-meta!$F$3),
AND(AE32&lt;&gt;"",AE33&lt;&gt;"",AE34&lt;&gt;"",AE35&lt;&gt;""),IF(ABS(AE35-AE32-(AE34-AE33)-meta!$F$4)&lt;=meta!$F$9,0,(AE35-AE32-(AE34-AE33)-meta!$F$4)),
TRUE,"ERRO")</f>
        <v/>
      </c>
      <c r="AF36" s="28"/>
      <c r="AG36" s="8"/>
      <c r="AH36" s="19"/>
      <c r="AI36" s="67"/>
      <c r="AJ36" s="58" t="str">
        <f>IF(AND(AL32&lt;&gt;"",AL33&lt;&gt;"",AL34&lt;&gt;"",AL35&lt;&gt;""),
IF(ABS(AL35-AL32-(AL34-AL33)-meta!$F$4)&lt;=meta!$F$9,
_xlfn.CONCAT(
(SIGN(AL35-AL32-(AL34-AL33)-meta!$F$4)*MINUTE(ABS(AL35-AL32-(AL34-AL33)-meta!$F$4))),meta!$F$10
),""),"")</f>
        <v/>
      </c>
      <c r="AK36" s="8"/>
      <c r="AL36" s="23" t="str">
        <f>_xlfn.IFS(AND(AL32="",AL33="",AL34="",AL35=""),"",
AND(AL32&lt;&gt;"",AL33="",AL34="",AL35=""),meta!$F$1-AL32,
AND(AL32&lt;&gt;"",AL33&lt;&gt;"",AL34="",AL35=""),meta!$F$1-AL32,
AND(AL32&lt;&gt;"",AL33&lt;&gt;"",AL34&lt;&gt;"",AL35=""),(meta!$F$1-AL32)-(AL34-AL33-meta!$F$3),
AND(AL32&lt;&gt;"",AL33&lt;&gt;"",AL34&lt;&gt;"",AL35&lt;&gt;""),IF(ABS(AL35-AL32-(AL34-AL33)-meta!$F$4)&lt;=meta!$F$9,0,(AL35-AL32-(AL34-AL33)-meta!$F$4)),
TRUE,"ERRO")</f>
        <v/>
      </c>
      <c r="AM36" s="28"/>
      <c r="AN36" s="8"/>
      <c r="AO36" s="19"/>
      <c r="AQ36" s="67"/>
      <c r="AR36" s="58" t="str">
        <f>IF(AND(AT32&lt;&gt;"",AT33&lt;&gt;"",AT34&lt;&gt;"",AT35&lt;&gt;""),
IF(ABS(AT35-AT32-(AT34-AT33)-meta!$F$4)&lt;=meta!$F$9,
_xlfn.CONCAT(
(SIGN(AT35-AT32-(AT34-AT33)-meta!$F$4)*MINUTE(ABS(AT35-AT32-(AT34-AT33)-meta!$F$4))),meta!$F$10
),""),"")</f>
        <v/>
      </c>
      <c r="AS36" s="8"/>
      <c r="AT36" s="23" t="str">
        <f>_xlfn.IFS(AND(AT32="",AT33="",AT34="",AT35=""),"",
AND(AT32&lt;&gt;"",AT33="",AT34="",AT35=""),meta!$F$1-AT32,
AND(AT32&lt;&gt;"",AT33&lt;&gt;"",AT34="",AT35=""),meta!$F$1-AT32,
AND(AT32&lt;&gt;"",AT33&lt;&gt;"",AT34&lt;&gt;"",AT35=""),(meta!$F$1-AT32)-(AT34-AT33-meta!$F$3),
AND(AT32&lt;&gt;"",AT33&lt;&gt;"",AT34&lt;&gt;"",AT35&lt;&gt;""),IF(ABS(AT35-AT32-(AT34-AT33)-meta!$F$4)&lt;=meta!$F$9,0,(AT35-AT32-(AT34-AT33)-meta!$F$4)),
TRUE,"ERRO")</f>
        <v/>
      </c>
      <c r="AU36" s="28"/>
      <c r="AV36" s="8"/>
      <c r="AX36" s="67"/>
      <c r="AY36" s="58" t="str">
        <f>IF(AND(BA32&lt;&gt;"",BA33&lt;&gt;"",BA34&lt;&gt;"",BA35&lt;&gt;""),
IF(ABS(BA35-BA32-(BA34-BA33)-meta!$F$4)&lt;=meta!$F$9,
_xlfn.CONCAT(
(SIGN(BA35-BA32-(BA34-BA33)-meta!$F$4)*MINUTE(ABS(BA35-BA32-(BA34-BA33)-meta!$F$4))),meta!$F$10
),""),"")</f>
        <v/>
      </c>
      <c r="AZ36" s="8"/>
      <c r="BA36" s="23" t="str">
        <f>_xlfn.IFS(AND(BA32="",BA33="",BA34="",BA35=""),"",
AND(BA32&lt;&gt;"",BA33="",BA34="",BA35=""),meta!$F$1-BA32,
AND(BA32&lt;&gt;"",BA33&lt;&gt;"",BA34="",BA35=""),meta!$F$1-BA32,
AND(BA32&lt;&gt;"",BA33&lt;&gt;"",BA34&lt;&gt;"",BA35=""),(meta!$F$1-BA32)-(BA34-BA33-meta!$F$3),
AND(BA32&lt;&gt;"",BA33&lt;&gt;"",BA34&lt;&gt;"",BA35&lt;&gt;""),IF(ABS(BA35-BA32-(BA34-BA33)-meta!$F$4)&lt;=meta!$F$9,0,(BA35-BA32-(BA34-BA33)-meta!$F$4)),
TRUE,"ERRO")</f>
        <v/>
      </c>
      <c r="BB36" s="28"/>
      <c r="BC36" s="8"/>
    </row>
    <row r="37" spans="1:55" ht="4.5" customHeight="1" x14ac:dyDescent="0.25">
      <c r="B37" s="11"/>
      <c r="F37" s="35"/>
    </row>
    <row r="38" spans="1:55" ht="4.5" customHeight="1" x14ac:dyDescent="0.25">
      <c r="B38" s="11"/>
      <c r="F38" s="35"/>
      <c r="G38" s="67">
        <f>AX31+1</f>
        <v>43921</v>
      </c>
      <c r="H38" s="15"/>
      <c r="I38" s="15"/>
      <c r="J38" s="15"/>
      <c r="K38" s="25"/>
      <c r="L38" s="4"/>
      <c r="N38" s="67">
        <f>G38+1</f>
        <v>43922</v>
      </c>
      <c r="O38" s="15"/>
      <c r="P38" s="15"/>
      <c r="Q38" s="15"/>
      <c r="R38" s="25"/>
      <c r="S38" s="4"/>
      <c r="U38" s="67">
        <f>N38+1</f>
        <v>43923</v>
      </c>
      <c r="V38" s="15"/>
      <c r="W38" s="15"/>
      <c r="X38" s="15"/>
      <c r="Y38" s="25"/>
      <c r="Z38" s="4"/>
      <c r="AB38" s="67">
        <f>U38+1</f>
        <v>43924</v>
      </c>
      <c r="AC38" s="15"/>
      <c r="AD38" s="15"/>
      <c r="AE38" s="15"/>
      <c r="AF38" s="25"/>
      <c r="AG38" s="4"/>
      <c r="AI38" s="67">
        <f>AB38+1</f>
        <v>43925</v>
      </c>
      <c r="AJ38" s="15"/>
      <c r="AK38" s="15"/>
      <c r="AL38" s="15"/>
      <c r="AM38" s="25"/>
      <c r="AN38" s="4"/>
      <c r="AQ38" s="67">
        <f>AI38+1</f>
        <v>43926</v>
      </c>
      <c r="AR38" s="15"/>
      <c r="AS38" s="15"/>
      <c r="AT38" s="15"/>
      <c r="AU38" s="25"/>
      <c r="AV38" s="4"/>
      <c r="AX38" s="67">
        <f>AQ38+1</f>
        <v>43927</v>
      </c>
      <c r="AY38" s="15"/>
      <c r="AZ38" s="15"/>
      <c r="BA38" s="15"/>
      <c r="BB38" s="25"/>
      <c r="BC38" s="4"/>
    </row>
    <row r="39" spans="1:55" ht="14.45" customHeight="1" x14ac:dyDescent="0.25">
      <c r="B39" s="11"/>
      <c r="E39" s="68">
        <f>IFERROR(SUM(J43,Q43,X43,AE43,AL43,AT43,BA43)*VLOOKUP($C$14,meta!$R$1:$S$3,2,FALSE),SUM(J43,Q43,X43,AE43,AL43,AT43,BA43))</f>
        <v>0</v>
      </c>
      <c r="F39" s="41">
        <f>IFERROR(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*VLOOKUP($C$14,meta!$R$1:$S$3,2,FALSE),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)</f>
        <v>0</v>
      </c>
      <c r="G39" s="67"/>
      <c r="H39" s="6" t="str">
        <f>meta!$P$1</f>
        <v>Entrada</v>
      </c>
      <c r="I39" s="1"/>
      <c r="J39" s="13"/>
      <c r="K39" s="26" t="str">
        <f>IF(J39&lt;&gt;"","",TEXT(meta!$F$1,"HH:MM"))</f>
        <v>08:30</v>
      </c>
      <c r="L39" s="1"/>
      <c r="N39" s="67"/>
      <c r="O39" s="6" t="str">
        <f>meta!$P$1</f>
        <v>Entrada</v>
      </c>
      <c r="P39" s="1"/>
      <c r="Q39" s="13"/>
      <c r="R39" s="26" t="str">
        <f>IF(Q39&lt;&gt;"","",TEXT(meta!$F$1,"HH:MM"))</f>
        <v>08:30</v>
      </c>
      <c r="S39" s="1"/>
      <c r="U39" s="67"/>
      <c r="V39" s="6" t="str">
        <f>meta!$P$1</f>
        <v>Entrada</v>
      </c>
      <c r="W39" s="1"/>
      <c r="X39" s="13"/>
      <c r="Y39" s="26" t="str">
        <f>IF(X39&lt;&gt;"","",TEXT(meta!$F$1,"HH:MM"))</f>
        <v>08:30</v>
      </c>
      <c r="Z39" s="1"/>
      <c r="AB39" s="67"/>
      <c r="AC39" s="6" t="str">
        <f>meta!$P$1</f>
        <v>Entrada</v>
      </c>
      <c r="AD39" s="1"/>
      <c r="AE39" s="13"/>
      <c r="AF39" s="26" t="str">
        <f>IF(AE39&lt;&gt;"","",TEXT(meta!$F$1,"HH:MM"))</f>
        <v>08:30</v>
      </c>
      <c r="AG39" s="1"/>
      <c r="AI39" s="67"/>
      <c r="AJ39" s="6" t="str">
        <f>meta!$P$1</f>
        <v>Entrada</v>
      </c>
      <c r="AK39" s="1"/>
      <c r="AL39" s="13"/>
      <c r="AM39" s="26" t="str">
        <f>IF(AL39&lt;&gt;"","",TEXT(meta!$F$1,"HH:MM"))</f>
        <v>08:30</v>
      </c>
      <c r="AN39" s="1"/>
      <c r="AQ39" s="67"/>
      <c r="AR39" s="6" t="str">
        <f>meta!$P$1</f>
        <v>Entrada</v>
      </c>
      <c r="AS39" s="1"/>
      <c r="AT39" s="13"/>
      <c r="AU39" s="26" t="str">
        <f>IF(AT39&lt;&gt;"","",TEXT(meta!$F$1,"HH:MM"))</f>
        <v>08:30</v>
      </c>
      <c r="AV39" s="1"/>
      <c r="AX39" s="67"/>
      <c r="AY39" s="6" t="str">
        <f>meta!$P$1</f>
        <v>Entrada</v>
      </c>
      <c r="AZ39" s="1"/>
      <c r="BA39" s="13"/>
      <c r="BB39" s="26" t="str">
        <f>IF(BA39&lt;&gt;"","",TEXT(meta!$F$1,"HH:MM"))</f>
        <v>08:30</v>
      </c>
      <c r="BC39" s="1"/>
    </row>
    <row r="40" spans="1:55" ht="14.45" customHeight="1" x14ac:dyDescent="0.25">
      <c r="B40" s="11"/>
      <c r="E40" s="68"/>
      <c r="F40" s="38"/>
      <c r="G40" s="67"/>
      <c r="H40" s="7" t="str">
        <f>meta!$P$2</f>
        <v>Almoço ↑</v>
      </c>
      <c r="I40" s="1"/>
      <c r="J40" s="14"/>
      <c r="K40" s="27"/>
      <c r="L40" s="1"/>
      <c r="N40" s="67"/>
      <c r="O40" s="7" t="str">
        <f>meta!$P$2</f>
        <v>Almoço ↑</v>
      </c>
      <c r="P40" s="1"/>
      <c r="Q40" s="14"/>
      <c r="R40" s="27"/>
      <c r="S40" s="1"/>
      <c r="U40" s="67"/>
      <c r="V40" s="7" t="str">
        <f>meta!$P$2</f>
        <v>Almoço ↑</v>
      </c>
      <c r="W40" s="1"/>
      <c r="X40" s="14"/>
      <c r="Y40" s="27"/>
      <c r="Z40" s="1"/>
      <c r="AB40" s="67"/>
      <c r="AC40" s="7" t="str">
        <f>meta!$P$2</f>
        <v>Almoço ↑</v>
      </c>
      <c r="AD40" s="1"/>
      <c r="AE40" s="14"/>
      <c r="AF40" s="27"/>
      <c r="AG40" s="1"/>
      <c r="AI40" s="67"/>
      <c r="AJ40" s="7" t="str">
        <f>meta!$P$2</f>
        <v>Almoço ↑</v>
      </c>
      <c r="AK40" s="1"/>
      <c r="AL40" s="14"/>
      <c r="AM40" s="27"/>
      <c r="AN40" s="1"/>
      <c r="AQ40" s="67"/>
      <c r="AR40" s="7" t="str">
        <f>meta!$P$2</f>
        <v>Almoço ↑</v>
      </c>
      <c r="AS40" s="1"/>
      <c r="AT40" s="14"/>
      <c r="AU40" s="27"/>
      <c r="AV40" s="1"/>
      <c r="AX40" s="67"/>
      <c r="AY40" s="7" t="str">
        <f>meta!$P$2</f>
        <v>Almoço ↑</v>
      </c>
      <c r="AZ40" s="1"/>
      <c r="BA40" s="14"/>
      <c r="BB40" s="27"/>
      <c r="BC40" s="1"/>
    </row>
    <row r="41" spans="1:55" ht="14.45" customHeight="1" x14ac:dyDescent="0.25">
      <c r="B41" s="11"/>
      <c r="E41" s="68"/>
      <c r="F41" s="38"/>
      <c r="G41" s="67"/>
      <c r="H41" s="7" t="str">
        <f>meta!$P$3</f>
        <v>Almoço ↓</v>
      </c>
      <c r="I41" s="1"/>
      <c r="J41" s="14"/>
      <c r="K41" s="27" t="str">
        <f>IF(OR(J40="",J41&lt;&gt;""),"",TEXT(J40+"1:00","HH:MM"))</f>
        <v/>
      </c>
      <c r="L41" s="1"/>
      <c r="N41" s="67"/>
      <c r="O41" s="7" t="str">
        <f>meta!$P$3</f>
        <v>Almoço ↓</v>
      </c>
      <c r="P41" s="1"/>
      <c r="Q41" s="14"/>
      <c r="R41" s="27" t="str">
        <f>IF(OR(Q40="",Q41&lt;&gt;""),"",TEXT(Q40+"1:00","HH:MM"))</f>
        <v/>
      </c>
      <c r="S41" s="1"/>
      <c r="U41" s="67"/>
      <c r="V41" s="7" t="str">
        <f>meta!$P$3</f>
        <v>Almoço ↓</v>
      </c>
      <c r="W41" s="1"/>
      <c r="X41" s="14"/>
      <c r="Y41" s="27" t="str">
        <f>IF(OR(X40="",X41&lt;&gt;""),"",TEXT(X40+"1:00","HH:MM"))</f>
        <v/>
      </c>
      <c r="Z41" s="1"/>
      <c r="AB41" s="67"/>
      <c r="AC41" s="7" t="str">
        <f>meta!$P$3</f>
        <v>Almoço ↓</v>
      </c>
      <c r="AD41" s="1"/>
      <c r="AE41" s="14"/>
      <c r="AF41" s="27" t="str">
        <f>IF(OR(AE40="",AE41&lt;&gt;""),"",TEXT(AE40+"1:00","HH:MM"))</f>
        <v/>
      </c>
      <c r="AG41" s="1"/>
      <c r="AI41" s="67"/>
      <c r="AJ41" s="7" t="str">
        <f>meta!$P$3</f>
        <v>Almoço ↓</v>
      </c>
      <c r="AK41" s="1"/>
      <c r="AL41" s="14"/>
      <c r="AM41" s="27" t="str">
        <f>IF(OR(AL40="",AL41&lt;&gt;""),"",TEXT(AL40+"1:00","HH:MM"))</f>
        <v/>
      </c>
      <c r="AN41" s="1"/>
      <c r="AQ41" s="67"/>
      <c r="AR41" s="7" t="str">
        <f>meta!$P$3</f>
        <v>Almoço ↓</v>
      </c>
      <c r="AS41" s="1"/>
      <c r="AT41" s="14"/>
      <c r="AU41" s="27" t="str">
        <f>IF(OR(AT40="",AT41&lt;&gt;""),"",TEXT(AT40+"1:00","HH:MM"))</f>
        <v/>
      </c>
      <c r="AV41" s="1"/>
      <c r="AX41" s="67"/>
      <c r="AY41" s="7" t="str">
        <f>meta!$P$3</f>
        <v>Almoço ↓</v>
      </c>
      <c r="AZ41" s="1"/>
      <c r="BA41" s="14"/>
      <c r="BB41" s="27" t="str">
        <f>IF(OR(BA40="",BA41&lt;&gt;""),"",TEXT(BA40+"1:00","HH:MM"))</f>
        <v/>
      </c>
      <c r="BC41" s="1"/>
    </row>
    <row r="42" spans="1:55" ht="14.45" customHeight="1" x14ac:dyDescent="0.25">
      <c r="B42" s="11"/>
      <c r="E42" s="68"/>
      <c r="F42" s="38"/>
      <c r="G42" s="67"/>
      <c r="H42" s="6" t="str">
        <f>meta!$P$4</f>
        <v>Saída</v>
      </c>
      <c r="I42" s="1"/>
      <c r="J42" s="13"/>
      <c r="K42" s="26" t="str">
        <f>IF(J42&lt;&gt;"","",TEXT(meta!$F$2,"HH:MM"))</f>
        <v>17:30</v>
      </c>
      <c r="L42" s="1"/>
      <c r="N42" s="67"/>
      <c r="O42" s="6" t="str">
        <f>meta!$P$4</f>
        <v>Saída</v>
      </c>
      <c r="P42" s="1"/>
      <c r="Q42" s="13"/>
      <c r="R42" s="26" t="str">
        <f>IF(Q42&lt;&gt;"","",TEXT(meta!$F$2,"HH:MM"))</f>
        <v>17:30</v>
      </c>
      <c r="S42" s="1"/>
      <c r="U42" s="67"/>
      <c r="V42" s="6" t="str">
        <f>meta!$P$4</f>
        <v>Saída</v>
      </c>
      <c r="W42" s="1"/>
      <c r="X42" s="13"/>
      <c r="Y42" s="26" t="str">
        <f>IF(X42&lt;&gt;"","",TEXT(meta!$F$2,"HH:MM"))</f>
        <v>17:30</v>
      </c>
      <c r="Z42" s="1"/>
      <c r="AB42" s="67"/>
      <c r="AC42" s="6" t="str">
        <f>meta!$P$4</f>
        <v>Saída</v>
      </c>
      <c r="AD42" s="1"/>
      <c r="AE42" s="13"/>
      <c r="AF42" s="26" t="str">
        <f>IF(AE42&lt;&gt;"","",TEXT(meta!$F$2,"HH:MM"))</f>
        <v>17:30</v>
      </c>
      <c r="AG42" s="1"/>
      <c r="AI42" s="67"/>
      <c r="AJ42" s="6" t="str">
        <f>meta!$P$4</f>
        <v>Saída</v>
      </c>
      <c r="AK42" s="1"/>
      <c r="AL42" s="13"/>
      <c r="AM42" s="26" t="str">
        <f>IF(AL42&lt;&gt;"","",TEXT(meta!$F$2,"HH:MM"))</f>
        <v>17:30</v>
      </c>
      <c r="AN42" s="1"/>
      <c r="AQ42" s="67"/>
      <c r="AR42" s="6" t="str">
        <f>meta!$P$4</f>
        <v>Saída</v>
      </c>
      <c r="AS42" s="1"/>
      <c r="AT42" s="13"/>
      <c r="AU42" s="26" t="str">
        <f>IF(AT42&lt;&gt;"","",TEXT(meta!$F$2,"HH:MM"))</f>
        <v>17:30</v>
      </c>
      <c r="AV42" s="1"/>
      <c r="AX42" s="67"/>
      <c r="AY42" s="6" t="str">
        <f>meta!$P$4</f>
        <v>Saída</v>
      </c>
      <c r="AZ42" s="1"/>
      <c r="BA42" s="13"/>
      <c r="BB42" s="26" t="str">
        <f>IF(BA42&lt;&gt;"","",TEXT(meta!$F$2,"HH:MM"))</f>
        <v>17:30</v>
      </c>
      <c r="BC42" s="1"/>
    </row>
    <row r="43" spans="1:55" s="18" customFormat="1" ht="10.5" customHeight="1" x14ac:dyDescent="0.25">
      <c r="A43" s="8"/>
      <c r="B43" s="11"/>
      <c r="C43" s="8"/>
      <c r="D43" s="2"/>
      <c r="E43" s="35"/>
      <c r="F43" s="37"/>
      <c r="G43" s="67"/>
      <c r="H43" s="58" t="str">
        <f>IF(AND(J39&lt;&gt;"",J40&lt;&gt;"",J41&lt;&gt;"",J42&lt;&gt;""),
IF(ABS(J42-J39-(J41-J40)-meta!$F$4)&lt;=meta!$F$9,
_xlfn.CONCAT(
(SIGN(J42-J39-(J41-J40)-meta!$F$4)*MINUTE(ABS(J42-J39-(J41-J40)-meta!$F$4))),meta!$F$10
),""),"")</f>
        <v/>
      </c>
      <c r="I43" s="8"/>
      <c r="J43" s="23" t="str">
        <f>_xlfn.IFS(AND(J39="",J40="",J41="",J42=""),"",
AND(J39&lt;&gt;"",J40="",J41="",J42=""),meta!$F$1-J39,
AND(J39&lt;&gt;"",J40&lt;&gt;"",J41="",J42=""),meta!$F$1-J39,
AND(J39&lt;&gt;"",J40&lt;&gt;"",J41&lt;&gt;"",J42=""),(meta!$F$1-J39)-(J41-J40-meta!$F$3),
AND(J39&lt;&gt;"",J40&lt;&gt;"",J41&lt;&gt;"",J42&lt;&gt;""),IF(ABS(J42-J39-(J41-J40)-meta!$F$4)&lt;=meta!$F$9,0,(J42-J39-(J41-J40)-meta!$F$4)),
TRUE,"ERRO")</f>
        <v/>
      </c>
      <c r="K43" s="28"/>
      <c r="L43" s="8"/>
      <c r="M43" s="19"/>
      <c r="N43" s="67"/>
      <c r="O43" s="58" t="str">
        <f>IF(AND(Q39&lt;&gt;"",Q40&lt;&gt;"",Q41&lt;&gt;"",Q42&lt;&gt;""),
IF(ABS(Q42-Q39-(Q41-Q40)-meta!$F$4)&lt;=meta!$F$9,
_xlfn.CONCAT(
(SIGN(Q42-Q39-(Q41-Q40)-meta!$F$4)*MINUTE(ABS(Q42-Q39-(Q41-Q40)-meta!$F$4))),meta!$F$10
),""),"")</f>
        <v/>
      </c>
      <c r="P43" s="8"/>
      <c r="Q43" s="23" t="str">
        <f>_xlfn.IFS(AND(Q39="",Q40="",Q41="",Q42=""),"",
AND(Q39&lt;&gt;"",Q40="",Q41="",Q42=""),meta!$F$1-Q39,
AND(Q39&lt;&gt;"",Q40&lt;&gt;"",Q41="",Q42=""),meta!$F$1-Q39,
AND(Q39&lt;&gt;"",Q40&lt;&gt;"",Q41&lt;&gt;"",Q42=""),(meta!$F$1-Q39)-(Q41-Q40-meta!$F$3),
AND(Q39&lt;&gt;"",Q40&lt;&gt;"",Q41&lt;&gt;"",Q42&lt;&gt;""),IF(ABS(Q42-Q39-(Q41-Q40)-meta!$F$4)&lt;=meta!$F$9,0,(Q42-Q39-(Q41-Q40)-meta!$F$4)),
TRUE,"ERRO")</f>
        <v/>
      </c>
      <c r="R43" s="28"/>
      <c r="S43" s="8"/>
      <c r="T43" s="19"/>
      <c r="U43" s="67"/>
      <c r="V43" s="58" t="str">
        <f>IF(AND(X39&lt;&gt;"",X40&lt;&gt;"",X41&lt;&gt;"",X42&lt;&gt;""),
IF(ABS(X42-X39-(X41-X40)-meta!$F$4)&lt;=meta!$F$9,
_xlfn.CONCAT(
(SIGN(X42-X39-(X41-X40)-meta!$F$4)*MINUTE(ABS(X42-X39-(X41-X40)-meta!$F$4))),meta!$F$10
),""),"")</f>
        <v/>
      </c>
      <c r="W43" s="8"/>
      <c r="X43" s="23" t="str">
        <f>_xlfn.IFS(AND(X39="",X40="",X41="",X42=""),"",
AND(X39&lt;&gt;"",X40="",X41="",X42=""),meta!$F$1-X39,
AND(X39&lt;&gt;"",X40&lt;&gt;"",X41="",X42=""),meta!$F$1-X39,
AND(X39&lt;&gt;"",X40&lt;&gt;"",X41&lt;&gt;"",X42=""),(meta!$F$1-X39)-(X41-X40-meta!$F$3),
AND(X39&lt;&gt;"",X40&lt;&gt;"",X41&lt;&gt;"",X42&lt;&gt;""),IF(ABS(X42-X39-(X41-X40)-meta!$F$4)&lt;=meta!$F$9,0,(X42-X39-(X41-X40)-meta!$F$4)),
TRUE,"ERRO")</f>
        <v/>
      </c>
      <c r="Y43" s="28"/>
      <c r="Z43" s="8"/>
      <c r="AA43" s="19"/>
      <c r="AB43" s="67"/>
      <c r="AC43" s="58" t="str">
        <f>IF(AND(AE39&lt;&gt;"",AE40&lt;&gt;"",AE41&lt;&gt;"",AE42&lt;&gt;""),
IF(ABS(AE42-AE39-(AE41-AE40)-meta!$F$4)&lt;=meta!$F$9,
_xlfn.CONCAT(
(SIGN(AE42-AE39-(AE41-AE40)-meta!$F$4)*MINUTE(ABS(AE42-AE39-(AE41-AE40)-meta!$F$4))),meta!$F$10
),""),"")</f>
        <v/>
      </c>
      <c r="AD43" s="8"/>
      <c r="AE43" s="23" t="str">
        <f>_xlfn.IFS(AND(AE39="",AE40="",AE41="",AE42=""),"",
AND(AE39&lt;&gt;"",AE40="",AE41="",AE42=""),meta!$F$1-AE39,
AND(AE39&lt;&gt;"",AE40&lt;&gt;"",AE41="",AE42=""),meta!$F$1-AE39,
AND(AE39&lt;&gt;"",AE40&lt;&gt;"",AE41&lt;&gt;"",AE42=""),(meta!$F$1-AE39)-(AE41-AE40-meta!$F$3),
AND(AE39&lt;&gt;"",AE40&lt;&gt;"",AE41&lt;&gt;"",AE42&lt;&gt;""),IF(ABS(AE42-AE39-(AE41-AE40)-meta!$F$4)&lt;=meta!$F$9,0,(AE42-AE39-(AE41-AE40)-meta!$F$4)),
TRUE,"ERRO")</f>
        <v/>
      </c>
      <c r="AF43" s="28"/>
      <c r="AG43" s="8"/>
      <c r="AH43" s="19"/>
      <c r="AI43" s="67"/>
      <c r="AJ43" s="58" t="str">
        <f>IF(AND(AL39&lt;&gt;"",AL40&lt;&gt;"",AL41&lt;&gt;"",AL42&lt;&gt;""),
IF(ABS(AL42-AL39-(AL41-AL40)-meta!$F$4)&lt;=meta!$F$9,
_xlfn.CONCAT(
(SIGN(AL42-AL39-(AL41-AL40)-meta!$F$4)*MINUTE(ABS(AL42-AL39-(AL41-AL40)-meta!$F$4))),meta!$F$10
),""),"")</f>
        <v/>
      </c>
      <c r="AK43" s="8"/>
      <c r="AL43" s="23" t="str">
        <f>_xlfn.IFS(AND(AL39="",AL40="",AL41="",AL42=""),"",
AND(AL39&lt;&gt;"",AL40="",AL41="",AL42=""),meta!$F$1-AL39,
AND(AL39&lt;&gt;"",AL40&lt;&gt;"",AL41="",AL42=""),meta!$F$1-AL39,
AND(AL39&lt;&gt;"",AL40&lt;&gt;"",AL41&lt;&gt;"",AL42=""),(meta!$F$1-AL39)-(AL41-AL40-meta!$F$3),
AND(AL39&lt;&gt;"",AL40&lt;&gt;"",AL41&lt;&gt;"",AL42&lt;&gt;""),IF(ABS(AL42-AL39-(AL41-AL40)-meta!$F$4)&lt;=meta!$F$9,0,(AL42-AL39-(AL41-AL40)-meta!$F$4)),
TRUE,"ERRO")</f>
        <v/>
      </c>
      <c r="AM43" s="28"/>
      <c r="AN43" s="8"/>
      <c r="AO43" s="19"/>
      <c r="AQ43" s="67"/>
      <c r="AR43" s="58" t="str">
        <f>IF(AND(AT39&lt;&gt;"",AT40&lt;&gt;"",AT41&lt;&gt;"",AT42&lt;&gt;""),
IF(ABS(AT42-AT39-(AT41-AT40)-meta!$F$4)&lt;=meta!$F$9,
_xlfn.CONCAT(
(SIGN(AT42-AT39-(AT41-AT40)-meta!$F$4)*MINUTE(ABS(AT42-AT39-(AT41-AT40)-meta!$F$4))),meta!$F$10
),""),"")</f>
        <v/>
      </c>
      <c r="AS43" s="8"/>
      <c r="AT43" s="23" t="str">
        <f>_xlfn.IFS(AND(AT39="",AT40="",AT41="",AT42=""),"",
AND(AT39&lt;&gt;"",AT40="",AT41="",AT42=""),meta!$F$1-AT39,
AND(AT39&lt;&gt;"",AT40&lt;&gt;"",AT41="",AT42=""),meta!$F$1-AT39,
AND(AT39&lt;&gt;"",AT40&lt;&gt;"",AT41&lt;&gt;"",AT42=""),(meta!$F$1-AT39)-(AT41-AT40-meta!$F$3),
AND(AT39&lt;&gt;"",AT40&lt;&gt;"",AT41&lt;&gt;"",AT42&lt;&gt;""),IF(ABS(AT42-AT39-(AT41-AT40)-meta!$F$4)&lt;=meta!$F$9,0,(AT42-AT39-(AT41-AT40)-meta!$F$4)),
TRUE,"ERRO")</f>
        <v/>
      </c>
      <c r="AU43" s="28"/>
      <c r="AV43" s="8"/>
      <c r="AX43" s="67"/>
      <c r="AY43" s="58" t="str">
        <f>IF(AND(BA39&lt;&gt;"",BA40&lt;&gt;"",BA41&lt;&gt;"",BA42&lt;&gt;""),
IF(ABS(BA42-BA39-(BA41-BA40)-meta!$F$4)&lt;=meta!$F$9,
_xlfn.CONCAT(
(SIGN(BA42-BA39-(BA41-BA40)-meta!$F$4)*MINUTE(ABS(BA42-BA39-(BA41-BA40)-meta!$F$4))),meta!$F$10
),""),"")</f>
        <v/>
      </c>
      <c r="AZ43" s="8"/>
      <c r="BA43" s="23" t="str">
        <f>_xlfn.IFS(AND(BA39="",BA40="",BA41="",BA42=""),"",
AND(BA39&lt;&gt;"",BA40="",BA41="",BA42=""),meta!$F$1-BA39,
AND(BA39&lt;&gt;"",BA40&lt;&gt;"",BA41="",BA42=""),meta!$F$1-BA39,
AND(BA39&lt;&gt;"",BA40&lt;&gt;"",BA41&lt;&gt;"",BA42=""),(meta!$F$1-BA39)-(BA41-BA40-meta!$F$3),
AND(BA39&lt;&gt;"",BA40&lt;&gt;"",BA41&lt;&gt;"",BA42&lt;&gt;""),IF(ABS(BA42-BA39-(BA41-BA40)-meta!$F$4)&lt;=meta!$F$9,0,(BA42-BA39-(BA41-BA40)-meta!$F$4)),
TRUE,"ERRO")</f>
        <v/>
      </c>
      <c r="BB43" s="28"/>
      <c r="BC43" s="8"/>
    </row>
  </sheetData>
  <sheetProtection sheet="1" objects="1" scenarios="1" selectLockedCells="1"/>
  <mergeCells count="51">
    <mergeCell ref="AX38:AX43"/>
    <mergeCell ref="E39:E42"/>
    <mergeCell ref="G38:G43"/>
    <mergeCell ref="N38:N43"/>
    <mergeCell ref="U38:U43"/>
    <mergeCell ref="AB38:AB43"/>
    <mergeCell ref="AI38:AI43"/>
    <mergeCell ref="AQ38:AQ43"/>
    <mergeCell ref="AX24:AX29"/>
    <mergeCell ref="E25:E28"/>
    <mergeCell ref="G31:G36"/>
    <mergeCell ref="N31:N36"/>
    <mergeCell ref="U31:U36"/>
    <mergeCell ref="AB31:AB36"/>
    <mergeCell ref="AI31:AI36"/>
    <mergeCell ref="AQ31:AQ36"/>
    <mergeCell ref="AX31:AX36"/>
    <mergeCell ref="E32:E35"/>
    <mergeCell ref="AX17:AX22"/>
    <mergeCell ref="B18:C21"/>
    <mergeCell ref="E18:E21"/>
    <mergeCell ref="B22:C22"/>
    <mergeCell ref="G24:G29"/>
    <mergeCell ref="N24:N29"/>
    <mergeCell ref="U24:U29"/>
    <mergeCell ref="AB24:AB29"/>
    <mergeCell ref="AI24:AI29"/>
    <mergeCell ref="AQ24:AQ29"/>
    <mergeCell ref="G17:G22"/>
    <mergeCell ref="N17:N22"/>
    <mergeCell ref="U17:U22"/>
    <mergeCell ref="AB17:AB22"/>
    <mergeCell ref="AI17:AI22"/>
    <mergeCell ref="AQ17:AQ22"/>
    <mergeCell ref="AQ3:AQ8"/>
    <mergeCell ref="AX3:AX8"/>
    <mergeCell ref="E4:E7"/>
    <mergeCell ref="G10:G15"/>
    <mergeCell ref="N10:N15"/>
    <mergeCell ref="U10:U15"/>
    <mergeCell ref="AB10:AB15"/>
    <mergeCell ref="AI10:AI15"/>
    <mergeCell ref="AQ10:AQ15"/>
    <mergeCell ref="AX10:AX15"/>
    <mergeCell ref="AI3:AI8"/>
    <mergeCell ref="B2:C11"/>
    <mergeCell ref="G3:G8"/>
    <mergeCell ref="N3:N8"/>
    <mergeCell ref="U3:U8"/>
    <mergeCell ref="AB3:AB8"/>
    <mergeCell ref="E11:E14"/>
  </mergeCells>
  <conditionalFormatting sqref="G3:J8">
    <cfRule type="expression" dxfId="1295" priority="126" stopIfTrue="1">
      <formula>$G$3&gt;TODAY()</formula>
    </cfRule>
  </conditionalFormatting>
  <conditionalFormatting sqref="G10:J15">
    <cfRule type="expression" dxfId="1294" priority="105" stopIfTrue="1">
      <formula>$G$10&gt;TODAY()</formula>
    </cfRule>
  </conditionalFormatting>
  <conditionalFormatting sqref="G17:J22">
    <cfRule type="expression" dxfId="1293" priority="84" stopIfTrue="1">
      <formula>$G$17&gt;TODAY()</formula>
    </cfRule>
  </conditionalFormatting>
  <conditionalFormatting sqref="G24:J29">
    <cfRule type="expression" dxfId="1292" priority="63" stopIfTrue="1">
      <formula>$G$24&gt;TODAY()</formula>
    </cfRule>
  </conditionalFormatting>
  <conditionalFormatting sqref="G31:J36">
    <cfRule type="expression" dxfId="1291" priority="42" stopIfTrue="1">
      <formula>$G$31&gt;TODAY()</formula>
    </cfRule>
  </conditionalFormatting>
  <conditionalFormatting sqref="G38:J43">
    <cfRule type="expression" dxfId="1290" priority="21" stopIfTrue="1">
      <formula>$G$38&gt;TODAY()</formula>
    </cfRule>
  </conditionalFormatting>
  <conditionalFormatting sqref="G3:L3 I4:I7 H8:L8 L4:L7">
    <cfRule type="expression" dxfId="1289" priority="127" stopIfTrue="1">
      <formula>$G$3=TODAY()</formula>
    </cfRule>
  </conditionalFormatting>
  <conditionalFormatting sqref="G10:L10 I11:I14 H15:L15 L11:L14">
    <cfRule type="expression" dxfId="1287" priority="106" stopIfTrue="1">
      <formula>$G$10=TODAY()</formula>
    </cfRule>
  </conditionalFormatting>
  <conditionalFormatting sqref="G17:L17 I18:I21 H22:L22 L18:L21">
    <cfRule type="expression" dxfId="1285" priority="85" stopIfTrue="1">
      <formula>$G$17=TODAY()</formula>
    </cfRule>
  </conditionalFormatting>
  <conditionalFormatting sqref="G24:L24 I25:I28 H29:L29 L25:L28">
    <cfRule type="expression" dxfId="1283" priority="64" stopIfTrue="1">
      <formula>$G$24=TODAY()</formula>
    </cfRule>
  </conditionalFormatting>
  <conditionalFormatting sqref="G31:L31 I32:I35 H36:L36 L32:L35">
    <cfRule type="expression" dxfId="1281" priority="43" stopIfTrue="1">
      <formula>$G$31=TODAY()</formula>
    </cfRule>
  </conditionalFormatting>
  <conditionalFormatting sqref="G38:L38 I39:I42 H43:L43 L39:L42">
    <cfRule type="expression" dxfId="1279" priority="22" stopIfTrue="1">
      <formula>$G$38=TODAY()</formula>
    </cfRule>
  </conditionalFormatting>
  <conditionalFormatting sqref="N3:O3 Q3:R3 P3:P8 O8 Q8:R8 S3:S8">
    <cfRule type="expression" dxfId="1277" priority="130" stopIfTrue="1">
      <formula>$N$3=TODAY()</formula>
    </cfRule>
  </conditionalFormatting>
  <conditionalFormatting sqref="N3:Q8">
    <cfRule type="expression" dxfId="1276" priority="129" stopIfTrue="1">
      <formula>$N$3&gt;TODAY()</formula>
    </cfRule>
  </conditionalFormatting>
  <conditionalFormatting sqref="N10:Q15">
    <cfRule type="expression" dxfId="1275" priority="108" stopIfTrue="1">
      <formula>$N$10&gt;TODAY()</formula>
    </cfRule>
  </conditionalFormatting>
  <conditionalFormatting sqref="N17:Q22">
    <cfRule type="expression" dxfId="1274" priority="87" stopIfTrue="1">
      <formula>$N$17&gt;TODAY()</formula>
    </cfRule>
  </conditionalFormatting>
  <conditionalFormatting sqref="N24:Q29">
    <cfRule type="expression" dxfId="1273" priority="66" stopIfTrue="1">
      <formula>$N$24&gt;TODAY()</formula>
    </cfRule>
  </conditionalFormatting>
  <conditionalFormatting sqref="N31:Q36">
    <cfRule type="expression" dxfId="1272" priority="45" stopIfTrue="1">
      <formula>$N$31&gt;TODAY()</formula>
    </cfRule>
  </conditionalFormatting>
  <conditionalFormatting sqref="N38:Q43">
    <cfRule type="expression" dxfId="1271" priority="24" stopIfTrue="1">
      <formula>$N$38&gt;TODAY()</formula>
    </cfRule>
  </conditionalFormatting>
  <conditionalFormatting sqref="N10:S10 P11:P14 O15:S15 S11:S14">
    <cfRule type="expression" dxfId="1269" priority="109" stopIfTrue="1">
      <formula>$N$10=TODAY()</formula>
    </cfRule>
  </conditionalFormatting>
  <conditionalFormatting sqref="N17:S17 P18:P21 O22:S22 S18:S21">
    <cfRule type="expression" dxfId="1267" priority="88" stopIfTrue="1">
      <formula>$N$17=TODAY()</formula>
    </cfRule>
  </conditionalFormatting>
  <conditionalFormatting sqref="N24:S24 P25:P28 O29:S29 S25:S28">
    <cfRule type="expression" dxfId="1265" priority="67" stopIfTrue="1">
      <formula>$N$24=TODAY()</formula>
    </cfRule>
  </conditionalFormatting>
  <conditionalFormatting sqref="N31:S31 P32:P35 O36:S36 S32:S35">
    <cfRule type="expression" dxfId="1263" priority="46" stopIfTrue="1">
      <formula>$N$31=TODAY()</formula>
    </cfRule>
  </conditionalFormatting>
  <conditionalFormatting sqref="N38:S38 P39:P42 O43:S43 S39:S42">
    <cfRule type="expression" dxfId="1261" priority="25" stopIfTrue="1">
      <formula>$N$38=TODAY()</formula>
    </cfRule>
  </conditionalFormatting>
  <conditionalFormatting sqref="U3:X8">
    <cfRule type="expression" dxfId="1259" priority="123" stopIfTrue="1">
      <formula>$U$3&gt;TODAY()</formula>
    </cfRule>
  </conditionalFormatting>
  <conditionalFormatting sqref="U10:X15">
    <cfRule type="expression" dxfId="1258" priority="102" stopIfTrue="1">
      <formula>$U$10&gt;TODAY()</formula>
    </cfRule>
  </conditionalFormatting>
  <conditionalFormatting sqref="U17:X22">
    <cfRule type="expression" dxfId="1257" priority="81" stopIfTrue="1">
      <formula>$U$17&gt;TODAY()</formula>
    </cfRule>
  </conditionalFormatting>
  <conditionalFormatting sqref="U24:X29">
    <cfRule type="expression" dxfId="1256" priority="60" stopIfTrue="1">
      <formula>$U$24&gt;TODAY()</formula>
    </cfRule>
  </conditionalFormatting>
  <conditionalFormatting sqref="U31:X36">
    <cfRule type="expression" dxfId="1255" priority="39" stopIfTrue="1">
      <formula>$U$31&gt;TODAY()</formula>
    </cfRule>
  </conditionalFormatting>
  <conditionalFormatting sqref="U38:X43">
    <cfRule type="expression" dxfId="1254" priority="18" stopIfTrue="1">
      <formula>$U$38&gt;TODAY()</formula>
    </cfRule>
  </conditionalFormatting>
  <conditionalFormatting sqref="U3:Z3 W4:W7 V8:Z8 Z4:Z7">
    <cfRule type="expression" dxfId="1253" priority="124" stopIfTrue="1">
      <formula>$U$3=TODAY()</formula>
    </cfRule>
  </conditionalFormatting>
  <conditionalFormatting sqref="U10:Z10 W11:W14 V15:Z15 Z11:Z14">
    <cfRule type="expression" dxfId="1251" priority="103" stopIfTrue="1">
      <formula>$U$10=TODAY()</formula>
    </cfRule>
  </conditionalFormatting>
  <conditionalFormatting sqref="U17:Z17 W18:W21 V22:Z22 Z18:Z21">
    <cfRule type="expression" dxfId="1249" priority="82" stopIfTrue="1">
      <formula>$U$17=TODAY()</formula>
    </cfRule>
  </conditionalFormatting>
  <conditionalFormatting sqref="U24:Z24 W25:W28 V29:Z29 Z25:Z28">
    <cfRule type="expression" dxfId="1247" priority="61" stopIfTrue="1">
      <formula>$U$24=TODAY()</formula>
    </cfRule>
  </conditionalFormatting>
  <conditionalFormatting sqref="U31:Z31 W32:W35 V36:Z36 Z32:Z35">
    <cfRule type="expression" dxfId="1245" priority="40" stopIfTrue="1">
      <formula>$U$31=TODAY()</formula>
    </cfRule>
  </conditionalFormatting>
  <conditionalFormatting sqref="U38:Z38 W39:W42 V43:Z43 Z39:Z42">
    <cfRule type="expression" dxfId="1243" priority="19" stopIfTrue="1">
      <formula>$U$38=TODAY()</formula>
    </cfRule>
  </conditionalFormatting>
  <conditionalFormatting sqref="AB3:AE8">
    <cfRule type="expression" dxfId="1241" priority="120" stopIfTrue="1">
      <formula>$AB$3&gt;TODAY()</formula>
    </cfRule>
  </conditionalFormatting>
  <conditionalFormatting sqref="AB10:AE15">
    <cfRule type="expression" dxfId="1240" priority="99" stopIfTrue="1">
      <formula>$AB$10&gt;TODAY()</formula>
    </cfRule>
  </conditionalFormatting>
  <conditionalFormatting sqref="AB17:AE22">
    <cfRule type="expression" dxfId="1239" priority="78" stopIfTrue="1">
      <formula>$AB$17&gt;TODAY()</formula>
    </cfRule>
  </conditionalFormatting>
  <conditionalFormatting sqref="AB24:AE29">
    <cfRule type="expression" dxfId="1238" priority="57" stopIfTrue="1">
      <formula>$AB$24&gt;TODAY()</formula>
    </cfRule>
  </conditionalFormatting>
  <conditionalFormatting sqref="AB31:AE36">
    <cfRule type="expression" dxfId="1237" priority="36" stopIfTrue="1">
      <formula>$AB$31&gt;TODAY()</formula>
    </cfRule>
  </conditionalFormatting>
  <conditionalFormatting sqref="AB38:AE43">
    <cfRule type="expression" dxfId="1236" priority="15" stopIfTrue="1">
      <formula>$AB$38&gt;TODAY()</formula>
    </cfRule>
  </conditionalFormatting>
  <conditionalFormatting sqref="AB3:AG3 AD4:AD7 AC8:AG8 AG4:AG7">
    <cfRule type="expression" dxfId="1235" priority="121" stopIfTrue="1">
      <formula>$AB$3=TODAY()</formula>
    </cfRule>
  </conditionalFormatting>
  <conditionalFormatting sqref="AB10:AG10 AD11:AD14 AC15:AG15 AG11:AG14">
    <cfRule type="expression" dxfId="1233" priority="100" stopIfTrue="1">
      <formula>$AB$10=TODAY()</formula>
    </cfRule>
  </conditionalFormatting>
  <conditionalFormatting sqref="AB17:AG17 AD18:AD21 AC22:AG22 AG18:AG21">
    <cfRule type="expression" dxfId="1231" priority="79" stopIfTrue="1">
      <formula>$AB$17=TODAY()</formula>
    </cfRule>
  </conditionalFormatting>
  <conditionalFormatting sqref="AB24:AG24 AD25:AD28 AC29:AG29 AG25:AG28">
    <cfRule type="expression" dxfId="1229" priority="58" stopIfTrue="1">
      <formula>$AB$24=TODAY()</formula>
    </cfRule>
  </conditionalFormatting>
  <conditionalFormatting sqref="AB31:AG31 AD32:AD35 AC36:AG36 AG32:AG35">
    <cfRule type="expression" dxfId="1227" priority="37" stopIfTrue="1">
      <formula>$AB$31=TODAY()</formula>
    </cfRule>
  </conditionalFormatting>
  <conditionalFormatting sqref="AB38:AG38 AD39:AD42 AC43:AG43 AG39:AG42">
    <cfRule type="expression" dxfId="1225" priority="16" stopIfTrue="1">
      <formula>$AB$38=TODAY()</formula>
    </cfRule>
  </conditionalFormatting>
  <conditionalFormatting sqref="AI3:AL8">
    <cfRule type="expression" dxfId="1223" priority="117" stopIfTrue="1">
      <formula>$AI$3&gt;TODAY()</formula>
    </cfRule>
  </conditionalFormatting>
  <conditionalFormatting sqref="AI10:AL15">
    <cfRule type="expression" dxfId="1222" priority="96" stopIfTrue="1">
      <formula>$AI$10&gt;TODAY()</formula>
    </cfRule>
  </conditionalFormatting>
  <conditionalFormatting sqref="AI17:AL22">
    <cfRule type="expression" dxfId="1221" priority="75" stopIfTrue="1">
      <formula>$AI$17&gt;TODAY()</formula>
    </cfRule>
  </conditionalFormatting>
  <conditionalFormatting sqref="AI24:AL29">
    <cfRule type="expression" dxfId="1220" priority="54" stopIfTrue="1">
      <formula>$AI$24&gt;TODAY()</formula>
    </cfRule>
  </conditionalFormatting>
  <conditionalFormatting sqref="AI31:AL36">
    <cfRule type="expression" dxfId="1219" priority="33" stopIfTrue="1">
      <formula>$AI$31&gt;TODAY()</formula>
    </cfRule>
  </conditionalFormatting>
  <conditionalFormatting sqref="AI38:AL43">
    <cfRule type="expression" dxfId="1218" priority="12" stopIfTrue="1">
      <formula>$AI$38&gt;TODAY()</formula>
    </cfRule>
  </conditionalFormatting>
  <conditionalFormatting sqref="AI3:AN3 AK4:AK7 AJ8:AN8 AN4:AN7">
    <cfRule type="expression" dxfId="1217" priority="118" stopIfTrue="1">
      <formula>$AI$3=TODAY()</formula>
    </cfRule>
  </conditionalFormatting>
  <conditionalFormatting sqref="AI10:AN10 AK11:AK14 AJ15:AN15 AN11:AN14">
    <cfRule type="expression" dxfId="1215" priority="97" stopIfTrue="1">
      <formula>$AI$10=TODAY()</formula>
    </cfRule>
  </conditionalFormatting>
  <conditionalFormatting sqref="AI17:AN17 AK18:AK21 AJ22:AN22 AN18:AN21">
    <cfRule type="expression" dxfId="1213" priority="76" stopIfTrue="1">
      <formula>$AI$17=TODAY()</formula>
    </cfRule>
  </conditionalFormatting>
  <conditionalFormatting sqref="AI24:AN24 AK25:AK28 AJ29:AN29 AN25:AN28">
    <cfRule type="expression" dxfId="1211" priority="55" stopIfTrue="1">
      <formula>$AI$24=TODAY()</formula>
    </cfRule>
  </conditionalFormatting>
  <conditionalFormatting sqref="AI31:AN31 AK32:AK35 AJ36:AN36 AN32:AN35">
    <cfRule type="expression" dxfId="1209" priority="34" stopIfTrue="1">
      <formula>$AI$31=TODAY()</formula>
    </cfRule>
  </conditionalFormatting>
  <conditionalFormatting sqref="AI38:AN38 AK39:AK42 AJ43:AN43 AN39:AN42">
    <cfRule type="expression" dxfId="1207" priority="13" stopIfTrue="1">
      <formula>$AI$38=TODAY()</formula>
    </cfRule>
  </conditionalFormatting>
  <conditionalFormatting sqref="AQ3:AT8">
    <cfRule type="expression" dxfId="1205" priority="114" stopIfTrue="1">
      <formula>$AQ$3&gt;TODAY()</formula>
    </cfRule>
  </conditionalFormatting>
  <conditionalFormatting sqref="AQ10:AT15">
    <cfRule type="expression" dxfId="1204" priority="93" stopIfTrue="1">
      <formula>$AQ$10&gt;TODAY()</formula>
    </cfRule>
  </conditionalFormatting>
  <conditionalFormatting sqref="AQ17:AT22">
    <cfRule type="expression" dxfId="1203" priority="72" stopIfTrue="1">
      <formula>$AQ$17&gt;TODAY()</formula>
    </cfRule>
  </conditionalFormatting>
  <conditionalFormatting sqref="AQ24:AT29">
    <cfRule type="expression" dxfId="1202" priority="51" stopIfTrue="1">
      <formula>$AQ$24&gt;TODAY()</formula>
    </cfRule>
  </conditionalFormatting>
  <conditionalFormatting sqref="AQ31:AT36">
    <cfRule type="expression" dxfId="1201" priority="30" stopIfTrue="1">
      <formula>$AQ$31&gt;TODAY()</formula>
    </cfRule>
  </conditionalFormatting>
  <conditionalFormatting sqref="AQ38:AT43">
    <cfRule type="expression" dxfId="1200" priority="9" stopIfTrue="1">
      <formula>$AQ$38&gt;TODAY()</formula>
    </cfRule>
  </conditionalFormatting>
  <conditionalFormatting sqref="AQ3:AV3 AS4:AS7 AR8:AV8 AV4:AV7">
    <cfRule type="expression" dxfId="1199" priority="115" stopIfTrue="1">
      <formula>$AQ$3=TODAY()</formula>
    </cfRule>
  </conditionalFormatting>
  <conditionalFormatting sqref="AQ10:AV10 AS11:AS14 AR15:AV15 AV11:AV14">
    <cfRule type="expression" dxfId="1197" priority="94" stopIfTrue="1">
      <formula>$AQ$10=TODAY()</formula>
    </cfRule>
  </conditionalFormatting>
  <conditionalFormatting sqref="AQ17:AV17 AS18:AS21 AR22:AV22 AV18:AV21">
    <cfRule type="expression" dxfId="1195" priority="73" stopIfTrue="1">
      <formula>$AQ$17=TODAY()</formula>
    </cfRule>
  </conditionalFormatting>
  <conditionalFormatting sqref="AQ24:AV24 AS25:AS28 AR29:AV29 AV25:AV28">
    <cfRule type="expression" dxfId="1193" priority="52" stopIfTrue="1">
      <formula>$AQ$24=TODAY()</formula>
    </cfRule>
  </conditionalFormatting>
  <conditionalFormatting sqref="AQ31:AV31 AS32:AS35 AR36:AV36 AV32:AV35">
    <cfRule type="expression" dxfId="1191" priority="31" stopIfTrue="1">
      <formula>$AQ$31=TODAY()</formula>
    </cfRule>
  </conditionalFormatting>
  <conditionalFormatting sqref="AQ38:AV38 AS39:AS42 AR43:AV43 AV39:AV42">
    <cfRule type="expression" dxfId="1189" priority="10" stopIfTrue="1">
      <formula>$AQ$38=TODAY()</formula>
    </cfRule>
  </conditionalFormatting>
  <conditionalFormatting sqref="AX3:BA8">
    <cfRule type="expression" dxfId="1187" priority="111" stopIfTrue="1">
      <formula>$AX$3&gt;TODAY()</formula>
    </cfRule>
  </conditionalFormatting>
  <conditionalFormatting sqref="AX10:BA15">
    <cfRule type="expression" dxfId="1186" priority="90" stopIfTrue="1">
      <formula>$AX$10&gt;TODAY()</formula>
    </cfRule>
  </conditionalFormatting>
  <conditionalFormatting sqref="AX17:BA22">
    <cfRule type="expression" dxfId="1185" priority="69" stopIfTrue="1">
      <formula>$AX$17&gt;TODAY()</formula>
    </cfRule>
  </conditionalFormatting>
  <conditionalFormatting sqref="AX24:BA29">
    <cfRule type="expression" dxfId="1184" priority="48" stopIfTrue="1">
      <formula>$AX$24&gt;TODAY()</formula>
    </cfRule>
  </conditionalFormatting>
  <conditionalFormatting sqref="AX31:BA36">
    <cfRule type="expression" dxfId="1183" priority="27" stopIfTrue="1">
      <formula>$AX$31&gt;TODAY()</formula>
    </cfRule>
  </conditionalFormatting>
  <conditionalFormatting sqref="AX38:BA43">
    <cfRule type="expression" dxfId="1182" priority="6" stopIfTrue="1">
      <formula>$AX$38&gt;TODAY()</formula>
    </cfRule>
  </conditionalFormatting>
  <conditionalFormatting sqref="AX3:BC3 AZ4:AZ7 AY8:BC8 BC4:BC7">
    <cfRule type="expression" dxfId="1181" priority="112" stopIfTrue="1">
      <formula>$AX$3=TODAY()</formula>
    </cfRule>
  </conditionalFormatting>
  <conditionalFormatting sqref="AX10:BC10 AZ11:AZ14 AY15:BC15 BC11:BC14">
    <cfRule type="expression" dxfId="1179" priority="91" stopIfTrue="1">
      <formula>$AX$10=TODAY()</formula>
    </cfRule>
  </conditionalFormatting>
  <conditionalFormatting sqref="AX17:BC17 AZ18:AZ21 AY22:BC22 BC18:BC21">
    <cfRule type="expression" dxfId="1177" priority="70" stopIfTrue="1">
      <formula>$AX$17=TODAY()</formula>
    </cfRule>
  </conditionalFormatting>
  <conditionalFormatting sqref="AX24:BC24 AZ25:AZ28 AY29:BC29 BC25:BC28">
    <cfRule type="expression" dxfId="1175" priority="49" stopIfTrue="1">
      <formula>$AX$24=TODAY()</formula>
    </cfRule>
  </conditionalFormatting>
  <conditionalFormatting sqref="AX31:BC31 AZ32:AZ35 AY36:BC36 BC32:BC35">
    <cfRule type="expression" dxfId="1173" priority="28" stopIfTrue="1">
      <formula>$AX$31=TODAY()</formula>
    </cfRule>
  </conditionalFormatting>
  <conditionalFormatting sqref="AX38:BC38 AZ39:AZ42 AY43:BC43 BC39:BC42">
    <cfRule type="expression" dxfId="1171" priority="7" stopIfTrue="1">
      <formula>$AX$38=TODAY()</formula>
    </cfRule>
  </conditionalFormatting>
  <dataValidations count="2">
    <dataValidation type="time" allowBlank="1" showInputMessage="1" showErrorMessage="1" errorTitle="Formato inválido!" error="Você deve inserir um horário no formato HH:MM que seja plausível" sqref="AE21" xr:uid="{F04B8AB5-A821-44D7-8E0B-267E2BD5F22B}">
      <formula1>0</formula1>
      <formula2>0.999999884259259</formula2>
    </dataValidation>
    <dataValidation type="time" allowBlank="1" showInputMessage="1" showErrorMessage="1" errorTitle="Formato inválido!" error="Você deve inserir um horário no formato HH:MM que seja plausível" sqref="Q32:Q35 Q4:Q7 J4:J7 X4:X7 AE4:AE7 AL4:AL7 AT4:AT7 J32:J35 X32:X35 AE32:AE35 AL32:AL35 AT32:AT35 Q18:Q21 BA4:BA7 Q11:Q14 J11:J14 X11:X14 AE11:AE14 AL11:AL14 AT11:AT14 BA11:BA14 J18:J21 X18:X21 BA39:BA42 AL18:AL21 BA32:BA35 AT18:AT21 BA18:BA21 Q25:Q28 J25:J28 X25:X28 AE25:AE28 AL25:AL28 AT25:AT28 BA25:BA28 Q39:Q42 J39:J42 X39:X42 AE39:AE42 AL39:AL42 AT39:AT42 AE18:AE20" xr:uid="{088B9B2C-DEC8-49F4-BB49-BA9E4BEA270C}">
      <formula1>0</formula1>
      <formula2>0.999988425925926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D3978E1B-20DC-401B-AFAC-EE7A6AFF8803}">
            <xm:f>$C$14=meta!$R$2</xm:f>
            <x14:dxf>
              <font>
                <color theme="5" tint="0.39994506668294322"/>
              </font>
            </x14:dxf>
          </x14:cfRule>
          <xm:sqref>B2:C11</xm:sqref>
        </x14:conditionalFormatting>
        <x14:conditionalFormatting xmlns:xm="http://schemas.microsoft.com/office/excel/2006/main">
          <x14:cfRule type="expression" priority="1" id="{AAC008EF-B089-4C88-996A-771EB285AEDC}">
            <xm:f>FEV!$C$14=meta!$R$2</xm:f>
            <x14:dxf>
              <font>
                <color theme="5" tint="0.39994506668294322"/>
              </font>
            </x14:dxf>
          </x14:cfRule>
          <xm:sqref>C12</xm:sqref>
        </x14:conditionalFormatting>
        <x14:conditionalFormatting xmlns:xm="http://schemas.microsoft.com/office/excel/2006/main">
          <x14:cfRule type="expression" priority="2" id="{438EB420-C751-4E25-A601-5DB0DF725B00}">
            <xm:f>$C$14=meta!$R$2</xm:f>
            <x14:dxf>
              <font>
                <color theme="5" tint="0.39994506668294322"/>
              </font>
            </x14:dxf>
          </x14:cfRule>
          <xm:sqref>C13</xm:sqref>
        </x14:conditionalFormatting>
        <x14:conditionalFormatting xmlns:xm="http://schemas.microsoft.com/office/excel/2006/main">
          <x14:cfRule type="containsText" priority="4" operator="containsText" id="{1FE7CEDD-D5AA-44D3-A528-1EF78F7C6ADD}">
            <xm:f>NOT(ISERROR(SEARCH(meta!$R$2,C14)))</xm:f>
            <xm:f>meta!$R$2</xm:f>
            <x14:dxf>
              <font>
                <color theme="5" tint="0.39994506668294322"/>
              </font>
            </x14:dxf>
          </x14:cfRule>
          <xm:sqref>C14</xm:sqref>
        </x14:conditionalFormatting>
        <x14:conditionalFormatting xmlns:xm="http://schemas.microsoft.com/office/excel/2006/main">
          <x14:cfRule type="expression" priority="125" stopIfTrue="1" id="{EAB53C18-8700-4087-B2F5-FE579956A41D}">
            <xm:f>MONTH($G$3)&lt;&gt;VLOOKUP($B$2,meta!$M$1:$N$12,2,FALSE)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G3:L8</xm:sqref>
        </x14:conditionalFormatting>
        <x14:conditionalFormatting xmlns:xm="http://schemas.microsoft.com/office/excel/2006/main">
          <x14:cfRule type="expression" priority="104" stopIfTrue="1" id="{4056ADA7-FD65-4514-808F-D7C455580830}">
            <xm:f>MONTH($G$10)&lt;&gt;VLOOKUP($B$2,meta!$M$1:$N$12,2,FALSE)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G10:L15</xm:sqref>
        </x14:conditionalFormatting>
        <x14:conditionalFormatting xmlns:xm="http://schemas.microsoft.com/office/excel/2006/main">
          <x14:cfRule type="expression" priority="83" stopIfTrue="1" id="{38EE1603-3DCF-4311-B8A8-AE10FC18B9AA}">
            <xm:f>MONTH($G$17)&lt;&gt;VLOOKUP($B$2,meta!$M$1:$N$12,2,FALSE)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G17:L22</xm:sqref>
        </x14:conditionalFormatting>
        <x14:conditionalFormatting xmlns:xm="http://schemas.microsoft.com/office/excel/2006/main">
          <x14:cfRule type="expression" priority="62" stopIfTrue="1" id="{C0B41B82-D289-4023-8320-766CC4A1CEA4}">
            <xm:f>MONTH($G$24)&lt;&gt;VLOOKUP($B$2,meta!$M$1:$N$12,2,FALSE)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G24:L29</xm:sqref>
        </x14:conditionalFormatting>
        <x14:conditionalFormatting xmlns:xm="http://schemas.microsoft.com/office/excel/2006/main">
          <x14:cfRule type="expression" priority="41" stopIfTrue="1" id="{6AD32538-B97F-4711-9C91-8516A4AD82B0}">
            <xm:f>MONTH($G$31)&lt;&gt;VLOOKUP($B$2,meta!$M$1:$N$12,2,FALSE)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G31:L36</xm:sqref>
        </x14:conditionalFormatting>
        <x14:conditionalFormatting xmlns:xm="http://schemas.microsoft.com/office/excel/2006/main">
          <x14:cfRule type="expression" priority="20" stopIfTrue="1" id="{7CC947FE-956F-4F77-AAD6-15D59F75F4C3}">
            <xm:f>MONTH($G$38)&lt;&gt;VLOOKUP($B$2,meta!$M$1:$N$12,2,FALSE)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G38:L43</xm:sqref>
        </x14:conditionalFormatting>
        <x14:conditionalFormatting xmlns:xm="http://schemas.microsoft.com/office/excel/2006/main">
          <x14:cfRule type="expression" priority="128" stopIfTrue="1" id="{10254CBC-0870-4DF9-8B33-09F556E5351F}">
            <xm:f>MONTH($N$3)&lt;&gt;VLOOKUP($B$2,meta!$M$1:$N$12,2,FALSE)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N3:S8</xm:sqref>
        </x14:conditionalFormatting>
        <x14:conditionalFormatting xmlns:xm="http://schemas.microsoft.com/office/excel/2006/main">
          <x14:cfRule type="expression" priority="107" stopIfTrue="1" id="{9006FEFE-7BD8-4F0B-BD22-27FC88C10C74}">
            <xm:f>MONTH($N$10)&lt;&gt;VLOOKUP($B$2,meta!$M$1:$N$12,2,FALSE)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N10:S15</xm:sqref>
        </x14:conditionalFormatting>
        <x14:conditionalFormatting xmlns:xm="http://schemas.microsoft.com/office/excel/2006/main">
          <x14:cfRule type="expression" priority="86" stopIfTrue="1" id="{1C19DEDB-7238-40A3-96C4-189666A9EF5D}">
            <xm:f>MONTH($N$17)&lt;&gt;VLOOKUP($B$2,meta!$M$1:$N$12,2,FALSE)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N17:S22</xm:sqref>
        </x14:conditionalFormatting>
        <x14:conditionalFormatting xmlns:xm="http://schemas.microsoft.com/office/excel/2006/main">
          <x14:cfRule type="expression" priority="65" stopIfTrue="1" id="{1F8DCF10-F218-4DA1-AAF4-99C0420EA2B9}">
            <xm:f>MONTH($N$24)&lt;&gt;VLOOKUP($B$2,meta!$M$1:$N$12,2,FALSE)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N24:S29</xm:sqref>
        </x14:conditionalFormatting>
        <x14:conditionalFormatting xmlns:xm="http://schemas.microsoft.com/office/excel/2006/main">
          <x14:cfRule type="expression" priority="44" stopIfTrue="1" id="{5350A3B5-0E23-4F47-AA28-9869D5AE6BB2}">
            <xm:f>MONTH($N$31)&lt;&gt;VLOOKUP($B$2,meta!$M$1:$N$12,2,FALSE)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N31:S36</xm:sqref>
        </x14:conditionalFormatting>
        <x14:conditionalFormatting xmlns:xm="http://schemas.microsoft.com/office/excel/2006/main">
          <x14:cfRule type="expression" priority="23" stopIfTrue="1" id="{8C7F419E-862A-4AF7-952C-C2AA77D4B6BF}">
            <xm:f>MONTH($N$38)&lt;&gt;VLOOKUP($B$2,meta!$M$1:$N$12,2,FALSE)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N38:S43</xm:sqref>
        </x14:conditionalFormatting>
        <x14:conditionalFormatting xmlns:xm="http://schemas.microsoft.com/office/excel/2006/main">
          <x14:cfRule type="expression" priority="122" stopIfTrue="1" id="{5E6A9F64-7C7C-4EDE-B0F8-691C3F8CA626}">
            <xm:f>MONTH($U$3)&lt;&gt;VLOOKUP($B$2,meta!$M$1:$N$12,2,FALSE)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U3:Z8</xm:sqref>
        </x14:conditionalFormatting>
        <x14:conditionalFormatting xmlns:xm="http://schemas.microsoft.com/office/excel/2006/main">
          <x14:cfRule type="expression" priority="101" stopIfTrue="1" id="{49707AF2-34A4-4AE1-92DF-56F39AD55BDD}">
            <xm:f>MONTH($U$10)&lt;&gt;VLOOKUP($B$2,meta!$M$1:$N$12,2,FALSE)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U10:Z15</xm:sqref>
        </x14:conditionalFormatting>
        <x14:conditionalFormatting xmlns:xm="http://schemas.microsoft.com/office/excel/2006/main">
          <x14:cfRule type="expression" priority="80" stopIfTrue="1" id="{35D2DD1B-9864-45C0-84B9-A23E64C43416}">
            <xm:f>MONTH($U$17)&lt;&gt;VLOOKUP($B$2,meta!$M$1:$N$12,2,FALSE)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U17:Z22</xm:sqref>
        </x14:conditionalFormatting>
        <x14:conditionalFormatting xmlns:xm="http://schemas.microsoft.com/office/excel/2006/main">
          <x14:cfRule type="expression" priority="59" stopIfTrue="1" id="{C4CB7A39-7BFC-46EF-B644-237C7BFE4E9B}">
            <xm:f>MONTH($U$24)&lt;&gt;VLOOKUP($B$2,meta!$M$1:$N$12,2,FALSE)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U24:Z29</xm:sqref>
        </x14:conditionalFormatting>
        <x14:conditionalFormatting xmlns:xm="http://schemas.microsoft.com/office/excel/2006/main">
          <x14:cfRule type="expression" priority="38" stopIfTrue="1" id="{924F8AA7-F4BA-4AF9-B537-A4201D22596C}">
            <xm:f>MONTH($U$31)&lt;&gt;VLOOKUP($B$2,meta!$M$1:$N$12,2,FALSE)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U31:Z36</xm:sqref>
        </x14:conditionalFormatting>
        <x14:conditionalFormatting xmlns:xm="http://schemas.microsoft.com/office/excel/2006/main">
          <x14:cfRule type="expression" priority="17" stopIfTrue="1" id="{318C0AF6-834A-43E2-AE50-64634EF3DEC6}">
            <xm:f>MONTH($U$38)&lt;&gt;VLOOKUP($B$2,meta!$M$1:$N$12,2,FALSE)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U38:Z43</xm:sqref>
        </x14:conditionalFormatting>
        <x14:conditionalFormatting xmlns:xm="http://schemas.microsoft.com/office/excel/2006/main">
          <x14:cfRule type="expression" priority="119" stopIfTrue="1" id="{66B2462D-B8E5-48C8-8BAB-07781AA747D1}">
            <xm:f>MONTH($AB$3)&lt;&gt;VLOOKUP($B$2,meta!$M$1:$N$12,2,FALSE)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AB3:AG8</xm:sqref>
        </x14:conditionalFormatting>
        <x14:conditionalFormatting xmlns:xm="http://schemas.microsoft.com/office/excel/2006/main">
          <x14:cfRule type="expression" priority="98" stopIfTrue="1" id="{BC44510C-5B14-4711-9FB0-9656B97A5BBE}">
            <xm:f>MONTH($AB$10)&lt;&gt;VLOOKUP($B$2,meta!$M$1:$N$12,2,FALSE)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AB10:AG15</xm:sqref>
        </x14:conditionalFormatting>
        <x14:conditionalFormatting xmlns:xm="http://schemas.microsoft.com/office/excel/2006/main">
          <x14:cfRule type="expression" priority="77" stopIfTrue="1" id="{C80A1D7A-4547-471D-8A29-75A5176BDB66}">
            <xm:f>MONTH($AB$17)&lt;&gt;VLOOKUP($B$2,meta!$M$1:$N$12,2,FALSE)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AB17:AG22</xm:sqref>
        </x14:conditionalFormatting>
        <x14:conditionalFormatting xmlns:xm="http://schemas.microsoft.com/office/excel/2006/main">
          <x14:cfRule type="expression" priority="56" stopIfTrue="1" id="{1963F3B6-A779-4BC3-AD59-0D1F69179C83}">
            <xm:f>MONTH($AB$24)&lt;&gt;VLOOKUP($B$2,meta!$M$1:$N$12,2,FALSE)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AB24:AG29</xm:sqref>
        </x14:conditionalFormatting>
        <x14:conditionalFormatting xmlns:xm="http://schemas.microsoft.com/office/excel/2006/main">
          <x14:cfRule type="expression" priority="35" stopIfTrue="1" id="{8BAC1D88-1CA0-4DFF-869A-D472F9E11CDB}">
            <xm:f>MONTH($AB$31)&lt;&gt;VLOOKUP($B$2,meta!$M$1:$N$12,2,FALSE)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AB31:AG36</xm:sqref>
        </x14:conditionalFormatting>
        <x14:conditionalFormatting xmlns:xm="http://schemas.microsoft.com/office/excel/2006/main">
          <x14:cfRule type="expression" priority="14" stopIfTrue="1" id="{ED0E129A-4ECA-4241-A464-D84A9A4E6FEB}">
            <xm:f>MONTH($AB$38)&lt;&gt;VLOOKUP($B$2,meta!$M$1:$N$12,2,FALSE)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AB38:AG43</xm:sqref>
        </x14:conditionalFormatting>
        <x14:conditionalFormatting xmlns:xm="http://schemas.microsoft.com/office/excel/2006/main">
          <x14:cfRule type="expression" priority="116" stopIfTrue="1" id="{A949C263-4A2E-45AA-A8F6-18E3782AC9E3}">
            <xm:f>MONTH($AI$3)&lt;&gt;VLOOKUP($B$2,meta!$M$1:$N$12,2,FALSE)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AI3:AN8</xm:sqref>
        </x14:conditionalFormatting>
        <x14:conditionalFormatting xmlns:xm="http://schemas.microsoft.com/office/excel/2006/main">
          <x14:cfRule type="expression" priority="95" stopIfTrue="1" id="{4B7BB282-3A7B-4B13-ADCA-D69FE23F700C}">
            <xm:f>MONTH($AI$10)&lt;&gt;VLOOKUP($B$2,meta!$M$1:$N$12,2,FALSE)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AI10:AN15</xm:sqref>
        </x14:conditionalFormatting>
        <x14:conditionalFormatting xmlns:xm="http://schemas.microsoft.com/office/excel/2006/main">
          <x14:cfRule type="expression" priority="74" stopIfTrue="1" id="{B0F2198A-ED6E-491F-A2B9-60F4AA2F7AB1}">
            <xm:f>MONTH($AI$17)&lt;&gt;VLOOKUP($B$2,meta!$M$1:$N$12,2,FALSE)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AI17:AN22</xm:sqref>
        </x14:conditionalFormatting>
        <x14:conditionalFormatting xmlns:xm="http://schemas.microsoft.com/office/excel/2006/main">
          <x14:cfRule type="expression" priority="53" stopIfTrue="1" id="{C8FFF3AB-AF95-4064-AB27-4C2F183FD2D5}">
            <xm:f>MONTH($AI$24)&lt;&gt;VLOOKUP($B$2,meta!$M$1:$N$12,2,FALSE)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AI24:AN29</xm:sqref>
        </x14:conditionalFormatting>
        <x14:conditionalFormatting xmlns:xm="http://schemas.microsoft.com/office/excel/2006/main">
          <x14:cfRule type="expression" priority="32" stopIfTrue="1" id="{D7B28A2E-16E5-4FA1-8F75-B7575BB4BC23}">
            <xm:f>MONTH($AI$31)&lt;&gt;VLOOKUP($B$2,meta!$M$1:$N$12,2,FALSE)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AI31:AN36</xm:sqref>
        </x14:conditionalFormatting>
        <x14:conditionalFormatting xmlns:xm="http://schemas.microsoft.com/office/excel/2006/main">
          <x14:cfRule type="expression" priority="11" stopIfTrue="1" id="{D2C652C5-02B3-42A3-B660-BC5624AFCDD8}">
            <xm:f>MONTH($AI$38)&lt;&gt;VLOOKUP($B$2,meta!$M$1:$N$12,2,FALSE)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AI38:AN43</xm:sqref>
        </x14:conditionalFormatting>
        <x14:conditionalFormatting xmlns:xm="http://schemas.microsoft.com/office/excel/2006/main">
          <x14:cfRule type="expression" priority="113" stopIfTrue="1" id="{F05F01EE-C9ED-4E22-B61A-F14D86C29EA3}">
            <xm:f>MONTH($AQ$3)&lt;&gt;VLOOKUP($B$2,meta!$M$1:$N$12,2,FALSE)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AQ3:AV8</xm:sqref>
        </x14:conditionalFormatting>
        <x14:conditionalFormatting xmlns:xm="http://schemas.microsoft.com/office/excel/2006/main">
          <x14:cfRule type="expression" priority="92" stopIfTrue="1" id="{37E7EEFB-E9E1-42BA-AB5E-D1639C7FD67E}">
            <xm:f>MONTH($AQ$10)&lt;&gt;VLOOKUP($B$2,meta!$M$1:$N$12,2,FALSE)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AQ10:AV15</xm:sqref>
        </x14:conditionalFormatting>
        <x14:conditionalFormatting xmlns:xm="http://schemas.microsoft.com/office/excel/2006/main">
          <x14:cfRule type="expression" priority="71" stopIfTrue="1" id="{E5457E82-C40E-455D-93FC-3B5FD05AE2B0}">
            <xm:f>MONTH($AQ$17)&lt;&gt;VLOOKUP($B$2,meta!$M$1:$N$12,2,FALSE)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AQ17:AV22</xm:sqref>
        </x14:conditionalFormatting>
        <x14:conditionalFormatting xmlns:xm="http://schemas.microsoft.com/office/excel/2006/main">
          <x14:cfRule type="expression" priority="50" stopIfTrue="1" id="{BD4D58AC-0189-4631-BEAF-2DBBF13B069D}">
            <xm:f>MONTH($AQ$24)&lt;&gt;VLOOKUP($B$2,meta!$M$1:$N$12,2,FALSE)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AQ24:AV29</xm:sqref>
        </x14:conditionalFormatting>
        <x14:conditionalFormatting xmlns:xm="http://schemas.microsoft.com/office/excel/2006/main">
          <x14:cfRule type="expression" priority="29" stopIfTrue="1" id="{14FCA95E-C3D8-4E6F-9312-32DA10B089D4}">
            <xm:f>MONTH($AQ$31)&lt;&gt;VLOOKUP($B$2,meta!$M$1:$N$12,2,FALSE)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AQ31:AV36</xm:sqref>
        </x14:conditionalFormatting>
        <x14:conditionalFormatting xmlns:xm="http://schemas.microsoft.com/office/excel/2006/main">
          <x14:cfRule type="expression" priority="8" stopIfTrue="1" id="{54CA86D3-C06D-449B-B4D4-2E80203BCDEB}">
            <xm:f>MONTH($AQ$38)&lt;&gt;VLOOKUP($B$2,meta!$M$1:$N$12,2,FALSE)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AQ38:AV43</xm:sqref>
        </x14:conditionalFormatting>
        <x14:conditionalFormatting xmlns:xm="http://schemas.microsoft.com/office/excel/2006/main">
          <x14:cfRule type="expression" priority="110" stopIfTrue="1" id="{396C16C4-3612-48B6-A1EF-4724C7320C4C}">
            <xm:f>MONTH($AX$3)&lt;&gt;VLOOKUP($B$2,meta!$M$1:$N$12,2,FALSE)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AX3:BC8</xm:sqref>
        </x14:conditionalFormatting>
        <x14:conditionalFormatting xmlns:xm="http://schemas.microsoft.com/office/excel/2006/main">
          <x14:cfRule type="expression" priority="89" stopIfTrue="1" id="{A8C76174-762F-43FA-A80F-6FE384CCDEDE}">
            <xm:f>MONTH($AX$10)&lt;&gt;VLOOKUP($B$2,meta!$M$1:$N$12,2,FALSE)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AX10:BC15</xm:sqref>
        </x14:conditionalFormatting>
        <x14:conditionalFormatting xmlns:xm="http://schemas.microsoft.com/office/excel/2006/main">
          <x14:cfRule type="expression" priority="68" stopIfTrue="1" id="{39C06C50-915A-40BF-93C7-84D95A8AB04B}">
            <xm:f>MONTH($AX$17)&lt;&gt;VLOOKUP($B$2,meta!$M$1:$N$12,2,FALSE)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AX17:BC22</xm:sqref>
        </x14:conditionalFormatting>
        <x14:conditionalFormatting xmlns:xm="http://schemas.microsoft.com/office/excel/2006/main">
          <x14:cfRule type="expression" priority="47" stopIfTrue="1" id="{26DDC12B-15C9-45D7-A887-393CCBCBE6FB}">
            <xm:f>MONTH($AX$24)&lt;&gt;VLOOKUP($B$2,meta!$M$1:$N$12,2,FALSE)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AX24:BC29</xm:sqref>
        </x14:conditionalFormatting>
        <x14:conditionalFormatting xmlns:xm="http://schemas.microsoft.com/office/excel/2006/main">
          <x14:cfRule type="expression" priority="26" stopIfTrue="1" id="{C48D6C12-50C7-4D94-BD85-F411918ADE7F}">
            <xm:f>MONTH($AX$31)&lt;&gt;VLOOKUP($B$2,meta!$M$1:$N$12,2,FALSE)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AX31:BC36</xm:sqref>
        </x14:conditionalFormatting>
        <x14:conditionalFormatting xmlns:xm="http://schemas.microsoft.com/office/excel/2006/main">
          <x14:cfRule type="expression" priority="5" stopIfTrue="1" id="{2A38F800-FD04-4166-824E-79A67F1A9C38}">
            <xm:f>MONTH($AX$38)&lt;&gt;VLOOKUP($B$2,meta!$M$1:$N$12,2,FALSE)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AX38:BC43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7BC967D6-6B5A-4571-825E-41DF266E933A}">
          <x14:formula1>
            <xm:f>meta!$R$1:$R$2</xm:f>
          </x14:formula1>
          <xm:sqref>C14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C6DE-97D8-4785-A9CD-4D79E7CA5D47}">
  <sheetPr codeName="Planilha5"/>
  <dimension ref="A1:BC43"/>
  <sheetViews>
    <sheetView zoomScaleNormal="100" workbookViewId="0">
      <selection activeCell="J4" sqref="J4"/>
    </sheetView>
  </sheetViews>
  <sheetFormatPr defaultColWidth="9.140625" defaultRowHeight="15" x14ac:dyDescent="0.25"/>
  <cols>
    <col min="1" max="1" width="1" style="1" customWidth="1"/>
    <col min="2" max="2" width="10.42578125" style="12" customWidth="1"/>
    <col min="3" max="3" width="6.5703125" style="1" bestFit="1" customWidth="1"/>
    <col min="4" max="4" width="1" style="5" customWidth="1"/>
    <col min="5" max="5" width="2.42578125" style="35" customWidth="1"/>
    <col min="6" max="6" width="1" style="37" customWidth="1"/>
    <col min="7" max="7" width="2.85546875" style="20" customWidth="1"/>
    <col min="8" max="8" width="9.42578125" style="3" customWidth="1"/>
    <col min="9" max="9" width="1" style="3" customWidth="1"/>
    <col min="10" max="10" width="5.85546875" style="3" customWidth="1"/>
    <col min="11" max="11" width="0.140625" style="29" customWidth="1"/>
    <col min="12" max="13" width="1" style="3" customWidth="1"/>
    <col min="14" max="14" width="2.85546875" style="20" customWidth="1"/>
    <col min="15" max="15" width="9.42578125" style="3" customWidth="1"/>
    <col min="16" max="16" width="1" style="3" customWidth="1"/>
    <col min="17" max="17" width="5.85546875" style="3" customWidth="1"/>
    <col min="18" max="18" width="0.140625" style="29" customWidth="1"/>
    <col min="19" max="20" width="1" style="3" customWidth="1"/>
    <col min="21" max="21" width="2.85546875" style="20" customWidth="1"/>
    <col min="22" max="22" width="9.42578125" style="3" customWidth="1"/>
    <col min="23" max="23" width="1" style="3" customWidth="1"/>
    <col min="24" max="24" width="5.85546875" style="3" customWidth="1"/>
    <col min="25" max="25" width="0.140625" style="29" customWidth="1"/>
    <col min="26" max="27" width="1" style="3" customWidth="1"/>
    <col min="28" max="28" width="2.85546875" style="20" customWidth="1"/>
    <col min="29" max="29" width="9.42578125" style="3" customWidth="1"/>
    <col min="30" max="30" width="1" style="3" customWidth="1"/>
    <col min="31" max="31" width="5.85546875" style="3" customWidth="1"/>
    <col min="32" max="32" width="0.140625" style="29" customWidth="1"/>
    <col min="33" max="34" width="1" style="3" customWidth="1"/>
    <col min="35" max="35" width="2.85546875" style="20" customWidth="1"/>
    <col min="36" max="36" width="9.42578125" style="3" customWidth="1"/>
    <col min="37" max="37" width="1" style="3" customWidth="1"/>
    <col min="38" max="38" width="5.85546875" style="3" customWidth="1"/>
    <col min="39" max="39" width="0.140625" style="29" customWidth="1"/>
    <col min="40" max="41" width="1" style="3" customWidth="1"/>
    <col min="42" max="42" width="1" style="16" customWidth="1"/>
    <col min="43" max="43" width="2.85546875" style="21" customWidth="1"/>
    <col min="44" max="44" width="9.42578125" style="17" customWidth="1"/>
    <col min="45" max="45" width="1" style="17" customWidth="1"/>
    <col min="46" max="46" width="5.85546875" style="17" customWidth="1"/>
    <col min="47" max="47" width="0.140625" style="24" customWidth="1"/>
    <col min="48" max="49" width="1" style="17" customWidth="1"/>
    <col min="50" max="50" width="2.85546875" style="21" customWidth="1"/>
    <col min="51" max="51" width="9.42578125" style="17" customWidth="1"/>
    <col min="52" max="52" width="1" style="17" customWidth="1"/>
    <col min="53" max="53" width="5.85546875" style="17" customWidth="1"/>
    <col min="54" max="54" width="0.140625" style="24" customWidth="1"/>
    <col min="55" max="55" width="1" style="17" customWidth="1"/>
    <col min="56" max="56" width="1" style="16" customWidth="1"/>
    <col min="57" max="57" width="9.140625" style="16"/>
    <col min="58" max="58" width="12.5703125" style="16" bestFit="1" customWidth="1"/>
    <col min="59" max="16384" width="9.140625" style="16"/>
  </cols>
  <sheetData>
    <row r="1" spans="1:55" ht="10.5" customHeight="1" x14ac:dyDescent="0.25">
      <c r="C1" s="32">
        <f>meta!$C$1</f>
        <v>2024</v>
      </c>
      <c r="J1" s="30">
        <f>IFERROR(SUM(J8,J15,J22,J29,J36,J43)*VLOOKUP($C$14,meta!$R$1:$S$3,2,FALSE),SUM(J8,J15,J22,J29,J36,J43))</f>
        <v>0</v>
      </c>
      <c r="Q1" s="30">
        <f>IFERROR(SUM(Q8,Q15,Q22,Q29,Q36,Q43)*VLOOKUP($C$14,meta!$R$1:$S$3,2,FALSE),SUM(Q8,Q15,Q22,Q29,Q36,Q43))</f>
        <v>0</v>
      </c>
      <c r="X1" s="30">
        <f>IFERROR(SUM(X8,X15,X22,X29,X36,X43)*VLOOKUP($C$14,meta!$R$1:$S$3,2,FALSE),SUM(X8,X15,X22,X29,X36,X43))</f>
        <v>0</v>
      </c>
      <c r="AE1" s="30">
        <f>IFERROR(SUM(AE8,AE15,AE22,AE29,AE36,AE43)*VLOOKUP($C$14,meta!$R$1:$S$3,2,FALSE),SUM(AE8,AE15,AE22,AE29,AE36,AE43))</f>
        <v>0</v>
      </c>
      <c r="AL1" s="30">
        <f>IFERROR(SUM(AL8,AL15,AL22,AL29,AL36,AL43)*VLOOKUP($C$14,meta!$R$1:$S$3,2,FALSE),SUM(AL8,AL15,AL22,AL29,AL36,AL43))</f>
        <v>0</v>
      </c>
      <c r="AT1" s="31">
        <f>IFERROR(SUM(AT8,AT15,AT22,AT29,AT36,AT43)*VLOOKUP($C$14,meta!$R$1:$S$3,2,FALSE),SUM(AT8,AT15,AT22,AT29,AT36,AT43))</f>
        <v>0</v>
      </c>
      <c r="BA1" s="31">
        <f>IFERROR(SUM(BA8,BA15,BA22,BA29,BA36,BA43)*VLOOKUP($C$14,meta!$R$1:$S$3,2,FALSE),SUM(BA8,BA15,BA22,BA29,BA36,BA43))</f>
        <v>0</v>
      </c>
    </row>
    <row r="2" spans="1:55" ht="4.5" customHeight="1" x14ac:dyDescent="0.25">
      <c r="B2" s="66" t="s">
        <v>26</v>
      </c>
      <c r="C2" s="66"/>
      <c r="D2" s="2"/>
      <c r="F2" s="34">
        <f>IFERROR(SUM(F4,F11,F18,F25,F32,F39)*VLOOKUP($C$14,meta!$R$1:$S$3,2,FALSE),SUM(F4,F11,F18,F25,F32,F39))</f>
        <v>0</v>
      </c>
      <c r="G2" s="39"/>
      <c r="H2" s="35"/>
      <c r="I2" s="35"/>
      <c r="J2" s="34">
        <f>IFERROR((1*NOT(OR(ISBLANK(J4),ISBLANK(J5),ISBLANK(J6),ISBLANK(J7)))+1*NOT(OR(ISBLANK(J11),ISBLANK(J12),ISBLANK(J13),ISBLANK(J14)))+1*NOT(OR(ISBLANK(J18),ISBLANK(J19),ISBLANK(J20),ISBLANK(J21)))+1*NOT(OR(ISBLANK(J25),ISBLANK(J26),ISBLANK(J27),ISBLANK(J28)))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*VLOOKUP($C$14,meta!$R$1:$S$3,2,FALSE),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+1*NOT(OR(ISBLANK(J32),ISBLANK(J33),ISBLANK(J34),ISBLANK(J35)))+1*NOT(OR(ISBLANK(J39),ISBLANK(J40),ISBLANK(J41),ISBLANK(J42)))))</f>
        <v>0</v>
      </c>
      <c r="K2" s="35"/>
      <c r="L2" s="35"/>
      <c r="M2" s="35"/>
      <c r="N2" s="39"/>
      <c r="O2" s="35"/>
      <c r="P2" s="35"/>
      <c r="Q2" s="34">
        <f>IFERROR((1*NOT(OR(ISBLANK(Q4),ISBLANK(Q5),ISBLANK(Q6),ISBLANK(Q7)))+1*NOT(OR(ISBLANK(Q11),ISBLANK(Q12),ISBLANK(Q13),ISBLANK(Q14)))+1*NOT(OR(ISBLANK(Q18),ISBLANK(Q19),ISBLANK(Q20),ISBLANK(Q21)))+1*NOT(OR(ISBLANK(Q25),ISBLANK(Q26),ISBLANK(Q27),ISBLANK(Q28)))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*VLOOKUP($C$14,meta!$R$1:$S$3,2,FALSE),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+1*NOT(OR(ISBLANK(Q32),ISBLANK(Q33),ISBLANK(Q34),ISBLANK(Q35)))+1*NOT(OR(ISBLANK(Q39),ISBLANK(Q40),ISBLANK(Q41),ISBLANK(Q42)))))</f>
        <v>0</v>
      </c>
      <c r="R2" s="35"/>
      <c r="S2" s="35"/>
      <c r="T2" s="35"/>
      <c r="U2" s="39"/>
      <c r="V2" s="35"/>
      <c r="W2" s="35"/>
      <c r="X2" s="34">
        <f>IFERROR((1*NOT(OR(ISBLANK(X4),ISBLANK(X5),ISBLANK(X6),ISBLANK(X7)))+1*NOT(OR(ISBLANK(X11),ISBLANK(X12),ISBLANK(X13),ISBLANK(X14)))+1*NOT(OR(ISBLANK(X18),ISBLANK(X19),ISBLANK(X20),ISBLANK(X21)))+1*NOT(OR(ISBLANK(X25),ISBLANK(X26),ISBLANK(X27),ISBLANK(X28)))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*VLOOKUP($C$14,meta!$R$1:$S$3,2,FALSE),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+1*NOT(OR(ISBLANK(X32),ISBLANK(X33),ISBLANK(X34),ISBLANK(X35)))+1*NOT(OR(ISBLANK(X39),ISBLANK(X40),ISBLANK(X41),ISBLANK(X42)))))</f>
        <v>0</v>
      </c>
      <c r="Y2" s="35"/>
      <c r="Z2" s="35"/>
      <c r="AA2" s="35"/>
      <c r="AB2" s="39"/>
      <c r="AC2" s="35"/>
      <c r="AD2" s="35"/>
      <c r="AE2" s="34">
        <f>IFERROR((1*NOT(OR(ISBLANK(AE4),ISBLANK(AE5),ISBLANK(AE6),ISBLANK(AE7)))+1*NOT(OR(ISBLANK(AE11),ISBLANK(AE12),ISBLANK(AE13),ISBLANK(AE14)))+1*NOT(OR(ISBLANK(AE18),ISBLANK(AE19),ISBLANK(AE20),ISBLANK(AE21)))+1*NOT(OR(ISBLANK(AE25),ISBLANK(AE26),ISBLANK(AE27),ISBLANK(AE28)))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*VLOOKUP($C$14,meta!$R$1:$S$3,2,FALSE),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+1*NOT(OR(ISBLANK(AE32),ISBLANK(AE33),ISBLANK(AE34),ISBLANK(AE35)))+1*NOT(OR(ISBLANK(AE39),ISBLANK(AE40),ISBLANK(AE41),ISBLANK(AE42)))))</f>
        <v>0</v>
      </c>
      <c r="AF2" s="35"/>
      <c r="AG2" s="35"/>
      <c r="AH2" s="35"/>
      <c r="AI2" s="39"/>
      <c r="AJ2" s="35"/>
      <c r="AK2" s="35"/>
      <c r="AL2" s="34">
        <f>IFERROR((1*NOT(OR(ISBLANK(AL4),ISBLANK(AL5),ISBLANK(AL6),ISBLANK(AL7)))+1*NOT(OR(ISBLANK(AL11),ISBLANK(AL12),ISBLANK(AL13),ISBLANK(AL14)))+1*NOT(OR(ISBLANK(AL18),ISBLANK(AL19),ISBLANK(AL20),ISBLANK(AL21)))+1*NOT(OR(ISBLANK(AL25),ISBLANK(AL26),ISBLANK(AL27),ISBLANK(AL28)))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*VLOOKUP($C$14,meta!$R$1:$S$3,2,FALSE),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+1*NOT(OR(ISBLANK(AL32),ISBLANK(AL33),ISBLANK(AL34),ISBLANK(AL35)))+1*NOT(OR(ISBLANK(AL39),ISBLANK(AL40),ISBLANK(AL41),ISBLANK(AL42)))))</f>
        <v>0</v>
      </c>
      <c r="AM2" s="35"/>
      <c r="AN2" s="35"/>
      <c r="AO2" s="35"/>
      <c r="AP2" s="17"/>
      <c r="AQ2" s="40"/>
      <c r="AT2" s="33">
        <f>IFERROR((1*NOT(OR(ISBLANK(AT4),ISBLANK(AT5),ISBLANK(AT6),ISBLANK(AT7)))+1*NOT(OR(ISBLANK(AT11),ISBLANK(AT12),ISBLANK(AT13),ISBLANK(AT14)))+1*NOT(OR(ISBLANK(AT18),ISBLANK(AT19),ISBLANK(AT20),ISBLANK(AT21)))+1*NOT(OR(ISBLANK(AT25),ISBLANK(AT26),ISBLANK(AT27),ISBLANK(AT28)))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*VLOOKUP($C$14,meta!$R$1:$S$3,2,FALSE),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+1*NOT(OR(ISBLANK(AT32),ISBLANK(AT33),ISBLANK(AT34),ISBLANK(AT35)))+1*NOT(OR(ISBLANK(AT39),ISBLANK(AT40),ISBLANK(AT41),ISBLANK(AT42)))))</f>
        <v>0</v>
      </c>
      <c r="AU2" s="17"/>
      <c r="AX2" s="40"/>
      <c r="BA2" s="33">
        <f>IFERROR((1*NOT(OR(ISBLANK(BA4),ISBLANK(BA5),ISBLANK(BA6),ISBLANK(BA7)))+1*NOT(OR(ISBLANK(BA11),ISBLANK(BA12),ISBLANK(BA13),ISBLANK(BA14)))+1*NOT(OR(ISBLANK(BA18),ISBLANK(BA19),ISBLANK(BA20),ISBLANK(BA21)))+1*NOT(OR(ISBLANK(BA25),ISBLANK(BA26),ISBLANK(BA27),ISBLANK(BA28)))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*VLOOKUP($C$14,meta!$R$1:$S$3,2,FALSE),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+1*NOT(OR(ISBLANK(BA32),ISBLANK(BA33),ISBLANK(BA34),ISBLANK(BA35)))+1*NOT(OR(ISBLANK(BA39),ISBLANK(BA40),ISBLANK(BA41),ISBLANK(BA42)))))</f>
        <v>0</v>
      </c>
    </row>
    <row r="3" spans="1:55" ht="4.5" customHeight="1" x14ac:dyDescent="0.25">
      <c r="B3" s="66"/>
      <c r="C3" s="66"/>
      <c r="D3" s="2"/>
      <c r="F3" s="35"/>
      <c r="G3" s="67" cm="1">
        <f t="array" ref="G3">_xlfn.IFS(WEEKDAY(DATE(meta!$C$1,VLOOKUP($B$2,meta!$M$1:$N$12,2,FALSE),1))=2,DATE(meta!$C$1,VLOOKUP($B$2,meta!$M$1:$N$12,2,FALSE),1),
WEEKDAY(DATE(meta!$C$1,VLOOKUP($B$2,meta!$M$1:$N$12,2,FALSE),1))=3,DATE(meta!$C$1,VLOOKUP($B$2,meta!$M$1:$N$12,2,FALSE),1)-1,
WEEKDAY(DATE(meta!$C$1,VLOOKUP($B$2,meta!$M$1:$N$12,2,FALSE),1))=4,DATE(meta!$C$1,VLOOKUP($B$2,meta!$M$1:$N$12,2,FALSE),1)-2,
WEEKDAY(DATE(meta!$C$1,VLOOKUP($B$2,meta!$M$1:$N$12,2,FALSE),1))=5,DATE(meta!$C$1,VLOOKUP($B$2,meta!$M$1:$N$12,2,FALSE),1)-3,
WEEKDAY(DATE(meta!$C$1,VLOOKUP($B$2,meta!$M$1:$N$12,2,FALSE),1))=6,DATE(meta!$C$1,VLOOKUP($B$2,meta!$M$1:$N$12,2,FALSE),1)-4,
WEEKDAY(DATE(meta!$C$1,VLOOKUP($B$2,meta!$M$1:$N$12,2,FALSE),1))=7,DATE(meta!$C$1,VLOOKUP($B$2,meta!$M$1:$N$12,2,FALSE),1)-5,
WEEKDAY(DATE(meta!$C$1,VLOOKUP($B$2,meta!$M$1:$N$12,2,FALSE),1))=1,DATE(meta!$C$1,VLOOKUP($B$2,meta!$M$1:$N$12,2,FALSE),1)-6
)</f>
        <v>43921</v>
      </c>
      <c r="H3" s="15"/>
      <c r="I3" s="15"/>
      <c r="J3" s="15"/>
      <c r="K3" s="25"/>
      <c r="L3" s="4"/>
      <c r="N3" s="67">
        <f>G3+1</f>
        <v>43922</v>
      </c>
      <c r="O3" s="15"/>
      <c r="P3" s="15"/>
      <c r="Q3" s="15"/>
      <c r="R3" s="25"/>
      <c r="S3" s="4"/>
      <c r="U3" s="67">
        <f>N3+1</f>
        <v>43923</v>
      </c>
      <c r="V3" s="15"/>
      <c r="W3" s="15"/>
      <c r="X3" s="15"/>
      <c r="Y3" s="25"/>
      <c r="Z3" s="4"/>
      <c r="AB3" s="67">
        <f>U3+1</f>
        <v>43924</v>
      </c>
      <c r="AC3" s="15"/>
      <c r="AD3" s="15"/>
      <c r="AE3" s="15"/>
      <c r="AF3" s="25"/>
      <c r="AG3" s="4"/>
      <c r="AI3" s="67">
        <f>AB3+1</f>
        <v>43925</v>
      </c>
      <c r="AJ3" s="15"/>
      <c r="AK3" s="15"/>
      <c r="AL3" s="15"/>
      <c r="AM3" s="25"/>
      <c r="AN3" s="4"/>
      <c r="AQ3" s="67">
        <f>AI3+1</f>
        <v>43926</v>
      </c>
      <c r="AR3" s="15"/>
      <c r="AS3" s="15"/>
      <c r="AT3" s="15"/>
      <c r="AU3" s="25"/>
      <c r="AV3" s="4"/>
      <c r="AX3" s="67">
        <f>AQ3+1</f>
        <v>43927</v>
      </c>
      <c r="AY3" s="15"/>
      <c r="AZ3" s="15"/>
      <c r="BA3" s="15"/>
      <c r="BB3" s="25"/>
      <c r="BC3" s="4"/>
    </row>
    <row r="4" spans="1:55" ht="14.45" customHeight="1" x14ac:dyDescent="0.25">
      <c r="B4" s="66"/>
      <c r="C4" s="66"/>
      <c r="E4" s="68">
        <f>IFERROR(SUM(J8,Q8,X8,AE8,AL8,AT8,BA8)*VLOOKUP($C$14,meta!$R$1:$S$3,2,FALSE),SUM(J8,Q8,X8,AE8,AL8,AT8,BA8))</f>
        <v>0</v>
      </c>
      <c r="F4" s="41">
        <f>IFERROR(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*VLOOKUP($C$14,meta!$R$1:$S$3,2,FALSE),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)</f>
        <v>0</v>
      </c>
      <c r="G4" s="67"/>
      <c r="H4" s="6" t="str">
        <f>meta!$P$1</f>
        <v>Entrada</v>
      </c>
      <c r="I4" s="1"/>
      <c r="J4" s="13"/>
      <c r="K4" s="26" t="str">
        <f>IF(J4&lt;&gt;"","",TEXT(meta!$F$1,"HH:MM"))</f>
        <v>08:30</v>
      </c>
      <c r="L4" s="1"/>
      <c r="N4" s="67"/>
      <c r="O4" s="6" t="str">
        <f>meta!$P$1</f>
        <v>Entrada</v>
      </c>
      <c r="P4" s="1"/>
      <c r="Q4" s="13"/>
      <c r="R4" s="26" t="str">
        <f>IF(Q4&lt;&gt;"","",TEXT(meta!$F$1,"HH:MM"))</f>
        <v>08:30</v>
      </c>
      <c r="S4" s="1"/>
      <c r="U4" s="67"/>
      <c r="V4" s="6" t="str">
        <f>meta!$P$1</f>
        <v>Entrada</v>
      </c>
      <c r="W4" s="1"/>
      <c r="X4" s="13"/>
      <c r="Y4" s="26" t="str">
        <f>IF(X4&lt;&gt;"","",TEXT(meta!$F$1,"HH:MM"))</f>
        <v>08:30</v>
      </c>
      <c r="Z4" s="1"/>
      <c r="AB4" s="67"/>
      <c r="AC4" s="6" t="str">
        <f>meta!$P$1</f>
        <v>Entrada</v>
      </c>
      <c r="AD4" s="1"/>
      <c r="AE4" s="13"/>
      <c r="AF4" s="26" t="str">
        <f>IF(AE4&lt;&gt;"","",TEXT(meta!$F$1,"HH:MM"))</f>
        <v>08:30</v>
      </c>
      <c r="AG4" s="1"/>
      <c r="AI4" s="67"/>
      <c r="AJ4" s="6" t="str">
        <f>meta!$P$1</f>
        <v>Entrada</v>
      </c>
      <c r="AK4" s="1"/>
      <c r="AL4" s="13"/>
      <c r="AM4" s="26" t="str">
        <f>IF(AL4&lt;&gt;"","",TEXT(meta!$F$1,"HH:MM"))</f>
        <v>08:30</v>
      </c>
      <c r="AN4" s="1"/>
      <c r="AQ4" s="67"/>
      <c r="AR4" s="6" t="str">
        <f>meta!$P$1</f>
        <v>Entrada</v>
      </c>
      <c r="AS4" s="1"/>
      <c r="AT4" s="13"/>
      <c r="AU4" s="26" t="str">
        <f>IF(AT4&lt;&gt;"","",TEXT(meta!$F$1,"HH:MM"))</f>
        <v>08:30</v>
      </c>
      <c r="AV4" s="1"/>
      <c r="AX4" s="67"/>
      <c r="AY4" s="6" t="str">
        <f>meta!$P$1</f>
        <v>Entrada</v>
      </c>
      <c r="AZ4" s="1"/>
      <c r="BA4" s="13"/>
      <c r="BB4" s="26" t="str">
        <f>IF(BA4&lt;&gt;"","",TEXT(meta!$F$1,"HH:MM"))</f>
        <v>08:30</v>
      </c>
      <c r="BC4" s="1"/>
    </row>
    <row r="5" spans="1:55" ht="14.45" customHeight="1" x14ac:dyDescent="0.25">
      <c r="B5" s="66"/>
      <c r="C5" s="66"/>
      <c r="E5" s="68"/>
      <c r="F5" s="36"/>
      <c r="G5" s="67"/>
      <c r="H5" s="7" t="str">
        <f>meta!$P$2</f>
        <v>Almoço ↑</v>
      </c>
      <c r="I5" s="1"/>
      <c r="J5" s="14"/>
      <c r="K5" s="27"/>
      <c r="L5" s="1"/>
      <c r="N5" s="67"/>
      <c r="O5" s="7" t="str">
        <f>meta!$P$2</f>
        <v>Almoço ↑</v>
      </c>
      <c r="P5" s="1"/>
      <c r="Q5" s="14"/>
      <c r="R5" s="27"/>
      <c r="S5" s="1"/>
      <c r="U5" s="67"/>
      <c r="V5" s="7" t="str">
        <f>meta!$P$2</f>
        <v>Almoço ↑</v>
      </c>
      <c r="W5" s="1"/>
      <c r="X5" s="14"/>
      <c r="Y5" s="27"/>
      <c r="Z5" s="1"/>
      <c r="AB5" s="67"/>
      <c r="AC5" s="7" t="str">
        <f>meta!$P$2</f>
        <v>Almoço ↑</v>
      </c>
      <c r="AD5" s="1"/>
      <c r="AE5" s="14"/>
      <c r="AF5" s="27"/>
      <c r="AG5" s="1"/>
      <c r="AI5" s="67"/>
      <c r="AJ5" s="7" t="str">
        <f>meta!$P$2</f>
        <v>Almoço ↑</v>
      </c>
      <c r="AK5" s="1"/>
      <c r="AL5" s="14"/>
      <c r="AM5" s="27"/>
      <c r="AN5" s="1"/>
      <c r="AQ5" s="67"/>
      <c r="AR5" s="7" t="str">
        <f>meta!$P$2</f>
        <v>Almoço ↑</v>
      </c>
      <c r="AS5" s="1"/>
      <c r="AT5" s="14"/>
      <c r="AU5" s="27"/>
      <c r="AV5" s="1"/>
      <c r="AX5" s="67"/>
      <c r="AY5" s="7" t="str">
        <f>meta!$P$2</f>
        <v>Almoço ↑</v>
      </c>
      <c r="AZ5" s="1"/>
      <c r="BA5" s="14"/>
      <c r="BB5" s="27"/>
      <c r="BC5" s="1"/>
    </row>
    <row r="6" spans="1:55" ht="14.45" customHeight="1" x14ac:dyDescent="0.25">
      <c r="B6" s="66"/>
      <c r="C6" s="66"/>
      <c r="E6" s="68"/>
      <c r="F6" s="36"/>
      <c r="G6" s="67"/>
      <c r="H6" s="7" t="str">
        <f>meta!$P$3</f>
        <v>Almoço ↓</v>
      </c>
      <c r="I6" s="1"/>
      <c r="J6" s="14"/>
      <c r="K6" s="27" t="str">
        <f>IF(OR(J5="",J6&lt;&gt;""),"",TEXT(J5+"1:00","HH:MM"))</f>
        <v/>
      </c>
      <c r="L6" s="1"/>
      <c r="N6" s="67"/>
      <c r="O6" s="7" t="str">
        <f>meta!$P$3</f>
        <v>Almoço ↓</v>
      </c>
      <c r="P6" s="1"/>
      <c r="Q6" s="14"/>
      <c r="R6" s="27" t="str">
        <f>IF(OR(Q5="",Q6&lt;&gt;""),"",TEXT(Q5+"1:00","HH:MM"))</f>
        <v/>
      </c>
      <c r="S6" s="1"/>
      <c r="U6" s="67"/>
      <c r="V6" s="7" t="str">
        <f>meta!$P$3</f>
        <v>Almoço ↓</v>
      </c>
      <c r="W6" s="1"/>
      <c r="X6" s="14"/>
      <c r="Y6" s="27" t="str">
        <f>IF(OR(X5="",X6&lt;&gt;""),"",TEXT(X5+"1:00","HH:MM"))</f>
        <v/>
      </c>
      <c r="Z6" s="1"/>
      <c r="AB6" s="67"/>
      <c r="AC6" s="7" t="str">
        <f>meta!$P$3</f>
        <v>Almoço ↓</v>
      </c>
      <c r="AD6" s="1"/>
      <c r="AE6" s="14"/>
      <c r="AF6" s="27" t="str">
        <f>IF(OR(AE5="",AE6&lt;&gt;""),"",TEXT(AE5+"1:00","HH:MM"))</f>
        <v/>
      </c>
      <c r="AG6" s="1"/>
      <c r="AI6" s="67"/>
      <c r="AJ6" s="7" t="str">
        <f>meta!$P$3</f>
        <v>Almoço ↓</v>
      </c>
      <c r="AK6" s="1"/>
      <c r="AL6" s="14"/>
      <c r="AM6" s="27" t="str">
        <f>IF(OR(AL5="",AL6&lt;&gt;""),"",TEXT(AL5+"1:00","HH:MM"))</f>
        <v/>
      </c>
      <c r="AN6" s="1"/>
      <c r="AQ6" s="67"/>
      <c r="AR6" s="7" t="str">
        <f>meta!$P$3</f>
        <v>Almoço ↓</v>
      </c>
      <c r="AS6" s="1"/>
      <c r="AT6" s="14"/>
      <c r="AU6" s="27" t="str">
        <f>IF(OR(AT5="",AT6&lt;&gt;""),"",TEXT(AT5+"1:00","HH:MM"))</f>
        <v/>
      </c>
      <c r="AV6" s="1"/>
      <c r="AX6" s="67"/>
      <c r="AY6" s="7" t="str">
        <f>meta!$P$3</f>
        <v>Almoço ↓</v>
      </c>
      <c r="AZ6" s="1"/>
      <c r="BA6" s="14"/>
      <c r="BB6" s="27" t="str">
        <f>IF(OR(BA5="",BA6&lt;&gt;""),"",TEXT(BA5+"1:00","HH:MM"))</f>
        <v/>
      </c>
      <c r="BC6" s="1"/>
    </row>
    <row r="7" spans="1:55" ht="14.45" customHeight="1" x14ac:dyDescent="0.25">
      <c r="B7" s="66"/>
      <c r="C7" s="66"/>
      <c r="E7" s="68"/>
      <c r="F7" s="36"/>
      <c r="G7" s="67"/>
      <c r="H7" s="6" t="str">
        <f>meta!$P$4</f>
        <v>Saída</v>
      </c>
      <c r="I7" s="1"/>
      <c r="J7" s="13"/>
      <c r="K7" s="26" t="str">
        <f>IF(J7&lt;&gt;"","",TEXT(meta!$F$2,"HH:MM"))</f>
        <v>17:30</v>
      </c>
      <c r="L7" s="1"/>
      <c r="N7" s="67"/>
      <c r="O7" s="6" t="str">
        <f>meta!$P$4</f>
        <v>Saída</v>
      </c>
      <c r="P7" s="1"/>
      <c r="Q7" s="13"/>
      <c r="R7" s="26" t="str">
        <f>IF(Q7&lt;&gt;"","",TEXT(meta!$F$2,"HH:MM"))</f>
        <v>17:30</v>
      </c>
      <c r="S7" s="1"/>
      <c r="U7" s="67"/>
      <c r="V7" s="6" t="str">
        <f>meta!$P$4</f>
        <v>Saída</v>
      </c>
      <c r="W7" s="1"/>
      <c r="X7" s="13"/>
      <c r="Y7" s="26" t="str">
        <f>IF(X7&lt;&gt;"","",TEXT(meta!$F$2,"HH:MM"))</f>
        <v>17:30</v>
      </c>
      <c r="Z7" s="1"/>
      <c r="AB7" s="67"/>
      <c r="AC7" s="6" t="str">
        <f>meta!$P$4</f>
        <v>Saída</v>
      </c>
      <c r="AD7" s="1"/>
      <c r="AE7" s="13"/>
      <c r="AF7" s="26" t="str">
        <f>IF(AE7&lt;&gt;"","",TEXT(meta!$F$2,"HH:MM"))</f>
        <v>17:30</v>
      </c>
      <c r="AG7" s="1"/>
      <c r="AI7" s="67"/>
      <c r="AJ7" s="6" t="str">
        <f>meta!$P$4</f>
        <v>Saída</v>
      </c>
      <c r="AK7" s="1"/>
      <c r="AL7" s="13"/>
      <c r="AM7" s="26" t="str">
        <f>IF(AL7&lt;&gt;"","",TEXT(meta!$F$2,"HH:MM"))</f>
        <v>17:30</v>
      </c>
      <c r="AN7" s="1"/>
      <c r="AQ7" s="67"/>
      <c r="AR7" s="6" t="str">
        <f>meta!$P$4</f>
        <v>Saída</v>
      </c>
      <c r="AS7" s="1"/>
      <c r="AT7" s="13"/>
      <c r="AU7" s="26" t="str">
        <f>IF(AT7&lt;&gt;"","",TEXT(meta!$F$2,"HH:MM"))</f>
        <v>17:30</v>
      </c>
      <c r="AV7" s="1"/>
      <c r="AX7" s="67"/>
      <c r="AY7" s="6" t="str">
        <f>meta!$P$4</f>
        <v>Saída</v>
      </c>
      <c r="AZ7" s="1"/>
      <c r="BA7" s="13"/>
      <c r="BB7" s="26" t="str">
        <f>IF(BA7&lt;&gt;"","",TEXT(meta!$F$2,"HH:MM"))</f>
        <v>17:30</v>
      </c>
      <c r="BC7" s="1"/>
    </row>
    <row r="8" spans="1:55" s="18" customFormat="1" ht="10.5" customHeight="1" x14ac:dyDescent="0.25">
      <c r="A8" s="8"/>
      <c r="B8" s="66"/>
      <c r="C8" s="66"/>
      <c r="D8" s="2"/>
      <c r="E8" s="35"/>
      <c r="F8" s="35"/>
      <c r="G8" s="67"/>
      <c r="H8" s="58" t="str">
        <f>IF(AND(J4&lt;&gt;"",J5&lt;&gt;"",J6&lt;&gt;"",J7&lt;&gt;""),
IF(ABS(J7-J4-(J6-J5)-meta!$F$4)&lt;=meta!$F$9,
_xlfn.CONCAT(
(SIGN(J7-J4-(J6-J5)-meta!$F$4)*MINUTE(ABS(J7-J4-(J6-J5)-meta!$F$4))),meta!$F$10
),""),"")</f>
        <v/>
      </c>
      <c r="I8" s="8"/>
      <c r="J8" s="23" t="str">
        <f>_xlfn.IFS(AND(J4="",J5="",J6="",J7=""),"",
AND(J4&lt;&gt;"",J5="",J6="",J7=""),meta!$F$1-J4,
AND(J4&lt;&gt;"",J5&lt;&gt;"",J6="",J7=""),meta!$F$1-J4,
AND(J4&lt;&gt;"",J5&lt;&gt;"",J6&lt;&gt;"",J7=""),(meta!$F$1-J4)-(J6-J5-meta!$F$3),
AND(J4&lt;&gt;"",J5&lt;&gt;"",J6&lt;&gt;"",J7&lt;&gt;""),IF(ABS(J7-J4-(J6-J5)-meta!$F$4)&lt;=meta!$F$9,0,(J7-J4-(J6-J5)-meta!$F$4)),
TRUE,"ERRO")</f>
        <v/>
      </c>
      <c r="K8" s="28"/>
      <c r="L8" s="8"/>
      <c r="M8" s="19"/>
      <c r="N8" s="67"/>
      <c r="O8" s="58" t="str">
        <f>IF(AND(Q4&lt;&gt;"",Q5&lt;&gt;"",Q6&lt;&gt;"",Q7&lt;&gt;""),
IF(ABS(Q7-Q4-(Q6-Q5)-meta!$F$4)&lt;=meta!$F$9,
_xlfn.CONCAT(
(SIGN(Q7-Q4-(Q6-Q5)-meta!$F$4)*MINUTE(ABS(Q7-Q4-(Q6-Q5)-meta!$F$4))),meta!$F$10
),""),"")</f>
        <v/>
      </c>
      <c r="P8" s="8"/>
      <c r="Q8" s="23" t="str">
        <f>_xlfn.IFS(AND(Q4="",Q5="",Q6="",Q7=""),"",
AND(Q4&lt;&gt;"",Q5="",Q6="",Q7=""),meta!$F$1-Q4,
AND(Q4&lt;&gt;"",Q5&lt;&gt;"",Q6="",Q7=""),meta!$F$1-Q4,
AND(Q4&lt;&gt;"",Q5&lt;&gt;"",Q6&lt;&gt;"",Q7=""),(meta!$F$1-Q4)-(Q6-Q5-meta!$F$3),
AND(Q4&lt;&gt;"",Q5&lt;&gt;"",Q6&lt;&gt;"",Q7&lt;&gt;""),IF(ABS(Q7-Q4-(Q6-Q5)-meta!$F$4)&lt;=meta!$F$9,0,(Q7-Q4-(Q6-Q5)-meta!$F$4)),
TRUE,"ERRO")</f>
        <v/>
      </c>
      <c r="R8" s="28"/>
      <c r="S8" s="8"/>
      <c r="T8" s="19"/>
      <c r="U8" s="67"/>
      <c r="V8" s="58" t="str">
        <f>IF(AND(X4&lt;&gt;"",X5&lt;&gt;"",X6&lt;&gt;"",X7&lt;&gt;""),
IF(ABS(X7-X4-(X6-X5)-meta!$F$4)&lt;=meta!$F$9,
_xlfn.CONCAT(
(SIGN(X7-X4-(X6-X5)-meta!$F$4)*MINUTE(ABS(X7-X4-(X6-X5)-meta!$F$4))),meta!$F$10
),""),"")</f>
        <v/>
      </c>
      <c r="W8" s="8"/>
      <c r="X8" s="23" t="str">
        <f>_xlfn.IFS(AND(X4="",X5="",X6="",X7=""),"",
AND(X4&lt;&gt;"",X5="",X6="",X7=""),meta!$F$1-X4,
AND(X4&lt;&gt;"",X5&lt;&gt;"",X6="",X7=""),meta!$F$1-X4,
AND(X4&lt;&gt;"",X5&lt;&gt;"",X6&lt;&gt;"",X7=""),(meta!$F$1-X4)-(X6-X5-meta!$F$3),
AND(X4&lt;&gt;"",X5&lt;&gt;"",X6&lt;&gt;"",X7&lt;&gt;""),IF(ABS(X7-X4-(X6-X5)-meta!$F$4)&lt;=meta!$F$9,0,(X7-X4-(X6-X5)-meta!$F$4)),
TRUE,"ERRO")</f>
        <v/>
      </c>
      <c r="Y8" s="28"/>
      <c r="Z8" s="8"/>
      <c r="AA8" s="19"/>
      <c r="AB8" s="67"/>
      <c r="AC8" s="58" t="str">
        <f>IF(AND(AE4&lt;&gt;"",AE5&lt;&gt;"",AE6&lt;&gt;"",AE7&lt;&gt;""),
IF(ABS(AE7-AE4-(AE6-AE5)-meta!$F$4)&lt;=meta!$F$9,
_xlfn.CONCAT(
(SIGN(AE7-AE4-(AE6-AE5)-meta!$F$4)*MINUTE(ABS(AE7-AE4-(AE6-AE5)-meta!$F$4))),meta!$F$10
),""),"")</f>
        <v/>
      </c>
      <c r="AD8" s="8"/>
      <c r="AE8" s="23" t="str">
        <f>_xlfn.IFS(AND(AE4="",AE5="",AE6="",AE7=""),"",
AND(AE4&lt;&gt;"",AE5="",AE6="",AE7=""),meta!$F$1-AE4,
AND(AE4&lt;&gt;"",AE5&lt;&gt;"",AE6="",AE7=""),meta!$F$1-AE4,
AND(AE4&lt;&gt;"",AE5&lt;&gt;"",AE6&lt;&gt;"",AE7=""),(meta!$F$1-AE4)-(AE6-AE5-meta!$F$3),
AND(AE4&lt;&gt;"",AE5&lt;&gt;"",AE6&lt;&gt;"",AE7&lt;&gt;""),IF(ABS(AE7-AE4-(AE6-AE5)-meta!$F$4)&lt;=meta!$F$9,0,(AE7-AE4-(AE6-AE5)-meta!$F$4)),
TRUE,"ERRO")</f>
        <v/>
      </c>
      <c r="AF8" s="28"/>
      <c r="AG8" s="8"/>
      <c r="AH8" s="19"/>
      <c r="AI8" s="67"/>
      <c r="AJ8" s="58" t="str">
        <f>IF(AND(AL4&lt;&gt;"",AL5&lt;&gt;"",AL6&lt;&gt;"",AL7&lt;&gt;""),
IF(ABS(AL7-AL4-(AL6-AL5)-meta!$F$4)&lt;=meta!$F$9,
_xlfn.CONCAT(
(SIGN(AL7-AL4-(AL6-AL5)-meta!$F$4)*MINUTE(ABS(AL7-AL4-(AL6-AL5)-meta!$F$4))),meta!$F$10
),""),"")</f>
        <v/>
      </c>
      <c r="AK8" s="8"/>
      <c r="AL8" s="23" t="str">
        <f>_xlfn.IFS(AND(AL4="",AL5="",AL6="",AL7=""),"",
AND(AL4&lt;&gt;"",AL5="",AL6="",AL7=""),meta!$F$1-AL4,
AND(AL4&lt;&gt;"",AL5&lt;&gt;"",AL6="",AL7=""),meta!$F$1-AL4,
AND(AL4&lt;&gt;"",AL5&lt;&gt;"",AL6&lt;&gt;"",AL7=""),(meta!$F$1-AL4)-(AL6-AL5-meta!$F$3),
AND(AL4&lt;&gt;"",AL5&lt;&gt;"",AL6&lt;&gt;"",AL7&lt;&gt;""),IF(ABS(AL7-AL4-(AL6-AL5)-meta!$F$4)&lt;=meta!$F$9,0,(AL7-AL4-(AL6-AL5)-meta!$F$4)),
TRUE,"ERRO")</f>
        <v/>
      </c>
      <c r="AM8" s="28"/>
      <c r="AN8" s="8"/>
      <c r="AO8" s="19"/>
      <c r="AQ8" s="67"/>
      <c r="AR8" s="58" t="str">
        <f>IF(AND(AT4&lt;&gt;"",AT5&lt;&gt;"",AT6&lt;&gt;"",AT7&lt;&gt;""),
IF(ABS(AT7-AT4-(AT6-AT5)-meta!$F$4)&lt;=meta!$F$9,
_xlfn.CONCAT(
(SIGN(AT7-AT4-(AT6-AT5)-meta!$F$4)*MINUTE(ABS(AT7-AT4-(AT6-AT5)-meta!$F$4))),meta!$F$10
),""),"")</f>
        <v/>
      </c>
      <c r="AS8" s="8"/>
      <c r="AT8" s="23" t="str">
        <f>_xlfn.IFS(AND(AT4="",AT5="",AT6="",AT7=""),"",
AND(AT4&lt;&gt;"",AT5="",AT6="",AT7=""),meta!$F$1-AT4,
AND(AT4&lt;&gt;"",AT5&lt;&gt;"",AT6="",AT7=""),meta!$F$1-AT4,
AND(AT4&lt;&gt;"",AT5&lt;&gt;"",AT6&lt;&gt;"",AT7=""),(meta!$F$1-AT4)-(AT6-AT5-meta!$F$3),
AND(AT4&lt;&gt;"",AT5&lt;&gt;"",AT6&lt;&gt;"",AT7&lt;&gt;""),IF(ABS(AT7-AT4-(AT6-AT5)-meta!$F$4)&lt;=meta!$F$9,0,(AT7-AT4-(AT6-AT5)-meta!$F$4)),
TRUE,"ERRO")</f>
        <v/>
      </c>
      <c r="AU8" s="28"/>
      <c r="AV8" s="8"/>
      <c r="AX8" s="67"/>
      <c r="AY8" s="58" t="str">
        <f>IF(AND(BA4&lt;&gt;"",BA5&lt;&gt;"",BA6&lt;&gt;"",BA7&lt;&gt;""),
IF(ABS(BA7-BA4-(BA6-BA5)-meta!$F$4)&lt;=meta!$F$9,
_xlfn.CONCAT(
(SIGN(BA7-BA4-(BA6-BA5)-meta!$F$4)*MINUTE(ABS(BA7-BA4-(BA6-BA5)-meta!$F$4))),meta!$F$10
),""),"")</f>
        <v/>
      </c>
      <c r="AZ8" s="8"/>
      <c r="BA8" s="23" t="str">
        <f>_xlfn.IFS(AND(BA4="",BA5="",BA6="",BA7=""),"",
AND(BA4&lt;&gt;"",BA5="",BA6="",BA7=""),meta!$F$1-BA4,
AND(BA4&lt;&gt;"",BA5&lt;&gt;"",BA6="",BA7=""),meta!$F$1-BA4,
AND(BA4&lt;&gt;"",BA5&lt;&gt;"",BA6&lt;&gt;"",BA7=""),(meta!$F$1-BA4)-(BA6-BA5-meta!$F$3),
AND(BA4&lt;&gt;"",BA5&lt;&gt;"",BA6&lt;&gt;"",BA7&lt;&gt;""),IF(ABS(BA7-BA4-(BA6-BA5)-meta!$F$4)&lt;=meta!$F$9,0,(BA7-BA4-(BA6-BA5)-meta!$F$4)),
TRUE,"ERRO")</f>
        <v/>
      </c>
      <c r="BB8" s="28"/>
      <c r="BC8" s="8"/>
    </row>
    <row r="9" spans="1:55" ht="4.5" customHeight="1" x14ac:dyDescent="0.25">
      <c r="B9" s="66"/>
      <c r="C9" s="66"/>
      <c r="F9" s="35"/>
    </row>
    <row r="10" spans="1:55" ht="4.5" customHeight="1" x14ac:dyDescent="0.25">
      <c r="B10" s="66"/>
      <c r="C10" s="66"/>
      <c r="F10" s="35"/>
      <c r="G10" s="67">
        <f>AX3+1</f>
        <v>43928</v>
      </c>
      <c r="H10" s="15"/>
      <c r="I10" s="15"/>
      <c r="J10" s="15"/>
      <c r="K10" s="25"/>
      <c r="L10" s="4"/>
      <c r="N10" s="67">
        <f>G10+1</f>
        <v>43929</v>
      </c>
      <c r="O10" s="15"/>
      <c r="P10" s="15"/>
      <c r="Q10" s="15"/>
      <c r="R10" s="25"/>
      <c r="S10" s="4"/>
      <c r="U10" s="67">
        <f>N10+1</f>
        <v>43930</v>
      </c>
      <c r="V10" s="15"/>
      <c r="W10" s="15"/>
      <c r="X10" s="15"/>
      <c r="Y10" s="25"/>
      <c r="Z10" s="4"/>
      <c r="AB10" s="67">
        <f>U10+1</f>
        <v>43931</v>
      </c>
      <c r="AC10" s="15"/>
      <c r="AD10" s="15"/>
      <c r="AE10" s="15"/>
      <c r="AF10" s="25"/>
      <c r="AG10" s="4"/>
      <c r="AI10" s="67">
        <f>AB10+1</f>
        <v>43932</v>
      </c>
      <c r="AJ10" s="15"/>
      <c r="AK10" s="15"/>
      <c r="AL10" s="15"/>
      <c r="AM10" s="25"/>
      <c r="AN10" s="4"/>
      <c r="AQ10" s="67">
        <f>AI10+1</f>
        <v>43933</v>
      </c>
      <c r="AR10" s="15"/>
      <c r="AS10" s="15"/>
      <c r="AT10" s="15"/>
      <c r="AU10" s="25"/>
      <c r="AV10" s="4"/>
      <c r="AX10" s="67">
        <f>AQ10+1</f>
        <v>43934</v>
      </c>
      <c r="AY10" s="15"/>
      <c r="AZ10" s="15"/>
      <c r="BA10" s="15"/>
      <c r="BB10" s="25"/>
      <c r="BC10" s="4"/>
    </row>
    <row r="11" spans="1:55" ht="14.45" customHeight="1" x14ac:dyDescent="0.25">
      <c r="A11" s="10"/>
      <c r="B11" s="66"/>
      <c r="C11" s="66"/>
      <c r="E11" s="68">
        <f>IFERROR(SUM(J15,Q15,X15,AE15,AL15,AT15,BA15)*VLOOKUP($C$14,meta!$R$1:$S$3,2,FALSE),SUM(J15,Q15,X15,AE15,AL15,AT15,BA15))</f>
        <v>0</v>
      </c>
      <c r="F11" s="41">
        <f>IFERROR(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*VLOOKUP($C$14,meta!$R$1:$S$3,2,FALSE),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)</f>
        <v>0</v>
      </c>
      <c r="G11" s="67"/>
      <c r="H11" s="6" t="str">
        <f>meta!$P$1</f>
        <v>Entrada</v>
      </c>
      <c r="I11" s="1"/>
      <c r="J11" s="13"/>
      <c r="K11" s="26" t="str">
        <f>IF(J11&lt;&gt;"","",TEXT(meta!$F$1,"HH:MM"))</f>
        <v>08:30</v>
      </c>
      <c r="L11" s="1"/>
      <c r="N11" s="67"/>
      <c r="O11" s="6" t="str">
        <f>meta!$P$1</f>
        <v>Entrada</v>
      </c>
      <c r="P11" s="1"/>
      <c r="Q11" s="13"/>
      <c r="R11" s="26" t="str">
        <f>IF(Q11&lt;&gt;"","",TEXT(meta!$F$1,"HH:MM"))</f>
        <v>08:30</v>
      </c>
      <c r="S11" s="1"/>
      <c r="U11" s="67"/>
      <c r="V11" s="6" t="str">
        <f>meta!$P$1</f>
        <v>Entrada</v>
      </c>
      <c r="W11" s="1"/>
      <c r="X11" s="13"/>
      <c r="Y11" s="26" t="str">
        <f>IF(X11&lt;&gt;"","",TEXT(meta!$F$1,"HH:MM"))</f>
        <v>08:30</v>
      </c>
      <c r="Z11" s="1"/>
      <c r="AB11" s="67"/>
      <c r="AC11" s="6" t="str">
        <f>meta!$P$1</f>
        <v>Entrada</v>
      </c>
      <c r="AD11" s="1"/>
      <c r="AE11" s="13"/>
      <c r="AF11" s="26" t="str">
        <f>IF(AE11&lt;&gt;"","",TEXT(meta!$F$1,"HH:MM"))</f>
        <v>08:30</v>
      </c>
      <c r="AG11" s="1"/>
      <c r="AI11" s="67"/>
      <c r="AJ11" s="6" t="str">
        <f>meta!$P$1</f>
        <v>Entrada</v>
      </c>
      <c r="AK11" s="1"/>
      <c r="AL11" s="13"/>
      <c r="AM11" s="26" t="str">
        <f>IF(AL11&lt;&gt;"","",TEXT(meta!$F$1,"HH:MM"))</f>
        <v>08:30</v>
      </c>
      <c r="AN11" s="1"/>
      <c r="AQ11" s="67"/>
      <c r="AR11" s="6" t="str">
        <f>meta!$P$1</f>
        <v>Entrada</v>
      </c>
      <c r="AS11" s="1"/>
      <c r="AT11" s="13"/>
      <c r="AU11" s="26" t="str">
        <f>IF(AT11&lt;&gt;"","",TEXT(meta!$F$1,"HH:MM"))</f>
        <v>08:30</v>
      </c>
      <c r="AV11" s="1"/>
      <c r="AX11" s="67"/>
      <c r="AY11" s="6" t="str">
        <f>meta!$P$1</f>
        <v>Entrada</v>
      </c>
      <c r="AZ11" s="1"/>
      <c r="BA11" s="13"/>
      <c r="BB11" s="26" t="str">
        <f>IF(BA11&lt;&gt;"","",TEXT(meta!$F$1,"HH:MM"))</f>
        <v>08:30</v>
      </c>
      <c r="BC11" s="1"/>
    </row>
    <row r="12" spans="1:55" ht="14.45" customHeight="1" x14ac:dyDescent="0.25">
      <c r="B12" s="22" t="s">
        <v>37</v>
      </c>
      <c r="C12" s="59">
        <f>MAR!C13</f>
        <v>0</v>
      </c>
      <c r="E12" s="68"/>
      <c r="F12" s="36"/>
      <c r="G12" s="67"/>
      <c r="H12" s="7" t="str">
        <f>meta!$P$2</f>
        <v>Almoço ↑</v>
      </c>
      <c r="I12" s="1"/>
      <c r="J12" s="14"/>
      <c r="K12" s="27"/>
      <c r="L12" s="1"/>
      <c r="N12" s="67"/>
      <c r="O12" s="7" t="str">
        <f>meta!$P$2</f>
        <v>Almoço ↑</v>
      </c>
      <c r="P12" s="1"/>
      <c r="Q12" s="14"/>
      <c r="R12" s="27"/>
      <c r="S12" s="1"/>
      <c r="U12" s="67"/>
      <c r="V12" s="7" t="str">
        <f>meta!$P$2</f>
        <v>Almoço ↑</v>
      </c>
      <c r="W12" s="1"/>
      <c r="X12" s="14"/>
      <c r="Y12" s="27"/>
      <c r="Z12" s="1"/>
      <c r="AB12" s="67"/>
      <c r="AC12" s="7" t="str">
        <f>meta!$P$2</f>
        <v>Almoço ↑</v>
      </c>
      <c r="AD12" s="1"/>
      <c r="AE12" s="14"/>
      <c r="AF12" s="27"/>
      <c r="AG12" s="1"/>
      <c r="AI12" s="67"/>
      <c r="AJ12" s="7" t="str">
        <f>meta!$P$2</f>
        <v>Almoço ↑</v>
      </c>
      <c r="AK12" s="1"/>
      <c r="AL12" s="14"/>
      <c r="AM12" s="27"/>
      <c r="AN12" s="1"/>
      <c r="AQ12" s="67"/>
      <c r="AR12" s="7" t="str">
        <f>meta!$P$2</f>
        <v>Almoço ↑</v>
      </c>
      <c r="AS12" s="1"/>
      <c r="AT12" s="14"/>
      <c r="AU12" s="27"/>
      <c r="AV12" s="1"/>
      <c r="AX12" s="67"/>
      <c r="AY12" s="7" t="str">
        <f>meta!$P$2</f>
        <v>Almoço ↑</v>
      </c>
      <c r="AZ12" s="1"/>
      <c r="BA12" s="14"/>
      <c r="BB12" s="27"/>
      <c r="BC12" s="1"/>
    </row>
    <row r="13" spans="1:55" ht="14.45" customHeight="1" x14ac:dyDescent="0.25">
      <c r="B13" s="22" t="s">
        <v>36</v>
      </c>
      <c r="C13" s="59">
        <f>IFERROR(SUM(E4,E11,E18,E25,E32,E39)*VLOOKUP(C14,meta!$R$1:$S$3,2,FALSE),SUM(E4,E11,E18,E25,E32,E39))</f>
        <v>0</v>
      </c>
      <c r="E13" s="68"/>
      <c r="F13" s="36"/>
      <c r="G13" s="67"/>
      <c r="H13" s="7" t="str">
        <f>meta!$P$3</f>
        <v>Almoço ↓</v>
      </c>
      <c r="I13" s="1"/>
      <c r="J13" s="14"/>
      <c r="K13" s="27" t="str">
        <f>IF(OR(J12="",J13&lt;&gt;""),"",TEXT(J12+"1:00","HH:MM"))</f>
        <v/>
      </c>
      <c r="L13" s="1"/>
      <c r="N13" s="67"/>
      <c r="O13" s="7" t="str">
        <f>meta!$P$3</f>
        <v>Almoço ↓</v>
      </c>
      <c r="P13" s="1"/>
      <c r="Q13" s="14"/>
      <c r="R13" s="27" t="str">
        <f>IF(OR(Q12="",Q13&lt;&gt;""),"",TEXT(Q12+"1:00","HH:MM"))</f>
        <v/>
      </c>
      <c r="S13" s="1"/>
      <c r="U13" s="67"/>
      <c r="V13" s="7" t="str">
        <f>meta!$P$3</f>
        <v>Almoço ↓</v>
      </c>
      <c r="W13" s="1"/>
      <c r="X13" s="14"/>
      <c r="Y13" s="27" t="str">
        <f>IF(OR(X12="",X13&lt;&gt;""),"",TEXT(X12+"1:00","HH:MM"))</f>
        <v/>
      </c>
      <c r="Z13" s="1"/>
      <c r="AB13" s="67"/>
      <c r="AC13" s="7" t="str">
        <f>meta!$P$3</f>
        <v>Almoço ↓</v>
      </c>
      <c r="AD13" s="1"/>
      <c r="AE13" s="14"/>
      <c r="AF13" s="27" t="str">
        <f>IF(OR(AE12="",AE13&lt;&gt;""),"",TEXT(AE12+"1:00","HH:MM"))</f>
        <v/>
      </c>
      <c r="AG13" s="1"/>
      <c r="AI13" s="67"/>
      <c r="AJ13" s="7" t="str">
        <f>meta!$P$3</f>
        <v>Almoço ↓</v>
      </c>
      <c r="AK13" s="1"/>
      <c r="AL13" s="14"/>
      <c r="AM13" s="27" t="str">
        <f>IF(OR(AL12="",AL13&lt;&gt;""),"",TEXT(AL12+"1:00","HH:MM"))</f>
        <v/>
      </c>
      <c r="AN13" s="1"/>
      <c r="AQ13" s="67"/>
      <c r="AR13" s="7" t="str">
        <f>meta!$P$3</f>
        <v>Almoço ↓</v>
      </c>
      <c r="AS13" s="1"/>
      <c r="AT13" s="14"/>
      <c r="AU13" s="27" t="str">
        <f>IF(OR(AT12="",AT13&lt;&gt;""),"",TEXT(AT12+"1:00","HH:MM"))</f>
        <v/>
      </c>
      <c r="AV13" s="1"/>
      <c r="AX13" s="67"/>
      <c r="AY13" s="7" t="str">
        <f>meta!$P$3</f>
        <v>Almoço ↓</v>
      </c>
      <c r="AZ13" s="1"/>
      <c r="BA13" s="14"/>
      <c r="BB13" s="27" t="str">
        <f>IF(OR(BA12="",BA13&lt;&gt;""),"",TEXT(BA12+"1:00","HH:MM"))</f>
        <v/>
      </c>
      <c r="BC13" s="1"/>
    </row>
    <row r="14" spans="1:55" ht="14.45" customHeight="1" x14ac:dyDescent="0.25">
      <c r="B14" s="22" t="s">
        <v>66</v>
      </c>
      <c r="C14" s="60" t="s">
        <v>64</v>
      </c>
      <c r="E14" s="68"/>
      <c r="F14" s="36"/>
      <c r="G14" s="67"/>
      <c r="H14" s="6" t="str">
        <f>meta!$P$4</f>
        <v>Saída</v>
      </c>
      <c r="I14" s="1"/>
      <c r="J14" s="13"/>
      <c r="K14" s="26" t="str">
        <f>IF(J14&lt;&gt;"","",TEXT(meta!$F$2,"HH:MM"))</f>
        <v>17:30</v>
      </c>
      <c r="L14" s="1"/>
      <c r="N14" s="67"/>
      <c r="O14" s="6" t="str">
        <f>meta!$P$4</f>
        <v>Saída</v>
      </c>
      <c r="P14" s="1"/>
      <c r="Q14" s="13"/>
      <c r="R14" s="26" t="str">
        <f>IF(Q14&lt;&gt;"","",TEXT(meta!$F$2,"HH:MM"))</f>
        <v>17:30</v>
      </c>
      <c r="S14" s="1"/>
      <c r="U14" s="67"/>
      <c r="V14" s="6" t="str">
        <f>meta!$P$4</f>
        <v>Saída</v>
      </c>
      <c r="W14" s="1"/>
      <c r="X14" s="13"/>
      <c r="Y14" s="26" t="str">
        <f>IF(X14&lt;&gt;"","",TEXT(meta!$F$2,"HH:MM"))</f>
        <v>17:30</v>
      </c>
      <c r="Z14" s="1"/>
      <c r="AB14" s="67"/>
      <c r="AC14" s="6" t="str">
        <f>meta!$P$4</f>
        <v>Saída</v>
      </c>
      <c r="AD14" s="1"/>
      <c r="AE14" s="13"/>
      <c r="AF14" s="26" t="str">
        <f>IF(AE14&lt;&gt;"","",TEXT(meta!$F$2,"HH:MM"))</f>
        <v>17:30</v>
      </c>
      <c r="AG14" s="1"/>
      <c r="AI14" s="67"/>
      <c r="AJ14" s="6" t="str">
        <f>meta!$P$4</f>
        <v>Saída</v>
      </c>
      <c r="AK14" s="1"/>
      <c r="AL14" s="13"/>
      <c r="AM14" s="26" t="str">
        <f>IF(AL14&lt;&gt;"","",TEXT(meta!$F$2,"HH:MM"))</f>
        <v>17:30</v>
      </c>
      <c r="AN14" s="1"/>
      <c r="AQ14" s="67"/>
      <c r="AR14" s="6" t="str">
        <f>meta!$P$4</f>
        <v>Saída</v>
      </c>
      <c r="AS14" s="1"/>
      <c r="AT14" s="13"/>
      <c r="AU14" s="26" t="str">
        <f>IF(AT14&lt;&gt;"","",TEXT(meta!$F$2,"HH:MM"))</f>
        <v>17:30</v>
      </c>
      <c r="AV14" s="1"/>
      <c r="AX14" s="67"/>
      <c r="AY14" s="6" t="str">
        <f>meta!$P$4</f>
        <v>Saída</v>
      </c>
      <c r="AZ14" s="1"/>
      <c r="BA14" s="13"/>
      <c r="BB14" s="26" t="str">
        <f>IF(BA14&lt;&gt;"","",TEXT(meta!$F$2,"HH:MM"))</f>
        <v>17:30</v>
      </c>
      <c r="BC14" s="1"/>
    </row>
    <row r="15" spans="1:55" s="18" customFormat="1" ht="10.5" customHeight="1" x14ac:dyDescent="0.25">
      <c r="A15" s="8"/>
      <c r="B15" s="11"/>
      <c r="C15" s="9"/>
      <c r="D15" s="2"/>
      <c r="E15" s="35"/>
      <c r="F15" s="35"/>
      <c r="G15" s="67"/>
      <c r="H15" s="58" t="str">
        <f>IF(AND(J11&lt;&gt;"",J12&lt;&gt;"",J13&lt;&gt;"",J14&lt;&gt;""),
IF(ABS(J14-J11-(J13-J12)-meta!$F$4)&lt;=meta!$F$9,
_xlfn.CONCAT(
(SIGN(J14-J11-(J13-J12)-meta!$F$4)*MINUTE(ABS(J14-J11-(J13-J12)-meta!$F$4))),meta!$F$10
),""),"")</f>
        <v/>
      </c>
      <c r="I15" s="8"/>
      <c r="J15" s="23" t="str">
        <f>_xlfn.IFS(AND(J11="",J12="",J13="",J14=""),"",
AND(J11&lt;&gt;"",J12="",J13="",J14=""),meta!$F$1-J11,
AND(J11&lt;&gt;"",J12&lt;&gt;"",J13="",J14=""),meta!$F$1-J11,
AND(J11&lt;&gt;"",J12&lt;&gt;"",J13&lt;&gt;"",J14=""),(meta!$F$1-J11)-(J13-J12-meta!$F$3),
AND(J11&lt;&gt;"",J12&lt;&gt;"",J13&lt;&gt;"",J14&lt;&gt;""),IF(ABS(J14-J11-(J13-J12)-meta!$F$4)&lt;=meta!$F$9,0,(J14-J11-(J13-J12)-meta!$F$4)),
TRUE,"ERRO")</f>
        <v/>
      </c>
      <c r="K15" s="28"/>
      <c r="L15" s="8"/>
      <c r="M15" s="19"/>
      <c r="N15" s="67"/>
      <c r="O15" s="58" t="str">
        <f>IF(AND(Q11&lt;&gt;"",Q12&lt;&gt;"",Q13&lt;&gt;"",Q14&lt;&gt;""),
IF(ABS(Q14-Q11-(Q13-Q12)-meta!$F$4)&lt;=meta!$F$9,
_xlfn.CONCAT(
(SIGN(Q14-Q11-(Q13-Q12)-meta!$F$4)*MINUTE(ABS(Q14-Q11-(Q13-Q12)-meta!$F$4))),meta!$F$10
),""),"")</f>
        <v/>
      </c>
      <c r="P15" s="8"/>
      <c r="Q15" s="23" t="str">
        <f>_xlfn.IFS(AND(Q11="",Q12="",Q13="",Q14=""),"",
AND(Q11&lt;&gt;"",Q12="",Q13="",Q14=""),meta!$F$1-Q11,
AND(Q11&lt;&gt;"",Q12&lt;&gt;"",Q13="",Q14=""),meta!$F$1-Q11,
AND(Q11&lt;&gt;"",Q12&lt;&gt;"",Q13&lt;&gt;"",Q14=""),(meta!$F$1-Q11)-(Q13-Q12-meta!$F$3),
AND(Q11&lt;&gt;"",Q12&lt;&gt;"",Q13&lt;&gt;"",Q14&lt;&gt;""),IF(ABS(Q14-Q11-(Q13-Q12)-meta!$F$4)&lt;=meta!$F$9,0,(Q14-Q11-(Q13-Q12)-meta!$F$4)),
TRUE,"ERRO")</f>
        <v/>
      </c>
      <c r="R15" s="28"/>
      <c r="S15" s="8"/>
      <c r="T15" s="19"/>
      <c r="U15" s="67"/>
      <c r="V15" s="58" t="str">
        <f>IF(AND(X11&lt;&gt;"",X12&lt;&gt;"",X13&lt;&gt;"",X14&lt;&gt;""),
IF(ABS(X14-X11-(X13-X12)-meta!$F$4)&lt;=meta!$F$9,
_xlfn.CONCAT(
(SIGN(X14-X11-(X13-X12)-meta!$F$4)*MINUTE(ABS(X14-X11-(X13-X12)-meta!$F$4))),meta!$F$10
),""),"")</f>
        <v/>
      </c>
      <c r="W15" s="8"/>
      <c r="X15" s="23" t="str">
        <f>_xlfn.IFS(AND(X11="",X12="",X13="",X14=""),"",
AND(X11&lt;&gt;"",X12="",X13="",X14=""),meta!$F$1-X11,
AND(X11&lt;&gt;"",X12&lt;&gt;"",X13="",X14=""),meta!$F$1-X11,
AND(X11&lt;&gt;"",X12&lt;&gt;"",X13&lt;&gt;"",X14=""),(meta!$F$1-X11)-(X13-X12-meta!$F$3),
AND(X11&lt;&gt;"",X12&lt;&gt;"",X13&lt;&gt;"",X14&lt;&gt;""),IF(ABS(X14-X11-(X13-X12)-meta!$F$4)&lt;=meta!$F$9,0,(X14-X11-(X13-X12)-meta!$F$4)),
TRUE,"ERRO")</f>
        <v/>
      </c>
      <c r="Y15" s="28"/>
      <c r="Z15" s="8"/>
      <c r="AA15" s="19"/>
      <c r="AB15" s="67"/>
      <c r="AC15" s="58" t="str">
        <f>IF(AND(AE11&lt;&gt;"",AE12&lt;&gt;"",AE13&lt;&gt;"",AE14&lt;&gt;""),
IF(ABS(AE14-AE11-(AE13-AE12)-meta!$F$4)&lt;=meta!$F$9,
_xlfn.CONCAT(
(SIGN(AE14-AE11-(AE13-AE12)-meta!$F$4)*MINUTE(ABS(AE14-AE11-(AE13-AE12)-meta!$F$4))),meta!$F$10
),""),"")</f>
        <v/>
      </c>
      <c r="AD15" s="8"/>
      <c r="AE15" s="23" t="str">
        <f>_xlfn.IFS(AND(AE11="",AE12="",AE13="",AE14=""),"",
AND(AE11&lt;&gt;"",AE12="",AE13="",AE14=""),meta!$F$1-AE11,
AND(AE11&lt;&gt;"",AE12&lt;&gt;"",AE13="",AE14=""),meta!$F$1-AE11,
AND(AE11&lt;&gt;"",AE12&lt;&gt;"",AE13&lt;&gt;"",AE14=""),(meta!$F$1-AE11)-(AE13-AE12-meta!$F$3),
AND(AE11&lt;&gt;"",AE12&lt;&gt;"",AE13&lt;&gt;"",AE14&lt;&gt;""),IF(ABS(AE14-AE11-(AE13-AE12)-meta!$F$4)&lt;=meta!$F$9,0,(AE14-AE11-(AE13-AE12)-meta!$F$4)),
TRUE,"ERRO")</f>
        <v/>
      </c>
      <c r="AF15" s="28"/>
      <c r="AG15" s="8"/>
      <c r="AH15" s="19"/>
      <c r="AI15" s="67"/>
      <c r="AJ15" s="58" t="str">
        <f>IF(AND(AL11&lt;&gt;"",AL12&lt;&gt;"",AL13&lt;&gt;"",AL14&lt;&gt;""),
IF(ABS(AL14-AL11-(AL13-AL12)-meta!$F$4)&lt;=meta!$F$9,
_xlfn.CONCAT(
(SIGN(AL14-AL11-(AL13-AL12)-meta!$F$4)*MINUTE(ABS(AL14-AL11-(AL13-AL12)-meta!$F$4))),meta!$F$10
),""),"")</f>
        <v/>
      </c>
      <c r="AK15" s="8"/>
      <c r="AL15" s="23" t="str">
        <f>_xlfn.IFS(AND(AL11="",AL12="",AL13="",AL14=""),"",
AND(AL11&lt;&gt;"",AL12="",AL13="",AL14=""),meta!$F$1-AL11,
AND(AL11&lt;&gt;"",AL12&lt;&gt;"",AL13="",AL14=""),meta!$F$1-AL11,
AND(AL11&lt;&gt;"",AL12&lt;&gt;"",AL13&lt;&gt;"",AL14=""),(meta!$F$1-AL11)-(AL13-AL12-meta!$F$3),
AND(AL11&lt;&gt;"",AL12&lt;&gt;"",AL13&lt;&gt;"",AL14&lt;&gt;""),IF(ABS(AL14-AL11-(AL13-AL12)-meta!$F$4)&lt;=meta!$F$9,0,(AL14-AL11-(AL13-AL12)-meta!$F$4)),
TRUE,"ERRO")</f>
        <v/>
      </c>
      <c r="AM15" s="28"/>
      <c r="AN15" s="8"/>
      <c r="AO15" s="19"/>
      <c r="AQ15" s="67"/>
      <c r="AR15" s="58" t="str">
        <f>IF(AND(AT11&lt;&gt;"",AT12&lt;&gt;"",AT13&lt;&gt;"",AT14&lt;&gt;""),
IF(ABS(AT14-AT11-(AT13-AT12)-meta!$F$4)&lt;=meta!$F$9,
_xlfn.CONCAT(
(SIGN(AT14-AT11-(AT13-AT12)-meta!$F$4)*MINUTE(ABS(AT14-AT11-(AT13-AT12)-meta!$F$4))),meta!$F$10
),""),"")</f>
        <v/>
      </c>
      <c r="AS15" s="8"/>
      <c r="AT15" s="23" t="str">
        <f>_xlfn.IFS(AND(AT11="",AT12="",AT13="",AT14=""),"",
AND(AT11&lt;&gt;"",AT12="",AT13="",AT14=""),meta!$F$1-AT11,
AND(AT11&lt;&gt;"",AT12&lt;&gt;"",AT13="",AT14=""),meta!$F$1-AT11,
AND(AT11&lt;&gt;"",AT12&lt;&gt;"",AT13&lt;&gt;"",AT14=""),(meta!$F$1-AT11)-(AT13-AT12-meta!$F$3),
AND(AT11&lt;&gt;"",AT12&lt;&gt;"",AT13&lt;&gt;"",AT14&lt;&gt;""),IF(ABS(AT14-AT11-(AT13-AT12)-meta!$F$4)&lt;=meta!$F$9,0,(AT14-AT11-(AT13-AT12)-meta!$F$4)),
TRUE,"ERRO")</f>
        <v/>
      </c>
      <c r="AU15" s="28"/>
      <c r="AV15" s="8"/>
      <c r="AX15" s="67"/>
      <c r="AY15" s="58" t="str">
        <f>IF(AND(BA11&lt;&gt;"",BA12&lt;&gt;"",BA13&lt;&gt;"",BA14&lt;&gt;""),
IF(ABS(BA14-BA11-(BA13-BA12)-meta!$F$4)&lt;=meta!$F$9,
_xlfn.CONCAT(
(SIGN(BA14-BA11-(BA13-BA12)-meta!$F$4)*MINUTE(ABS(BA14-BA11-(BA13-BA12)-meta!$F$4))),meta!$F$10
),""),"")</f>
        <v/>
      </c>
      <c r="AZ15" s="8"/>
      <c r="BA15" s="23" t="str">
        <f>_xlfn.IFS(AND(BA11="",BA12="",BA13="",BA14=""),"",
AND(BA11&lt;&gt;"",BA12="",BA13="",BA14=""),meta!$F$1-BA11,
AND(BA11&lt;&gt;"",BA12&lt;&gt;"",BA13="",BA14=""),meta!$F$1-BA11,
AND(BA11&lt;&gt;"",BA12&lt;&gt;"",BA13&lt;&gt;"",BA14=""),(meta!$F$1-BA11)-(BA13-BA12-meta!$F$3),
AND(BA11&lt;&gt;"",BA12&lt;&gt;"",BA13&lt;&gt;"",BA14&lt;&gt;""),IF(ABS(BA14-BA11-(BA13-BA12)-meta!$F$4)&lt;=meta!$F$9,0,(BA14-BA11-(BA13-BA12)-meta!$F$4)),
TRUE,"ERRO")</f>
        <v/>
      </c>
      <c r="BB15" s="28"/>
      <c r="BC15" s="8"/>
    </row>
    <row r="16" spans="1:55" ht="4.5" customHeight="1" x14ac:dyDescent="0.25">
      <c r="B16" s="11"/>
      <c r="C16" s="8"/>
      <c r="F16" s="35"/>
    </row>
    <row r="17" spans="1:55" ht="4.5" customHeight="1" x14ac:dyDescent="0.25">
      <c r="B17" s="11"/>
      <c r="C17" s="8"/>
      <c r="F17" s="35"/>
      <c r="G17" s="67">
        <f>AX10+1</f>
        <v>43935</v>
      </c>
      <c r="H17" s="15"/>
      <c r="I17" s="15"/>
      <c r="J17" s="15"/>
      <c r="K17" s="25"/>
      <c r="L17" s="4"/>
      <c r="N17" s="67">
        <f>G17+1</f>
        <v>43936</v>
      </c>
      <c r="O17" s="15"/>
      <c r="P17" s="15"/>
      <c r="Q17" s="15"/>
      <c r="R17" s="25"/>
      <c r="S17" s="4"/>
      <c r="U17" s="67">
        <f>N17+1</f>
        <v>43937</v>
      </c>
      <c r="V17" s="15"/>
      <c r="W17" s="15"/>
      <c r="X17" s="15"/>
      <c r="Y17" s="25"/>
      <c r="Z17" s="4"/>
      <c r="AB17" s="67">
        <f>U17+1</f>
        <v>43938</v>
      </c>
      <c r="AC17" s="15"/>
      <c r="AD17" s="15"/>
      <c r="AE17" s="15"/>
      <c r="AF17" s="25"/>
      <c r="AG17" s="4"/>
      <c r="AI17" s="67">
        <f>AB17+1</f>
        <v>43939</v>
      </c>
      <c r="AJ17" s="15"/>
      <c r="AK17" s="15"/>
      <c r="AL17" s="15"/>
      <c r="AM17" s="25"/>
      <c r="AN17" s="4"/>
      <c r="AQ17" s="67">
        <f>AI17+1</f>
        <v>43940</v>
      </c>
      <c r="AR17" s="15"/>
      <c r="AS17" s="15"/>
      <c r="AT17" s="15"/>
      <c r="AU17" s="25"/>
      <c r="AV17" s="4"/>
      <c r="AX17" s="67">
        <f>AQ17+1</f>
        <v>43941</v>
      </c>
      <c r="AY17" s="15"/>
      <c r="AZ17" s="15"/>
      <c r="BA17" s="15"/>
      <c r="BB17" s="25"/>
      <c r="BC17" s="4"/>
    </row>
    <row r="18" spans="1:55" ht="14.45" customHeight="1" x14ac:dyDescent="0.25">
      <c r="B18" s="70">
        <f>OOO!C16</f>
        <v>0</v>
      </c>
      <c r="C18" s="71"/>
      <c r="E18" s="68">
        <f>IFERROR(SUM(J22,Q22,X22,AE22,AL22,AT22,BA22)*VLOOKUP($C$14,meta!$R$1:$S$3,2,FALSE),SUM(J22,Q22,X22,AE22,AL22,AT22,BA22))</f>
        <v>0</v>
      </c>
      <c r="F18" s="41">
        <f>IFERROR(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*VLOOKUP($C$14,meta!$R$1:$S$3,2,FALSE),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)</f>
        <v>0</v>
      </c>
      <c r="G18" s="67"/>
      <c r="H18" s="6" t="str">
        <f>meta!$P$1</f>
        <v>Entrada</v>
      </c>
      <c r="I18" s="1"/>
      <c r="J18" s="13"/>
      <c r="K18" s="26" t="str">
        <f>IF(J18&lt;&gt;"","",TEXT(meta!$F$1,"HH:MM"))</f>
        <v>08:30</v>
      </c>
      <c r="L18" s="1"/>
      <c r="N18" s="67"/>
      <c r="O18" s="6" t="str">
        <f>meta!$P$1</f>
        <v>Entrada</v>
      </c>
      <c r="P18" s="1"/>
      <c r="Q18" s="13"/>
      <c r="R18" s="26" t="str">
        <f>IF(Q18&lt;&gt;"","",TEXT(meta!$F$1,"HH:MM"))</f>
        <v>08:30</v>
      </c>
      <c r="S18" s="1"/>
      <c r="U18" s="67"/>
      <c r="V18" s="6" t="str">
        <f>meta!$P$1</f>
        <v>Entrada</v>
      </c>
      <c r="W18" s="1"/>
      <c r="X18" s="13"/>
      <c r="Y18" s="26" t="str">
        <f>IF(X18&lt;&gt;"","",TEXT(meta!$F$1,"HH:MM"))</f>
        <v>08:30</v>
      </c>
      <c r="Z18" s="1"/>
      <c r="AB18" s="67"/>
      <c r="AC18" s="6" t="str">
        <f>meta!$P$1</f>
        <v>Entrada</v>
      </c>
      <c r="AD18" s="1"/>
      <c r="AE18" s="13"/>
      <c r="AF18" s="26" t="str">
        <f>IF(AE18&lt;&gt;"","",TEXT(meta!$F$1,"HH:MM"))</f>
        <v>08:30</v>
      </c>
      <c r="AG18" s="1"/>
      <c r="AI18" s="67"/>
      <c r="AJ18" s="6" t="str">
        <f>meta!$P$1</f>
        <v>Entrada</v>
      </c>
      <c r="AK18" s="1"/>
      <c r="AL18" s="13"/>
      <c r="AM18" s="26" t="str">
        <f>IF(AL18&lt;&gt;"","",TEXT(meta!$F$1,"HH:MM"))</f>
        <v>08:30</v>
      </c>
      <c r="AN18" s="1"/>
      <c r="AQ18" s="67"/>
      <c r="AR18" s="6" t="str">
        <f>meta!$P$1</f>
        <v>Entrada</v>
      </c>
      <c r="AS18" s="1"/>
      <c r="AT18" s="13"/>
      <c r="AU18" s="26" t="str">
        <f>IF(AT18&lt;&gt;"","",TEXT(meta!$F$1,"HH:MM"))</f>
        <v>08:30</v>
      </c>
      <c r="AV18" s="1"/>
      <c r="AX18" s="67"/>
      <c r="AY18" s="6" t="str">
        <f>meta!$P$1</f>
        <v>Entrada</v>
      </c>
      <c r="AZ18" s="1"/>
      <c r="BA18" s="13"/>
      <c r="BB18" s="26" t="str">
        <f>IF(BA18&lt;&gt;"","",TEXT(meta!$F$1,"HH:MM"))</f>
        <v>08:30</v>
      </c>
      <c r="BC18" s="1"/>
    </row>
    <row r="19" spans="1:55" ht="14.45" customHeight="1" x14ac:dyDescent="0.25">
      <c r="B19" s="72"/>
      <c r="C19" s="73"/>
      <c r="E19" s="68"/>
      <c r="F19" s="36"/>
      <c r="G19" s="67"/>
      <c r="H19" s="7" t="str">
        <f>meta!$P$2</f>
        <v>Almoço ↑</v>
      </c>
      <c r="I19" s="1"/>
      <c r="J19" s="14"/>
      <c r="K19" s="27"/>
      <c r="L19" s="1"/>
      <c r="N19" s="67"/>
      <c r="O19" s="7" t="str">
        <f>meta!$P$2</f>
        <v>Almoço ↑</v>
      </c>
      <c r="P19" s="1"/>
      <c r="Q19" s="14"/>
      <c r="R19" s="27"/>
      <c r="S19" s="1"/>
      <c r="U19" s="67"/>
      <c r="V19" s="7" t="str">
        <f>meta!$P$2</f>
        <v>Almoço ↑</v>
      </c>
      <c r="W19" s="1"/>
      <c r="X19" s="14"/>
      <c r="Y19" s="27"/>
      <c r="Z19" s="1"/>
      <c r="AB19" s="67"/>
      <c r="AC19" s="7" t="str">
        <f>meta!$P$2</f>
        <v>Almoço ↑</v>
      </c>
      <c r="AD19" s="1"/>
      <c r="AE19" s="14"/>
      <c r="AF19" s="27"/>
      <c r="AG19" s="1"/>
      <c r="AI19" s="67"/>
      <c r="AJ19" s="7" t="str">
        <f>meta!$P$2</f>
        <v>Almoço ↑</v>
      </c>
      <c r="AK19" s="1"/>
      <c r="AL19" s="14"/>
      <c r="AM19" s="27"/>
      <c r="AN19" s="1"/>
      <c r="AQ19" s="67"/>
      <c r="AR19" s="7" t="str">
        <f>meta!$P$2</f>
        <v>Almoço ↑</v>
      </c>
      <c r="AS19" s="1"/>
      <c r="AT19" s="14"/>
      <c r="AU19" s="27"/>
      <c r="AV19" s="1"/>
      <c r="AX19" s="67"/>
      <c r="AY19" s="7" t="str">
        <f>meta!$P$2</f>
        <v>Almoço ↑</v>
      </c>
      <c r="AZ19" s="1"/>
      <c r="BA19" s="14"/>
      <c r="BB19" s="27"/>
      <c r="BC19" s="1"/>
    </row>
    <row r="20" spans="1:55" ht="14.45" customHeight="1" x14ac:dyDescent="0.25">
      <c r="B20" s="72"/>
      <c r="C20" s="73"/>
      <c r="E20" s="68"/>
      <c r="F20" s="36"/>
      <c r="G20" s="67"/>
      <c r="H20" s="7" t="str">
        <f>meta!$P$3</f>
        <v>Almoço ↓</v>
      </c>
      <c r="I20" s="1"/>
      <c r="J20" s="14"/>
      <c r="K20" s="27" t="str">
        <f>IF(OR(J19="",J20&lt;&gt;""),"",TEXT(J19+"1:00","HH:MM"))</f>
        <v/>
      </c>
      <c r="L20" s="1"/>
      <c r="N20" s="67"/>
      <c r="O20" s="7" t="str">
        <f>meta!$P$3</f>
        <v>Almoço ↓</v>
      </c>
      <c r="P20" s="1"/>
      <c r="Q20" s="14"/>
      <c r="R20" s="27" t="str">
        <f>IF(OR(Q19="",Q20&lt;&gt;""),"",TEXT(Q19+"1:00","HH:MM"))</f>
        <v/>
      </c>
      <c r="S20" s="1"/>
      <c r="U20" s="67"/>
      <c r="V20" s="7" t="str">
        <f>meta!$P$3</f>
        <v>Almoço ↓</v>
      </c>
      <c r="W20" s="1"/>
      <c r="X20" s="14"/>
      <c r="Y20" s="27" t="str">
        <f>IF(OR(X19="",X20&lt;&gt;""),"",TEXT(X19+"1:00","HH:MM"))</f>
        <v/>
      </c>
      <c r="Z20" s="1"/>
      <c r="AB20" s="67"/>
      <c r="AC20" s="7" t="str">
        <f>meta!$P$3</f>
        <v>Almoço ↓</v>
      </c>
      <c r="AD20" s="1"/>
      <c r="AE20" s="14"/>
      <c r="AF20" s="27" t="str">
        <f>IF(OR(AE19="",AE20&lt;&gt;""),"",TEXT(AE19+"1:00","HH:MM"))</f>
        <v/>
      </c>
      <c r="AG20" s="1"/>
      <c r="AI20" s="67"/>
      <c r="AJ20" s="7" t="str">
        <f>meta!$P$3</f>
        <v>Almoço ↓</v>
      </c>
      <c r="AK20" s="1"/>
      <c r="AL20" s="14"/>
      <c r="AM20" s="27" t="str">
        <f>IF(OR(AL19="",AL20&lt;&gt;""),"",TEXT(AL19+"1:00","HH:MM"))</f>
        <v/>
      </c>
      <c r="AN20" s="1"/>
      <c r="AQ20" s="67"/>
      <c r="AR20" s="7" t="str">
        <f>meta!$P$3</f>
        <v>Almoço ↓</v>
      </c>
      <c r="AS20" s="1"/>
      <c r="AT20" s="14"/>
      <c r="AU20" s="27" t="str">
        <f>IF(OR(AT19="",AT20&lt;&gt;""),"",TEXT(AT19+"1:00","HH:MM"))</f>
        <v/>
      </c>
      <c r="AV20" s="1"/>
      <c r="AX20" s="67"/>
      <c r="AY20" s="7" t="str">
        <f>meta!$P$3</f>
        <v>Almoço ↓</v>
      </c>
      <c r="AZ20" s="1"/>
      <c r="BA20" s="14"/>
      <c r="BB20" s="27" t="str">
        <f>IF(OR(BA19="",BA20&lt;&gt;""),"",TEXT(BA19+"1:00","HH:MM"))</f>
        <v/>
      </c>
      <c r="BC20" s="1"/>
    </row>
    <row r="21" spans="1:55" ht="14.45" customHeight="1" x14ac:dyDescent="0.25">
      <c r="B21" s="74"/>
      <c r="C21" s="75"/>
      <c r="E21" s="68"/>
      <c r="F21" s="36"/>
      <c r="G21" s="67"/>
      <c r="H21" s="6" t="str">
        <f>meta!$P$4</f>
        <v>Saída</v>
      </c>
      <c r="I21" s="1"/>
      <c r="J21" s="13"/>
      <c r="K21" s="26" t="str">
        <f>IF(J21&lt;&gt;"","",TEXT(meta!$F$2,"HH:MM"))</f>
        <v>17:30</v>
      </c>
      <c r="L21" s="1"/>
      <c r="N21" s="67"/>
      <c r="O21" s="6" t="str">
        <f>meta!$P$4</f>
        <v>Saída</v>
      </c>
      <c r="P21" s="1"/>
      <c r="Q21" s="13"/>
      <c r="R21" s="26" t="str">
        <f>IF(Q21&lt;&gt;"","",TEXT(meta!$F$2,"HH:MM"))</f>
        <v>17:30</v>
      </c>
      <c r="S21" s="1"/>
      <c r="U21" s="67"/>
      <c r="V21" s="6" t="str">
        <f>meta!$P$4</f>
        <v>Saída</v>
      </c>
      <c r="W21" s="1"/>
      <c r="X21" s="13"/>
      <c r="Y21" s="26" t="str">
        <f>IF(X21&lt;&gt;"","",TEXT(meta!$F$2,"HH:MM"))</f>
        <v>17:30</v>
      </c>
      <c r="Z21" s="1"/>
      <c r="AB21" s="67"/>
      <c r="AC21" s="6" t="str">
        <f>meta!$P$4</f>
        <v>Saída</v>
      </c>
      <c r="AD21" s="1"/>
      <c r="AE21" s="13"/>
      <c r="AF21" s="26" t="str">
        <f>IF(AE21&lt;&gt;"","",TEXT(meta!$F$2,"HH:MM"))</f>
        <v>17:30</v>
      </c>
      <c r="AG21" s="1"/>
      <c r="AI21" s="67"/>
      <c r="AJ21" s="6" t="str">
        <f>meta!$P$4</f>
        <v>Saída</v>
      </c>
      <c r="AK21" s="1"/>
      <c r="AL21" s="13"/>
      <c r="AM21" s="26" t="str">
        <f>IF(AL21&lt;&gt;"","",TEXT(meta!$F$2,"HH:MM"))</f>
        <v>17:30</v>
      </c>
      <c r="AN21" s="1"/>
      <c r="AQ21" s="67"/>
      <c r="AR21" s="6" t="str">
        <f>meta!$P$4</f>
        <v>Saída</v>
      </c>
      <c r="AS21" s="1"/>
      <c r="AT21" s="13"/>
      <c r="AU21" s="26" t="str">
        <f>IF(AT21&lt;&gt;"","",TEXT(meta!$F$2,"HH:MM"))</f>
        <v>17:30</v>
      </c>
      <c r="AV21" s="1"/>
      <c r="AX21" s="67"/>
      <c r="AY21" s="6" t="str">
        <f>meta!$P$4</f>
        <v>Saída</v>
      </c>
      <c r="AZ21" s="1"/>
      <c r="BA21" s="13"/>
      <c r="BB21" s="26" t="str">
        <f>IF(BA21&lt;&gt;"","",TEXT(meta!$F$2,"HH:MM"))</f>
        <v>17:30</v>
      </c>
      <c r="BC21" s="1"/>
    </row>
    <row r="22" spans="1:55" s="18" customFormat="1" ht="10.5" customHeight="1" x14ac:dyDescent="0.2">
      <c r="A22" s="8"/>
      <c r="B22" s="76" t="s">
        <v>35</v>
      </c>
      <c r="C22" s="76"/>
      <c r="D22" s="2"/>
      <c r="E22" s="35"/>
      <c r="F22" s="35"/>
      <c r="G22" s="67"/>
      <c r="H22" s="58" t="str">
        <f>IF(AND(J18&lt;&gt;"",J19&lt;&gt;"",J20&lt;&gt;"",J21&lt;&gt;""),
IF(ABS(J21-J18-(J20-J19)-meta!$F$4)&lt;=meta!$F$9,
_xlfn.CONCAT(
(SIGN(J21-J18-(J20-J19)-meta!$F$4)*MINUTE(ABS(J21-J18-(J20-J19)-meta!$F$4))),meta!$F$10
),""),"")</f>
        <v/>
      </c>
      <c r="I22" s="8"/>
      <c r="J22" s="23" t="str">
        <f>_xlfn.IFS(AND(J18="",J19="",J20="",J21=""),"",
AND(J18&lt;&gt;"",J19="",J20="",J21=""),meta!$F$1-J18,
AND(J18&lt;&gt;"",J19&lt;&gt;"",J20="",J21=""),meta!$F$1-J18,
AND(J18&lt;&gt;"",J19&lt;&gt;"",J20&lt;&gt;"",J21=""),(meta!$F$1-J18)-(J20-J19-meta!$F$3),
AND(J18&lt;&gt;"",J19&lt;&gt;"",J20&lt;&gt;"",J21&lt;&gt;""),IF(ABS(J21-J18-(J20-J19)-meta!$F$4)&lt;=meta!$F$9,0,(J21-J18-(J20-J19)-meta!$F$4)),
TRUE,"ERRO")</f>
        <v/>
      </c>
      <c r="K22" s="28"/>
      <c r="L22" s="8"/>
      <c r="M22" s="19"/>
      <c r="N22" s="67"/>
      <c r="O22" s="58" t="str">
        <f>IF(AND(Q18&lt;&gt;"",Q19&lt;&gt;"",Q20&lt;&gt;"",Q21&lt;&gt;""),
IF(ABS(Q21-Q18-(Q20-Q19)-meta!$F$4)&lt;=meta!$F$9,
_xlfn.CONCAT(
(SIGN(Q21-Q18-(Q20-Q19)-meta!$F$4)*MINUTE(ABS(Q21-Q18-(Q20-Q19)-meta!$F$4))),meta!$F$10
),""),"")</f>
        <v/>
      </c>
      <c r="P22" s="8"/>
      <c r="Q22" s="23" t="str">
        <f>_xlfn.IFS(AND(Q18="",Q19="",Q20="",Q21=""),"",
AND(Q18&lt;&gt;"",Q19="",Q20="",Q21=""),meta!$F$1-Q18,
AND(Q18&lt;&gt;"",Q19&lt;&gt;"",Q20="",Q21=""),meta!$F$1-Q18,
AND(Q18&lt;&gt;"",Q19&lt;&gt;"",Q20&lt;&gt;"",Q21=""),(meta!$F$1-Q18)-(Q20-Q19-meta!$F$3),
AND(Q18&lt;&gt;"",Q19&lt;&gt;"",Q20&lt;&gt;"",Q21&lt;&gt;""),IF(ABS(Q21-Q18-(Q20-Q19)-meta!$F$4)&lt;=meta!$F$9,0,(Q21-Q18-(Q20-Q19)-meta!$F$4)),
TRUE,"ERRO")</f>
        <v/>
      </c>
      <c r="R22" s="28"/>
      <c r="S22" s="8"/>
      <c r="T22" s="19"/>
      <c r="U22" s="67"/>
      <c r="V22" s="58" t="str">
        <f>IF(AND(X18&lt;&gt;"",X19&lt;&gt;"",X20&lt;&gt;"",X21&lt;&gt;""),
IF(ABS(X21-X18-(X20-X19)-meta!$F$4)&lt;=meta!$F$9,
_xlfn.CONCAT(
(SIGN(X21-X18-(X20-X19)-meta!$F$4)*MINUTE(ABS(X21-X18-(X20-X19)-meta!$F$4))),meta!$F$10
),""),"")</f>
        <v/>
      </c>
      <c r="W22" s="8"/>
      <c r="X22" s="23" t="str">
        <f>_xlfn.IFS(AND(X18="",X19="",X20="",X21=""),"",
AND(X18&lt;&gt;"",X19="",X20="",X21=""),meta!$F$1-X18,
AND(X18&lt;&gt;"",X19&lt;&gt;"",X20="",X21=""),meta!$F$1-X18,
AND(X18&lt;&gt;"",X19&lt;&gt;"",X20&lt;&gt;"",X21=""),(meta!$F$1-X18)-(X20-X19-meta!$F$3),
AND(X18&lt;&gt;"",X19&lt;&gt;"",X20&lt;&gt;"",X21&lt;&gt;""),IF(ABS(X21-X18-(X20-X19)-meta!$F$4)&lt;=meta!$F$9,0,(X21-X18-(X20-X19)-meta!$F$4)),
TRUE,"ERRO")</f>
        <v/>
      </c>
      <c r="Y22" s="28"/>
      <c r="Z22" s="8"/>
      <c r="AA22" s="19"/>
      <c r="AB22" s="67"/>
      <c r="AC22" s="58" t="str">
        <f>IF(AND(AE18&lt;&gt;"",AE19&lt;&gt;"",AE20&lt;&gt;"",AE21&lt;&gt;""),
IF(ABS(AE21-AE18-(AE20-AE19)-meta!$F$4)&lt;=meta!$F$9,
_xlfn.CONCAT(
(SIGN(AE21-AE18-(AE20-AE19)-meta!$F$4)*MINUTE(ABS(AE21-AE18-(AE20-AE19)-meta!$F$4))),meta!$F$10
),""),"")</f>
        <v/>
      </c>
      <c r="AD22" s="8"/>
      <c r="AE22" s="23" t="str">
        <f>_xlfn.IFS(AND(AE18="",AE19="",AE20="",AE21=""),"",
AND(AE18&lt;&gt;"",AE19="",AE20="",AE21=""),meta!$F$1-AE18,
AND(AE18&lt;&gt;"",AE19&lt;&gt;"",AE20="",AE21=""),meta!$F$1-AE18,
AND(AE18&lt;&gt;"",AE19&lt;&gt;"",AE20&lt;&gt;"",AE21=""),(meta!$F$1-AE18)-(AE20-AE19-meta!$F$3),
AND(AE18&lt;&gt;"",AE19&lt;&gt;"",AE20&lt;&gt;"",AE21&lt;&gt;""),IF(ABS(AE21-AE18-(AE20-AE19)-meta!$F$4)&lt;=meta!$F$9,0,(AE21-AE18-(AE20-AE19)-meta!$F$4)),
TRUE,"ERRO")</f>
        <v/>
      </c>
      <c r="AF22" s="28"/>
      <c r="AG22" s="8"/>
      <c r="AH22" s="19"/>
      <c r="AI22" s="67"/>
      <c r="AJ22" s="58" t="str">
        <f>IF(AND(AL18&lt;&gt;"",AL19&lt;&gt;"",AL20&lt;&gt;"",AL21&lt;&gt;""),
IF(ABS(AL21-AL18-(AL20-AL19)-meta!$F$4)&lt;=meta!$F$9,
_xlfn.CONCAT(
(SIGN(AL21-AL18-(AL20-AL19)-meta!$F$4)*MINUTE(ABS(AL21-AL18-(AL20-AL19)-meta!$F$4))),meta!$F$10
),""),"")</f>
        <v/>
      </c>
      <c r="AK22" s="8"/>
      <c r="AL22" s="23" t="str">
        <f>_xlfn.IFS(AND(AL18="",AL19="",AL20="",AL21=""),"",
AND(AL18&lt;&gt;"",AL19="",AL20="",AL21=""),meta!$F$1-AL18,
AND(AL18&lt;&gt;"",AL19&lt;&gt;"",AL20="",AL21=""),meta!$F$1-AL18,
AND(AL18&lt;&gt;"",AL19&lt;&gt;"",AL20&lt;&gt;"",AL21=""),(meta!$F$1-AL18)-(AL20-AL19-meta!$F$3),
AND(AL18&lt;&gt;"",AL19&lt;&gt;"",AL20&lt;&gt;"",AL21&lt;&gt;""),IF(ABS(AL21-AL18-(AL20-AL19)-meta!$F$4)&lt;=meta!$F$9,0,(AL21-AL18-(AL20-AL19)-meta!$F$4)),
TRUE,"ERRO")</f>
        <v/>
      </c>
      <c r="AM22" s="28"/>
      <c r="AN22" s="8"/>
      <c r="AO22" s="19"/>
      <c r="AQ22" s="67"/>
      <c r="AR22" s="58" t="str">
        <f>IF(AND(AT18&lt;&gt;"",AT19&lt;&gt;"",AT20&lt;&gt;"",AT21&lt;&gt;""),
IF(ABS(AT21-AT18-(AT20-AT19)-meta!$F$4)&lt;=meta!$F$9,
_xlfn.CONCAT(
(SIGN(AT21-AT18-(AT20-AT19)-meta!$F$4)*MINUTE(ABS(AT21-AT18-(AT20-AT19)-meta!$F$4))),meta!$F$10
),""),"")</f>
        <v/>
      </c>
      <c r="AS22" s="8"/>
      <c r="AT22" s="23" t="str">
        <f>_xlfn.IFS(AND(AT18="",AT19="",AT20="",AT21=""),"",
AND(AT18&lt;&gt;"",AT19="",AT20="",AT21=""),meta!$F$1-AT18,
AND(AT18&lt;&gt;"",AT19&lt;&gt;"",AT20="",AT21=""),meta!$F$1-AT18,
AND(AT18&lt;&gt;"",AT19&lt;&gt;"",AT20&lt;&gt;"",AT21=""),(meta!$F$1-AT18)-(AT20-AT19-meta!$F$3),
AND(AT18&lt;&gt;"",AT19&lt;&gt;"",AT20&lt;&gt;"",AT21&lt;&gt;""),IF(ABS(AT21-AT18-(AT20-AT19)-meta!$F$4)&lt;=meta!$F$9,0,(AT21-AT18-(AT20-AT19)-meta!$F$4)),
TRUE,"ERRO")</f>
        <v/>
      </c>
      <c r="AU22" s="28"/>
      <c r="AV22" s="8"/>
      <c r="AX22" s="67"/>
      <c r="AY22" s="58" t="str">
        <f>IF(AND(BA18&lt;&gt;"",BA19&lt;&gt;"",BA20&lt;&gt;"",BA21&lt;&gt;""),
IF(ABS(BA21-BA18-(BA20-BA19)-meta!$F$4)&lt;=meta!$F$9,
_xlfn.CONCAT(
(SIGN(BA21-BA18-(BA20-BA19)-meta!$F$4)*MINUTE(ABS(BA21-BA18-(BA20-BA19)-meta!$F$4))),meta!$F$10
),""),"")</f>
        <v/>
      </c>
      <c r="AZ22" s="8"/>
      <c r="BA22" s="23" t="str">
        <f>_xlfn.IFS(AND(BA18="",BA19="",BA20="",BA21=""),"",
AND(BA18&lt;&gt;"",BA19="",BA20="",BA21=""),meta!$F$1-BA18,
AND(BA18&lt;&gt;"",BA19&lt;&gt;"",BA20="",BA21=""),meta!$F$1-BA18,
AND(BA18&lt;&gt;"",BA19&lt;&gt;"",BA20&lt;&gt;"",BA21=""),(meta!$F$1-BA18)-(BA20-BA19-meta!$F$3),
AND(BA18&lt;&gt;"",BA19&lt;&gt;"",BA20&lt;&gt;"",BA21&lt;&gt;""),IF(ABS(BA21-BA18-(BA20-BA19)-meta!$F$4)&lt;=meta!$F$9,0,(BA21-BA18-(BA20-BA19)-meta!$F$4)),
TRUE,"ERRO")</f>
        <v/>
      </c>
      <c r="BB22" s="28"/>
      <c r="BC22" s="8"/>
    </row>
    <row r="23" spans="1:55" ht="4.5" customHeight="1" x14ac:dyDescent="0.25">
      <c r="B23" s="11"/>
      <c r="F23" s="35"/>
    </row>
    <row r="24" spans="1:55" ht="4.5" customHeight="1" x14ac:dyDescent="0.25">
      <c r="B24" s="11"/>
      <c r="F24" s="35"/>
      <c r="G24" s="67">
        <f>AX17+1</f>
        <v>43942</v>
      </c>
      <c r="H24" s="15"/>
      <c r="I24" s="15"/>
      <c r="J24" s="15"/>
      <c r="K24" s="25"/>
      <c r="L24" s="4"/>
      <c r="N24" s="67">
        <f>G24+1</f>
        <v>43943</v>
      </c>
      <c r="O24" s="15"/>
      <c r="P24" s="15"/>
      <c r="Q24" s="15"/>
      <c r="R24" s="25"/>
      <c r="S24" s="4"/>
      <c r="U24" s="67">
        <f>N24+1</f>
        <v>43944</v>
      </c>
      <c r="V24" s="15"/>
      <c r="W24" s="15"/>
      <c r="X24" s="15"/>
      <c r="Y24" s="25"/>
      <c r="Z24" s="4"/>
      <c r="AB24" s="67">
        <f>U24+1</f>
        <v>43945</v>
      </c>
      <c r="AC24" s="15"/>
      <c r="AD24" s="15"/>
      <c r="AE24" s="15"/>
      <c r="AF24" s="25"/>
      <c r="AG24" s="4"/>
      <c r="AI24" s="67">
        <f>AB24+1</f>
        <v>43946</v>
      </c>
      <c r="AJ24" s="15"/>
      <c r="AK24" s="15"/>
      <c r="AL24" s="15"/>
      <c r="AM24" s="25"/>
      <c r="AN24" s="4"/>
      <c r="AQ24" s="67">
        <f>AI24+1</f>
        <v>43947</v>
      </c>
      <c r="AR24" s="15"/>
      <c r="AS24" s="15"/>
      <c r="AT24" s="15"/>
      <c r="AU24" s="25"/>
      <c r="AV24" s="4"/>
      <c r="AX24" s="67">
        <f>AQ24+1</f>
        <v>43948</v>
      </c>
      <c r="AY24" s="15"/>
      <c r="AZ24" s="15"/>
      <c r="BA24" s="15"/>
      <c r="BB24" s="25"/>
      <c r="BC24" s="4"/>
    </row>
    <row r="25" spans="1:55" ht="14.45" customHeight="1" x14ac:dyDescent="0.25">
      <c r="B25" s="11"/>
      <c r="E25" s="68">
        <f>IFERROR(SUM(J29,Q29,X29,AE29,AL29,AT29,BA29)*VLOOKUP($C$14,meta!$R$1:$S$3,2,FALSE),SUM(J29,Q29,X29,AE29,AL29,AT29,BA29))</f>
        <v>0</v>
      </c>
      <c r="F25" s="41">
        <f>IFERROR(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*VLOOKUP($C$14,meta!$R$1:$S$3,2,FALSE),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)</f>
        <v>0</v>
      </c>
      <c r="G25" s="67"/>
      <c r="H25" s="6" t="str">
        <f>meta!$P$1</f>
        <v>Entrada</v>
      </c>
      <c r="I25" s="1"/>
      <c r="J25" s="13"/>
      <c r="K25" s="26" t="str">
        <f>IF(J25&lt;&gt;"","",TEXT(meta!$F$1,"HH:MM"))</f>
        <v>08:30</v>
      </c>
      <c r="L25" s="1"/>
      <c r="N25" s="67"/>
      <c r="O25" s="6" t="str">
        <f>meta!$P$1</f>
        <v>Entrada</v>
      </c>
      <c r="P25" s="1"/>
      <c r="Q25" s="13"/>
      <c r="R25" s="26" t="str">
        <f>IF(Q25&lt;&gt;"","",TEXT(meta!$F$1,"HH:MM"))</f>
        <v>08:30</v>
      </c>
      <c r="S25" s="1"/>
      <c r="U25" s="67"/>
      <c r="V25" s="6" t="str">
        <f>meta!$P$1</f>
        <v>Entrada</v>
      </c>
      <c r="W25" s="1"/>
      <c r="X25" s="13"/>
      <c r="Y25" s="26" t="str">
        <f>IF(X25&lt;&gt;"","",TEXT(meta!$F$1,"HH:MM"))</f>
        <v>08:30</v>
      </c>
      <c r="Z25" s="1"/>
      <c r="AB25" s="67"/>
      <c r="AC25" s="6" t="str">
        <f>meta!$P$1</f>
        <v>Entrada</v>
      </c>
      <c r="AD25" s="1"/>
      <c r="AE25" s="13"/>
      <c r="AF25" s="26" t="str">
        <f>IF(AE25&lt;&gt;"","",TEXT(meta!$F$1,"HH:MM"))</f>
        <v>08:30</v>
      </c>
      <c r="AG25" s="1"/>
      <c r="AI25" s="67"/>
      <c r="AJ25" s="6" t="str">
        <f>meta!$P$1</f>
        <v>Entrada</v>
      </c>
      <c r="AK25" s="1"/>
      <c r="AL25" s="13"/>
      <c r="AM25" s="26" t="str">
        <f>IF(AL25&lt;&gt;"","",TEXT(meta!$F$1,"HH:MM"))</f>
        <v>08:30</v>
      </c>
      <c r="AN25" s="1"/>
      <c r="AQ25" s="67"/>
      <c r="AR25" s="6" t="str">
        <f>meta!$P$1</f>
        <v>Entrada</v>
      </c>
      <c r="AS25" s="1"/>
      <c r="AT25" s="13"/>
      <c r="AU25" s="26" t="str">
        <f>IF(AT25&lt;&gt;"","",TEXT(meta!$F$1,"HH:MM"))</f>
        <v>08:30</v>
      </c>
      <c r="AV25" s="1"/>
      <c r="AX25" s="67"/>
      <c r="AY25" s="6" t="str">
        <f>meta!$P$1</f>
        <v>Entrada</v>
      </c>
      <c r="AZ25" s="1"/>
      <c r="BA25" s="13"/>
      <c r="BB25" s="26" t="str">
        <f>IF(BA25&lt;&gt;"","",TEXT(meta!$F$1,"HH:MM"))</f>
        <v>08:30</v>
      </c>
      <c r="BC25" s="1"/>
    </row>
    <row r="26" spans="1:55" ht="14.45" customHeight="1" x14ac:dyDescent="0.25">
      <c r="B26" s="11"/>
      <c r="E26" s="68"/>
      <c r="F26" s="36"/>
      <c r="G26" s="67"/>
      <c r="H26" s="7" t="str">
        <f>meta!$P$2</f>
        <v>Almoço ↑</v>
      </c>
      <c r="I26" s="1"/>
      <c r="J26" s="14"/>
      <c r="K26" s="27"/>
      <c r="L26" s="1"/>
      <c r="N26" s="67"/>
      <c r="O26" s="7" t="str">
        <f>meta!$P$2</f>
        <v>Almoço ↑</v>
      </c>
      <c r="P26" s="1"/>
      <c r="Q26" s="14"/>
      <c r="R26" s="27"/>
      <c r="S26" s="1"/>
      <c r="U26" s="67"/>
      <c r="V26" s="7" t="str">
        <f>meta!$P$2</f>
        <v>Almoço ↑</v>
      </c>
      <c r="W26" s="1"/>
      <c r="X26" s="14"/>
      <c r="Y26" s="27"/>
      <c r="Z26" s="1"/>
      <c r="AB26" s="67"/>
      <c r="AC26" s="7" t="str">
        <f>meta!$P$2</f>
        <v>Almoço ↑</v>
      </c>
      <c r="AD26" s="1"/>
      <c r="AE26" s="14"/>
      <c r="AF26" s="27"/>
      <c r="AG26" s="1"/>
      <c r="AI26" s="67"/>
      <c r="AJ26" s="7" t="str">
        <f>meta!$P$2</f>
        <v>Almoço ↑</v>
      </c>
      <c r="AK26" s="1"/>
      <c r="AL26" s="14"/>
      <c r="AM26" s="27"/>
      <c r="AN26" s="1"/>
      <c r="AQ26" s="67"/>
      <c r="AR26" s="7" t="str">
        <f>meta!$P$2</f>
        <v>Almoço ↑</v>
      </c>
      <c r="AS26" s="1"/>
      <c r="AT26" s="14"/>
      <c r="AU26" s="27"/>
      <c r="AV26" s="1"/>
      <c r="AX26" s="67"/>
      <c r="AY26" s="7" t="str">
        <f>meta!$P$2</f>
        <v>Almoço ↑</v>
      </c>
      <c r="AZ26" s="1"/>
      <c r="BA26" s="14"/>
      <c r="BB26" s="27"/>
      <c r="BC26" s="1"/>
    </row>
    <row r="27" spans="1:55" ht="14.45" customHeight="1" x14ac:dyDescent="0.25">
      <c r="B27" s="11"/>
      <c r="E27" s="68"/>
      <c r="F27" s="36"/>
      <c r="G27" s="67"/>
      <c r="H27" s="7" t="str">
        <f>meta!$P$3</f>
        <v>Almoço ↓</v>
      </c>
      <c r="I27" s="1"/>
      <c r="J27" s="14"/>
      <c r="K27" s="27" t="str">
        <f>IF(OR(J26="",J27&lt;&gt;""),"",TEXT(J26+"1:00","HH:MM"))</f>
        <v/>
      </c>
      <c r="L27" s="1"/>
      <c r="N27" s="67"/>
      <c r="O27" s="7" t="str">
        <f>meta!$P$3</f>
        <v>Almoço ↓</v>
      </c>
      <c r="P27" s="1"/>
      <c r="Q27" s="14"/>
      <c r="R27" s="27" t="str">
        <f>IF(OR(Q26="",Q27&lt;&gt;""),"",TEXT(Q26+"1:00","HH:MM"))</f>
        <v/>
      </c>
      <c r="S27" s="1"/>
      <c r="U27" s="67"/>
      <c r="V27" s="7" t="str">
        <f>meta!$P$3</f>
        <v>Almoço ↓</v>
      </c>
      <c r="W27" s="1"/>
      <c r="X27" s="14"/>
      <c r="Y27" s="27" t="str">
        <f>IF(OR(X26="",X27&lt;&gt;""),"",TEXT(X26+"1:00","HH:MM"))</f>
        <v/>
      </c>
      <c r="Z27" s="1"/>
      <c r="AB27" s="67"/>
      <c r="AC27" s="7" t="str">
        <f>meta!$P$3</f>
        <v>Almoço ↓</v>
      </c>
      <c r="AD27" s="1"/>
      <c r="AE27" s="14"/>
      <c r="AF27" s="27" t="str">
        <f>IF(OR(AE26="",AE27&lt;&gt;""),"",TEXT(AE26+"1:00","HH:MM"))</f>
        <v/>
      </c>
      <c r="AG27" s="1"/>
      <c r="AI27" s="67"/>
      <c r="AJ27" s="7" t="str">
        <f>meta!$P$3</f>
        <v>Almoço ↓</v>
      </c>
      <c r="AK27" s="1"/>
      <c r="AL27" s="14"/>
      <c r="AM27" s="27" t="str">
        <f>IF(OR(AL26="",AL27&lt;&gt;""),"",TEXT(AL26+"1:00","HH:MM"))</f>
        <v/>
      </c>
      <c r="AN27" s="1"/>
      <c r="AQ27" s="67"/>
      <c r="AR27" s="7" t="str">
        <f>meta!$P$3</f>
        <v>Almoço ↓</v>
      </c>
      <c r="AS27" s="1"/>
      <c r="AT27" s="14"/>
      <c r="AU27" s="27" t="str">
        <f>IF(OR(AT26="",AT27&lt;&gt;""),"",TEXT(AT26+"1:00","HH:MM"))</f>
        <v/>
      </c>
      <c r="AV27" s="1"/>
      <c r="AX27" s="67"/>
      <c r="AY27" s="7" t="str">
        <f>meta!$P$3</f>
        <v>Almoço ↓</v>
      </c>
      <c r="AZ27" s="1"/>
      <c r="BA27" s="14"/>
      <c r="BB27" s="27" t="str">
        <f>IF(OR(BA26="",BA27&lt;&gt;""),"",TEXT(BA26+"1:00","HH:MM"))</f>
        <v/>
      </c>
      <c r="BC27" s="1"/>
    </row>
    <row r="28" spans="1:55" ht="14.45" customHeight="1" x14ac:dyDescent="0.25">
      <c r="B28" s="11"/>
      <c r="E28" s="68"/>
      <c r="F28" s="36"/>
      <c r="G28" s="67"/>
      <c r="H28" s="6" t="str">
        <f>meta!$P$4</f>
        <v>Saída</v>
      </c>
      <c r="I28" s="1"/>
      <c r="J28" s="13"/>
      <c r="K28" s="26" t="str">
        <f>IF(J28&lt;&gt;"","",TEXT(meta!$F$2,"HH:MM"))</f>
        <v>17:30</v>
      </c>
      <c r="L28" s="1"/>
      <c r="N28" s="67"/>
      <c r="O28" s="6" t="str">
        <f>meta!$P$4</f>
        <v>Saída</v>
      </c>
      <c r="P28" s="1"/>
      <c r="Q28" s="13"/>
      <c r="R28" s="26" t="str">
        <f>IF(Q28&lt;&gt;"","",TEXT(meta!$F$2,"HH:MM"))</f>
        <v>17:30</v>
      </c>
      <c r="S28" s="1"/>
      <c r="U28" s="67"/>
      <c r="V28" s="6" t="str">
        <f>meta!$P$4</f>
        <v>Saída</v>
      </c>
      <c r="W28" s="1"/>
      <c r="X28" s="13"/>
      <c r="Y28" s="26" t="str">
        <f>IF(X28&lt;&gt;"","",TEXT(meta!$F$2,"HH:MM"))</f>
        <v>17:30</v>
      </c>
      <c r="Z28" s="1"/>
      <c r="AB28" s="67"/>
      <c r="AC28" s="6" t="str">
        <f>meta!$P$4</f>
        <v>Saída</v>
      </c>
      <c r="AD28" s="1"/>
      <c r="AE28" s="13"/>
      <c r="AF28" s="26" t="str">
        <f>IF(AE28&lt;&gt;"","",TEXT(meta!$F$2,"HH:MM"))</f>
        <v>17:30</v>
      </c>
      <c r="AG28" s="1"/>
      <c r="AI28" s="67"/>
      <c r="AJ28" s="6" t="str">
        <f>meta!$P$4</f>
        <v>Saída</v>
      </c>
      <c r="AK28" s="1"/>
      <c r="AL28" s="13"/>
      <c r="AM28" s="26" t="str">
        <f>IF(AL28&lt;&gt;"","",TEXT(meta!$F$2,"HH:MM"))</f>
        <v>17:30</v>
      </c>
      <c r="AN28" s="1"/>
      <c r="AQ28" s="67"/>
      <c r="AR28" s="6" t="str">
        <f>meta!$P$4</f>
        <v>Saída</v>
      </c>
      <c r="AS28" s="1"/>
      <c r="AT28" s="13"/>
      <c r="AU28" s="26" t="str">
        <f>IF(AT28&lt;&gt;"","",TEXT(meta!$F$2,"HH:MM"))</f>
        <v>17:30</v>
      </c>
      <c r="AV28" s="1"/>
      <c r="AX28" s="67"/>
      <c r="AY28" s="6" t="str">
        <f>meta!$P$4</f>
        <v>Saída</v>
      </c>
      <c r="AZ28" s="1"/>
      <c r="BA28" s="13"/>
      <c r="BB28" s="26" t="str">
        <f>IF(BA28&lt;&gt;"","",TEXT(meta!$F$2,"HH:MM"))</f>
        <v>17:30</v>
      </c>
      <c r="BC28" s="1"/>
    </row>
    <row r="29" spans="1:55" s="18" customFormat="1" ht="10.5" customHeight="1" x14ac:dyDescent="0.25">
      <c r="A29" s="8"/>
      <c r="B29" s="11"/>
      <c r="C29" s="8"/>
      <c r="D29" s="2"/>
      <c r="E29" s="35"/>
      <c r="F29" s="35"/>
      <c r="G29" s="67"/>
      <c r="H29" s="58" t="str">
        <f>IF(AND(J25&lt;&gt;"",J26&lt;&gt;"",J27&lt;&gt;"",J28&lt;&gt;""),
IF(ABS(J28-J25-(J27-J26)-meta!$F$4)&lt;=meta!$F$9,
_xlfn.CONCAT(
(SIGN(J28-J25-(J27-J26)-meta!$F$4)*MINUTE(ABS(J28-J25-(J27-J26)-meta!$F$4))),meta!$F$10
),""),"")</f>
        <v/>
      </c>
      <c r="I29" s="8"/>
      <c r="J29" s="23" t="str">
        <f>_xlfn.IFS(AND(J25="",J26="",J27="",J28=""),"",
AND(J25&lt;&gt;"",J26="",J27="",J28=""),meta!$F$1-J25,
AND(J25&lt;&gt;"",J26&lt;&gt;"",J27="",J28=""),meta!$F$1-J25,
AND(J25&lt;&gt;"",J26&lt;&gt;"",J27&lt;&gt;"",J28=""),(meta!$F$1-J25)-(J27-J26-meta!$F$3),
AND(J25&lt;&gt;"",J26&lt;&gt;"",J27&lt;&gt;"",J28&lt;&gt;""),IF(ABS(J28-J25-(J27-J26)-meta!$F$4)&lt;=meta!$F$9,0,(J28-J25-(J27-J26)-meta!$F$4)),
TRUE,"ERRO")</f>
        <v/>
      </c>
      <c r="K29" s="28"/>
      <c r="L29" s="8"/>
      <c r="M29" s="19"/>
      <c r="N29" s="67"/>
      <c r="O29" s="58" t="str">
        <f>IF(AND(Q25&lt;&gt;"",Q26&lt;&gt;"",Q27&lt;&gt;"",Q28&lt;&gt;""),
IF(ABS(Q28-Q25-(Q27-Q26)-meta!$F$4)&lt;=meta!$F$9,
_xlfn.CONCAT(
(SIGN(Q28-Q25-(Q27-Q26)-meta!$F$4)*MINUTE(ABS(Q28-Q25-(Q27-Q26)-meta!$F$4))),meta!$F$10
),""),"")</f>
        <v/>
      </c>
      <c r="P29" s="8"/>
      <c r="Q29" s="23" t="str">
        <f>_xlfn.IFS(AND(Q25="",Q26="",Q27="",Q28=""),"",
AND(Q25&lt;&gt;"",Q26="",Q27="",Q28=""),meta!$F$1-Q25,
AND(Q25&lt;&gt;"",Q26&lt;&gt;"",Q27="",Q28=""),meta!$F$1-Q25,
AND(Q25&lt;&gt;"",Q26&lt;&gt;"",Q27&lt;&gt;"",Q28=""),(meta!$F$1-Q25)-(Q27-Q26-meta!$F$3),
AND(Q25&lt;&gt;"",Q26&lt;&gt;"",Q27&lt;&gt;"",Q28&lt;&gt;""),IF(ABS(Q28-Q25-(Q27-Q26)-meta!$F$4)&lt;=meta!$F$9,0,(Q28-Q25-(Q27-Q26)-meta!$F$4)),
TRUE,"ERRO")</f>
        <v/>
      </c>
      <c r="R29" s="28"/>
      <c r="S29" s="8"/>
      <c r="T29" s="19"/>
      <c r="U29" s="67"/>
      <c r="V29" s="58" t="str">
        <f>IF(AND(X25&lt;&gt;"",X26&lt;&gt;"",X27&lt;&gt;"",X28&lt;&gt;""),
IF(ABS(X28-X25-(X27-X26)-meta!$F$4)&lt;=meta!$F$9,
_xlfn.CONCAT(
(SIGN(X28-X25-(X27-X26)-meta!$F$4)*MINUTE(ABS(X28-X25-(X27-X26)-meta!$F$4))),meta!$F$10
),""),"")</f>
        <v/>
      </c>
      <c r="W29" s="8"/>
      <c r="X29" s="23" t="str">
        <f>_xlfn.IFS(AND(X25="",X26="",X27="",X28=""),"",
AND(X25&lt;&gt;"",X26="",X27="",X28=""),meta!$F$1-X25,
AND(X25&lt;&gt;"",X26&lt;&gt;"",X27="",X28=""),meta!$F$1-X25,
AND(X25&lt;&gt;"",X26&lt;&gt;"",X27&lt;&gt;"",X28=""),(meta!$F$1-X25)-(X27-X26-meta!$F$3),
AND(X25&lt;&gt;"",X26&lt;&gt;"",X27&lt;&gt;"",X28&lt;&gt;""),IF(ABS(X28-X25-(X27-X26)-meta!$F$4)&lt;=meta!$F$9,0,(X28-X25-(X27-X26)-meta!$F$4)),
TRUE,"ERRO")</f>
        <v/>
      </c>
      <c r="Y29" s="28"/>
      <c r="Z29" s="8"/>
      <c r="AA29" s="19"/>
      <c r="AB29" s="67"/>
      <c r="AC29" s="58" t="str">
        <f>IF(AND(AE25&lt;&gt;"",AE26&lt;&gt;"",AE27&lt;&gt;"",AE28&lt;&gt;""),
IF(ABS(AE28-AE25-(AE27-AE26)-meta!$F$4)&lt;=meta!$F$9,
_xlfn.CONCAT(
(SIGN(AE28-AE25-(AE27-AE26)-meta!$F$4)*MINUTE(ABS(AE28-AE25-(AE27-AE26)-meta!$F$4))),meta!$F$10
),""),"")</f>
        <v/>
      </c>
      <c r="AD29" s="8"/>
      <c r="AE29" s="23" t="str">
        <f>_xlfn.IFS(AND(AE25="",AE26="",AE27="",AE28=""),"",
AND(AE25&lt;&gt;"",AE26="",AE27="",AE28=""),meta!$F$1-AE25,
AND(AE25&lt;&gt;"",AE26&lt;&gt;"",AE27="",AE28=""),meta!$F$1-AE25,
AND(AE25&lt;&gt;"",AE26&lt;&gt;"",AE27&lt;&gt;"",AE28=""),(meta!$F$1-AE25)-(AE27-AE26-meta!$F$3),
AND(AE25&lt;&gt;"",AE26&lt;&gt;"",AE27&lt;&gt;"",AE28&lt;&gt;""),IF(ABS(AE28-AE25-(AE27-AE26)-meta!$F$4)&lt;=meta!$F$9,0,(AE28-AE25-(AE27-AE26)-meta!$F$4)),
TRUE,"ERRO")</f>
        <v/>
      </c>
      <c r="AF29" s="28"/>
      <c r="AG29" s="8"/>
      <c r="AH29" s="19"/>
      <c r="AI29" s="67"/>
      <c r="AJ29" s="58" t="str">
        <f>IF(AND(AL25&lt;&gt;"",AL26&lt;&gt;"",AL27&lt;&gt;"",AL28&lt;&gt;""),
IF(ABS(AL28-AL25-(AL27-AL26)-meta!$F$4)&lt;=meta!$F$9,
_xlfn.CONCAT(
(SIGN(AL28-AL25-(AL27-AL26)-meta!$F$4)*MINUTE(ABS(AL28-AL25-(AL27-AL26)-meta!$F$4))),meta!$F$10
),""),"")</f>
        <v/>
      </c>
      <c r="AK29" s="8"/>
      <c r="AL29" s="23" t="str">
        <f>_xlfn.IFS(AND(AL25="",AL26="",AL27="",AL28=""),"",
AND(AL25&lt;&gt;"",AL26="",AL27="",AL28=""),meta!$F$1-AL25,
AND(AL25&lt;&gt;"",AL26&lt;&gt;"",AL27="",AL28=""),meta!$F$1-AL25,
AND(AL25&lt;&gt;"",AL26&lt;&gt;"",AL27&lt;&gt;"",AL28=""),(meta!$F$1-AL25)-(AL27-AL26-meta!$F$3),
AND(AL25&lt;&gt;"",AL26&lt;&gt;"",AL27&lt;&gt;"",AL28&lt;&gt;""),IF(ABS(AL28-AL25-(AL27-AL26)-meta!$F$4)&lt;=meta!$F$9,0,(AL28-AL25-(AL27-AL26)-meta!$F$4)),
TRUE,"ERRO")</f>
        <v/>
      </c>
      <c r="AM29" s="28"/>
      <c r="AN29" s="8"/>
      <c r="AO29" s="19"/>
      <c r="AQ29" s="67"/>
      <c r="AR29" s="58" t="str">
        <f>IF(AND(AT25&lt;&gt;"",AT26&lt;&gt;"",AT27&lt;&gt;"",AT28&lt;&gt;""),
IF(ABS(AT28-AT25-(AT27-AT26)-meta!$F$4)&lt;=meta!$F$9,
_xlfn.CONCAT(
(SIGN(AT28-AT25-(AT27-AT26)-meta!$F$4)*MINUTE(ABS(AT28-AT25-(AT27-AT26)-meta!$F$4))),meta!$F$10
),""),"")</f>
        <v/>
      </c>
      <c r="AS29" s="8"/>
      <c r="AT29" s="23" t="str">
        <f>_xlfn.IFS(AND(AT25="",AT26="",AT27="",AT28=""),"",
AND(AT25&lt;&gt;"",AT26="",AT27="",AT28=""),meta!$F$1-AT25,
AND(AT25&lt;&gt;"",AT26&lt;&gt;"",AT27="",AT28=""),meta!$F$1-AT25,
AND(AT25&lt;&gt;"",AT26&lt;&gt;"",AT27&lt;&gt;"",AT28=""),(meta!$F$1-AT25)-(AT27-AT26-meta!$F$3),
AND(AT25&lt;&gt;"",AT26&lt;&gt;"",AT27&lt;&gt;"",AT28&lt;&gt;""),IF(ABS(AT28-AT25-(AT27-AT26)-meta!$F$4)&lt;=meta!$F$9,0,(AT28-AT25-(AT27-AT26)-meta!$F$4)),
TRUE,"ERRO")</f>
        <v/>
      </c>
      <c r="AU29" s="28"/>
      <c r="AV29" s="8"/>
      <c r="AX29" s="67"/>
      <c r="AY29" s="58" t="str">
        <f>IF(AND(BA25&lt;&gt;"",BA26&lt;&gt;"",BA27&lt;&gt;"",BA28&lt;&gt;""),
IF(ABS(BA28-BA25-(BA27-BA26)-meta!$F$4)&lt;=meta!$F$9,
_xlfn.CONCAT(
(SIGN(BA28-BA25-(BA27-BA26)-meta!$F$4)*MINUTE(ABS(BA28-BA25-(BA27-BA26)-meta!$F$4))),meta!$F$10
),""),"")</f>
        <v/>
      </c>
      <c r="AZ29" s="8"/>
      <c r="BA29" s="23" t="str">
        <f>_xlfn.IFS(AND(BA25="",BA26="",BA27="",BA28=""),"",
AND(BA25&lt;&gt;"",BA26="",BA27="",BA28=""),meta!$F$1-BA25,
AND(BA25&lt;&gt;"",BA26&lt;&gt;"",BA27="",BA28=""),meta!$F$1-BA25,
AND(BA25&lt;&gt;"",BA26&lt;&gt;"",BA27&lt;&gt;"",BA28=""),(meta!$F$1-BA25)-(BA27-BA26-meta!$F$3),
AND(BA25&lt;&gt;"",BA26&lt;&gt;"",BA27&lt;&gt;"",BA28&lt;&gt;""),IF(ABS(BA28-BA25-(BA27-BA26)-meta!$F$4)&lt;=meta!$F$9,0,(BA28-BA25-(BA27-BA26)-meta!$F$4)),
TRUE,"ERRO")</f>
        <v/>
      </c>
      <c r="BB29" s="28"/>
      <c r="BC29" s="8"/>
    </row>
    <row r="30" spans="1:55" ht="4.5" customHeight="1" x14ac:dyDescent="0.25">
      <c r="B30" s="11"/>
      <c r="F30" s="35"/>
    </row>
    <row r="31" spans="1:55" ht="4.5" customHeight="1" x14ac:dyDescent="0.25">
      <c r="B31" s="11"/>
      <c r="F31" s="35"/>
      <c r="G31" s="67">
        <f>AX24+1</f>
        <v>43949</v>
      </c>
      <c r="H31" s="15"/>
      <c r="I31" s="15"/>
      <c r="J31" s="15"/>
      <c r="K31" s="25"/>
      <c r="L31" s="4"/>
      <c r="N31" s="67">
        <f>G31+1</f>
        <v>43950</v>
      </c>
      <c r="O31" s="15"/>
      <c r="P31" s="15"/>
      <c r="Q31" s="15"/>
      <c r="R31" s="25"/>
      <c r="S31" s="4"/>
      <c r="U31" s="67">
        <f>N31+1</f>
        <v>43951</v>
      </c>
      <c r="V31" s="15"/>
      <c r="W31" s="15"/>
      <c r="X31" s="15"/>
      <c r="Y31" s="25"/>
      <c r="Z31" s="4"/>
      <c r="AB31" s="67">
        <f>U31+1</f>
        <v>43952</v>
      </c>
      <c r="AC31" s="15"/>
      <c r="AD31" s="15"/>
      <c r="AE31" s="15"/>
      <c r="AF31" s="25"/>
      <c r="AG31" s="4"/>
      <c r="AI31" s="67">
        <f>AB31+1</f>
        <v>43953</v>
      </c>
      <c r="AJ31" s="15"/>
      <c r="AK31" s="15"/>
      <c r="AL31" s="15"/>
      <c r="AM31" s="25"/>
      <c r="AN31" s="4"/>
      <c r="AQ31" s="67">
        <f>AI31+1</f>
        <v>43954</v>
      </c>
      <c r="AR31" s="15"/>
      <c r="AS31" s="15"/>
      <c r="AT31" s="15"/>
      <c r="AU31" s="25"/>
      <c r="AV31" s="4"/>
      <c r="AX31" s="67">
        <f>AQ31+1</f>
        <v>43955</v>
      </c>
      <c r="AY31" s="15"/>
      <c r="AZ31" s="15"/>
      <c r="BA31" s="15"/>
      <c r="BB31" s="25"/>
      <c r="BC31" s="4"/>
    </row>
    <row r="32" spans="1:55" ht="14.45" customHeight="1" x14ac:dyDescent="0.25">
      <c r="B32" s="11"/>
      <c r="E32" s="68">
        <f>IFERROR(SUM(J36,Q36,X36,AE36,AL36,AT36,BA36)*VLOOKUP($C$14,meta!$R$1:$S$3,2,FALSE),SUM(J36,Q36,X36,AE36,AL36,AT36,BA36))</f>
        <v>0</v>
      </c>
      <c r="F32" s="41">
        <f>IFERROR(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*VLOOKUP($C$14,meta!$R$1:$S$3,2,FALSE),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)</f>
        <v>0</v>
      </c>
      <c r="G32" s="67"/>
      <c r="H32" s="6" t="str">
        <f>meta!$P$1</f>
        <v>Entrada</v>
      </c>
      <c r="I32" s="1"/>
      <c r="J32" s="13"/>
      <c r="K32" s="26" t="str">
        <f>IF(J32&lt;&gt;"","",TEXT(meta!$F$1,"HH:MM"))</f>
        <v>08:30</v>
      </c>
      <c r="L32" s="1"/>
      <c r="N32" s="67"/>
      <c r="O32" s="6" t="str">
        <f>meta!$P$1</f>
        <v>Entrada</v>
      </c>
      <c r="P32" s="1"/>
      <c r="Q32" s="13"/>
      <c r="R32" s="26" t="str">
        <f>IF(Q32&lt;&gt;"","",TEXT(meta!$F$1,"HH:MM"))</f>
        <v>08:30</v>
      </c>
      <c r="S32" s="1"/>
      <c r="U32" s="67"/>
      <c r="V32" s="6" t="str">
        <f>meta!$P$1</f>
        <v>Entrada</v>
      </c>
      <c r="W32" s="1"/>
      <c r="X32" s="13"/>
      <c r="Y32" s="26" t="str">
        <f>IF(X32&lt;&gt;"","",TEXT(meta!$F$1,"HH:MM"))</f>
        <v>08:30</v>
      </c>
      <c r="Z32" s="1"/>
      <c r="AB32" s="67"/>
      <c r="AC32" s="6" t="str">
        <f>meta!$P$1</f>
        <v>Entrada</v>
      </c>
      <c r="AD32" s="1"/>
      <c r="AE32" s="13"/>
      <c r="AF32" s="26" t="str">
        <f>IF(AE32&lt;&gt;"","",TEXT(meta!$F$1,"HH:MM"))</f>
        <v>08:30</v>
      </c>
      <c r="AG32" s="1"/>
      <c r="AI32" s="67"/>
      <c r="AJ32" s="6" t="str">
        <f>meta!$P$1</f>
        <v>Entrada</v>
      </c>
      <c r="AK32" s="1"/>
      <c r="AL32" s="13"/>
      <c r="AM32" s="26" t="str">
        <f>IF(AL32&lt;&gt;"","",TEXT(meta!$F$1,"HH:MM"))</f>
        <v>08:30</v>
      </c>
      <c r="AN32" s="1"/>
      <c r="AQ32" s="67"/>
      <c r="AR32" s="6" t="str">
        <f>meta!$P$1</f>
        <v>Entrada</v>
      </c>
      <c r="AS32" s="1"/>
      <c r="AT32" s="13"/>
      <c r="AU32" s="26" t="str">
        <f>IF(AT32&lt;&gt;"","",TEXT(meta!$F$1,"HH:MM"))</f>
        <v>08:30</v>
      </c>
      <c r="AV32" s="1"/>
      <c r="AX32" s="67"/>
      <c r="AY32" s="6" t="str">
        <f>meta!$P$1</f>
        <v>Entrada</v>
      </c>
      <c r="AZ32" s="1"/>
      <c r="BA32" s="13"/>
      <c r="BB32" s="26" t="str">
        <f>IF(BA32&lt;&gt;"","",TEXT(meta!$F$1,"HH:MM"))</f>
        <v>08:30</v>
      </c>
      <c r="BC32" s="1"/>
    </row>
    <row r="33" spans="1:55" ht="14.45" customHeight="1" x14ac:dyDescent="0.25">
      <c r="B33" s="11"/>
      <c r="E33" s="68"/>
      <c r="F33" s="36"/>
      <c r="G33" s="67"/>
      <c r="H33" s="7" t="str">
        <f>meta!$P$2</f>
        <v>Almoço ↑</v>
      </c>
      <c r="I33" s="1"/>
      <c r="J33" s="14"/>
      <c r="K33" s="27"/>
      <c r="L33" s="1"/>
      <c r="N33" s="67"/>
      <c r="O33" s="7" t="str">
        <f>meta!$P$2</f>
        <v>Almoço ↑</v>
      </c>
      <c r="P33" s="1"/>
      <c r="Q33" s="14"/>
      <c r="R33" s="27"/>
      <c r="S33" s="1"/>
      <c r="U33" s="67"/>
      <c r="V33" s="7" t="str">
        <f>meta!$P$2</f>
        <v>Almoço ↑</v>
      </c>
      <c r="W33" s="1"/>
      <c r="X33" s="14"/>
      <c r="Y33" s="27"/>
      <c r="Z33" s="1"/>
      <c r="AB33" s="67"/>
      <c r="AC33" s="7" t="str">
        <f>meta!$P$2</f>
        <v>Almoço ↑</v>
      </c>
      <c r="AD33" s="1"/>
      <c r="AE33" s="14"/>
      <c r="AF33" s="27"/>
      <c r="AG33" s="1"/>
      <c r="AI33" s="67"/>
      <c r="AJ33" s="7" t="str">
        <f>meta!$P$2</f>
        <v>Almoço ↑</v>
      </c>
      <c r="AK33" s="1"/>
      <c r="AL33" s="14"/>
      <c r="AM33" s="27"/>
      <c r="AN33" s="1"/>
      <c r="AQ33" s="67"/>
      <c r="AR33" s="7" t="str">
        <f>meta!$P$2</f>
        <v>Almoço ↑</v>
      </c>
      <c r="AS33" s="1"/>
      <c r="AT33" s="14"/>
      <c r="AU33" s="27"/>
      <c r="AV33" s="1"/>
      <c r="AX33" s="67"/>
      <c r="AY33" s="7" t="str">
        <f>meta!$P$2</f>
        <v>Almoço ↑</v>
      </c>
      <c r="AZ33" s="1"/>
      <c r="BA33" s="14"/>
      <c r="BB33" s="27"/>
      <c r="BC33" s="1"/>
    </row>
    <row r="34" spans="1:55" ht="14.45" customHeight="1" x14ac:dyDescent="0.25">
      <c r="B34" s="11"/>
      <c r="E34" s="68"/>
      <c r="F34" s="36"/>
      <c r="G34" s="67"/>
      <c r="H34" s="7" t="str">
        <f>meta!$P$3</f>
        <v>Almoço ↓</v>
      </c>
      <c r="I34" s="1"/>
      <c r="J34" s="14"/>
      <c r="K34" s="27" t="str">
        <f>IF(OR(J33="",J34&lt;&gt;""),"",TEXT(J33+"1:00","HH:MM"))</f>
        <v/>
      </c>
      <c r="L34" s="1"/>
      <c r="N34" s="67"/>
      <c r="O34" s="7" t="str">
        <f>meta!$P$3</f>
        <v>Almoço ↓</v>
      </c>
      <c r="P34" s="1"/>
      <c r="Q34" s="14"/>
      <c r="R34" s="27" t="str">
        <f>IF(OR(Q33="",Q34&lt;&gt;""),"",TEXT(Q33+"1:00","HH:MM"))</f>
        <v/>
      </c>
      <c r="S34" s="1"/>
      <c r="U34" s="67"/>
      <c r="V34" s="7" t="str">
        <f>meta!$P$3</f>
        <v>Almoço ↓</v>
      </c>
      <c r="W34" s="1"/>
      <c r="X34" s="14"/>
      <c r="Y34" s="27" t="str">
        <f>IF(OR(X33="",X34&lt;&gt;""),"",TEXT(X33+"1:00","HH:MM"))</f>
        <v/>
      </c>
      <c r="Z34" s="1"/>
      <c r="AB34" s="67"/>
      <c r="AC34" s="7" t="str">
        <f>meta!$P$3</f>
        <v>Almoço ↓</v>
      </c>
      <c r="AD34" s="1"/>
      <c r="AE34" s="14"/>
      <c r="AF34" s="27" t="str">
        <f>IF(OR(AE33="",AE34&lt;&gt;""),"",TEXT(AE33+"1:00","HH:MM"))</f>
        <v/>
      </c>
      <c r="AG34" s="1"/>
      <c r="AI34" s="67"/>
      <c r="AJ34" s="7" t="str">
        <f>meta!$P$3</f>
        <v>Almoço ↓</v>
      </c>
      <c r="AK34" s="1"/>
      <c r="AL34" s="14"/>
      <c r="AM34" s="27" t="str">
        <f>IF(OR(AL33="",AL34&lt;&gt;""),"",TEXT(AL33+"1:00","HH:MM"))</f>
        <v/>
      </c>
      <c r="AN34" s="1"/>
      <c r="AQ34" s="67"/>
      <c r="AR34" s="7" t="str">
        <f>meta!$P$3</f>
        <v>Almoço ↓</v>
      </c>
      <c r="AS34" s="1"/>
      <c r="AT34" s="14"/>
      <c r="AU34" s="27" t="str">
        <f>IF(OR(AT33="",AT34&lt;&gt;""),"",TEXT(AT33+"1:00","HH:MM"))</f>
        <v/>
      </c>
      <c r="AV34" s="1"/>
      <c r="AX34" s="67"/>
      <c r="AY34" s="7" t="str">
        <f>meta!$P$3</f>
        <v>Almoço ↓</v>
      </c>
      <c r="AZ34" s="1"/>
      <c r="BA34" s="14"/>
      <c r="BB34" s="27" t="str">
        <f>IF(OR(BA33="",BA34&lt;&gt;""),"",TEXT(BA33+"1:00","HH:MM"))</f>
        <v/>
      </c>
      <c r="BC34" s="1"/>
    </row>
    <row r="35" spans="1:55" ht="14.45" customHeight="1" x14ac:dyDescent="0.25">
      <c r="B35" s="11"/>
      <c r="E35" s="68"/>
      <c r="F35" s="36"/>
      <c r="G35" s="67"/>
      <c r="H35" s="6" t="str">
        <f>meta!$P$4</f>
        <v>Saída</v>
      </c>
      <c r="I35" s="1"/>
      <c r="J35" s="13"/>
      <c r="K35" s="26" t="str">
        <f>IF(J35&lt;&gt;"","",TEXT(meta!$F$2,"HH:MM"))</f>
        <v>17:30</v>
      </c>
      <c r="L35" s="1"/>
      <c r="N35" s="67"/>
      <c r="O35" s="6" t="str">
        <f>meta!$P$4</f>
        <v>Saída</v>
      </c>
      <c r="P35" s="1"/>
      <c r="Q35" s="13"/>
      <c r="R35" s="26" t="str">
        <f>IF(Q35&lt;&gt;"","",TEXT(meta!$F$2,"HH:MM"))</f>
        <v>17:30</v>
      </c>
      <c r="S35" s="1"/>
      <c r="U35" s="67"/>
      <c r="V35" s="6" t="str">
        <f>meta!$P$4</f>
        <v>Saída</v>
      </c>
      <c r="W35" s="1"/>
      <c r="X35" s="13"/>
      <c r="Y35" s="26" t="str">
        <f>IF(X35&lt;&gt;"","",TEXT(meta!$F$2,"HH:MM"))</f>
        <v>17:30</v>
      </c>
      <c r="Z35" s="1"/>
      <c r="AB35" s="67"/>
      <c r="AC35" s="6" t="str">
        <f>meta!$P$4</f>
        <v>Saída</v>
      </c>
      <c r="AD35" s="1"/>
      <c r="AE35" s="13"/>
      <c r="AF35" s="26" t="str">
        <f>IF(AE35&lt;&gt;"","",TEXT(meta!$F$2,"HH:MM"))</f>
        <v>17:30</v>
      </c>
      <c r="AG35" s="1"/>
      <c r="AI35" s="67"/>
      <c r="AJ35" s="6" t="str">
        <f>meta!$P$4</f>
        <v>Saída</v>
      </c>
      <c r="AK35" s="1"/>
      <c r="AL35" s="13"/>
      <c r="AM35" s="26" t="str">
        <f>IF(AL35&lt;&gt;"","",TEXT(meta!$F$2,"HH:MM"))</f>
        <v>17:30</v>
      </c>
      <c r="AN35" s="1"/>
      <c r="AQ35" s="67"/>
      <c r="AR35" s="6" t="str">
        <f>meta!$P$4</f>
        <v>Saída</v>
      </c>
      <c r="AS35" s="1"/>
      <c r="AT35" s="13"/>
      <c r="AU35" s="26" t="str">
        <f>IF(AT35&lt;&gt;"","",TEXT(meta!$F$2,"HH:MM"))</f>
        <v>17:30</v>
      </c>
      <c r="AV35" s="1"/>
      <c r="AX35" s="67"/>
      <c r="AY35" s="6" t="str">
        <f>meta!$P$4</f>
        <v>Saída</v>
      </c>
      <c r="AZ35" s="1"/>
      <c r="BA35" s="13"/>
      <c r="BB35" s="26" t="str">
        <f>IF(BA35&lt;&gt;"","",TEXT(meta!$F$2,"HH:MM"))</f>
        <v>17:30</v>
      </c>
      <c r="BC35" s="1"/>
    </row>
    <row r="36" spans="1:55" s="18" customFormat="1" ht="10.5" customHeight="1" x14ac:dyDescent="0.25">
      <c r="A36" s="8"/>
      <c r="B36" s="11"/>
      <c r="C36" s="8"/>
      <c r="D36" s="2"/>
      <c r="E36" s="35"/>
      <c r="F36" s="35"/>
      <c r="G36" s="67"/>
      <c r="H36" s="58" t="str">
        <f>IF(AND(J32&lt;&gt;"",J33&lt;&gt;"",J34&lt;&gt;"",J35&lt;&gt;""),
IF(ABS(J35-J32-(J34-J33)-meta!$F$4)&lt;=meta!$F$9,
_xlfn.CONCAT(
(SIGN(J35-J32-(J34-J33)-meta!$F$4)*MINUTE(ABS(J35-J32-(J34-J33)-meta!$F$4))),meta!$F$10
),""),"")</f>
        <v/>
      </c>
      <c r="I36" s="8"/>
      <c r="J36" s="23" t="str">
        <f>_xlfn.IFS(AND(J32="",J33="",J34="",J35=""),"",
AND(J32&lt;&gt;"",J33="",J34="",J35=""),meta!$F$1-J32,
AND(J32&lt;&gt;"",J33&lt;&gt;"",J34="",J35=""),meta!$F$1-J32,
AND(J32&lt;&gt;"",J33&lt;&gt;"",J34&lt;&gt;"",J35=""),(meta!$F$1-J32)-(J34-J33-meta!$F$3),
AND(J32&lt;&gt;"",J33&lt;&gt;"",J34&lt;&gt;"",J35&lt;&gt;""),IF(ABS(J35-J32-(J34-J33)-meta!$F$4)&lt;=meta!$F$9,0,(J35-J32-(J34-J33)-meta!$F$4)),
TRUE,"ERRO")</f>
        <v/>
      </c>
      <c r="K36" s="28"/>
      <c r="L36" s="8"/>
      <c r="M36" s="19"/>
      <c r="N36" s="67"/>
      <c r="O36" s="58" t="str">
        <f>IF(AND(Q32&lt;&gt;"",Q33&lt;&gt;"",Q34&lt;&gt;"",Q35&lt;&gt;""),
IF(ABS(Q35-Q32-(Q34-Q33)-meta!$F$4)&lt;=meta!$F$9,
_xlfn.CONCAT(
(SIGN(Q35-Q32-(Q34-Q33)-meta!$F$4)*MINUTE(ABS(Q35-Q32-(Q34-Q33)-meta!$F$4))),meta!$F$10
),""),"")</f>
        <v/>
      </c>
      <c r="P36" s="8"/>
      <c r="Q36" s="23" t="str">
        <f>_xlfn.IFS(AND(Q32="",Q33="",Q34="",Q35=""),"",
AND(Q32&lt;&gt;"",Q33="",Q34="",Q35=""),meta!$F$1-Q32,
AND(Q32&lt;&gt;"",Q33&lt;&gt;"",Q34="",Q35=""),meta!$F$1-Q32,
AND(Q32&lt;&gt;"",Q33&lt;&gt;"",Q34&lt;&gt;"",Q35=""),(meta!$F$1-Q32)-(Q34-Q33-meta!$F$3),
AND(Q32&lt;&gt;"",Q33&lt;&gt;"",Q34&lt;&gt;"",Q35&lt;&gt;""),IF(ABS(Q35-Q32-(Q34-Q33)-meta!$F$4)&lt;=meta!$F$9,0,(Q35-Q32-(Q34-Q33)-meta!$F$4)),
TRUE,"ERRO")</f>
        <v/>
      </c>
      <c r="R36" s="28"/>
      <c r="S36" s="8"/>
      <c r="T36" s="19"/>
      <c r="U36" s="67"/>
      <c r="V36" s="58" t="str">
        <f>IF(AND(X32&lt;&gt;"",X33&lt;&gt;"",X34&lt;&gt;"",X35&lt;&gt;""),
IF(ABS(X35-X32-(X34-X33)-meta!$F$4)&lt;=meta!$F$9,
_xlfn.CONCAT(
(SIGN(X35-X32-(X34-X33)-meta!$F$4)*MINUTE(ABS(X35-X32-(X34-X33)-meta!$F$4))),meta!$F$10
),""),"")</f>
        <v/>
      </c>
      <c r="W36" s="8"/>
      <c r="X36" s="23" t="str">
        <f>_xlfn.IFS(AND(X32="",X33="",X34="",X35=""),"",
AND(X32&lt;&gt;"",X33="",X34="",X35=""),meta!$F$1-X32,
AND(X32&lt;&gt;"",X33&lt;&gt;"",X34="",X35=""),meta!$F$1-X32,
AND(X32&lt;&gt;"",X33&lt;&gt;"",X34&lt;&gt;"",X35=""),(meta!$F$1-X32)-(X34-X33-meta!$F$3),
AND(X32&lt;&gt;"",X33&lt;&gt;"",X34&lt;&gt;"",X35&lt;&gt;""),IF(ABS(X35-X32-(X34-X33)-meta!$F$4)&lt;=meta!$F$9,0,(X35-X32-(X34-X33)-meta!$F$4)),
TRUE,"ERRO")</f>
        <v/>
      </c>
      <c r="Y36" s="28"/>
      <c r="Z36" s="8"/>
      <c r="AA36" s="19"/>
      <c r="AB36" s="67"/>
      <c r="AC36" s="58" t="str">
        <f>IF(AND(AE32&lt;&gt;"",AE33&lt;&gt;"",AE34&lt;&gt;"",AE35&lt;&gt;""),
IF(ABS(AE35-AE32-(AE34-AE33)-meta!$F$4)&lt;=meta!$F$9,
_xlfn.CONCAT(
(SIGN(AE35-AE32-(AE34-AE33)-meta!$F$4)*MINUTE(ABS(AE35-AE32-(AE34-AE33)-meta!$F$4))),meta!$F$10
),""),"")</f>
        <v/>
      </c>
      <c r="AD36" s="8"/>
      <c r="AE36" s="23" t="str">
        <f>_xlfn.IFS(AND(AE32="",AE33="",AE34="",AE35=""),"",
AND(AE32&lt;&gt;"",AE33="",AE34="",AE35=""),meta!$F$1-AE32,
AND(AE32&lt;&gt;"",AE33&lt;&gt;"",AE34="",AE35=""),meta!$F$1-AE32,
AND(AE32&lt;&gt;"",AE33&lt;&gt;"",AE34&lt;&gt;"",AE35=""),(meta!$F$1-AE32)-(AE34-AE33-meta!$F$3),
AND(AE32&lt;&gt;"",AE33&lt;&gt;"",AE34&lt;&gt;"",AE35&lt;&gt;""),IF(ABS(AE35-AE32-(AE34-AE33)-meta!$F$4)&lt;=meta!$F$9,0,(AE35-AE32-(AE34-AE33)-meta!$F$4)),
TRUE,"ERRO")</f>
        <v/>
      </c>
      <c r="AF36" s="28"/>
      <c r="AG36" s="8"/>
      <c r="AH36" s="19"/>
      <c r="AI36" s="67"/>
      <c r="AJ36" s="58" t="str">
        <f>IF(AND(AL32&lt;&gt;"",AL33&lt;&gt;"",AL34&lt;&gt;"",AL35&lt;&gt;""),
IF(ABS(AL35-AL32-(AL34-AL33)-meta!$F$4)&lt;=meta!$F$9,
_xlfn.CONCAT(
(SIGN(AL35-AL32-(AL34-AL33)-meta!$F$4)*MINUTE(ABS(AL35-AL32-(AL34-AL33)-meta!$F$4))),meta!$F$10
),""),"")</f>
        <v/>
      </c>
      <c r="AK36" s="8"/>
      <c r="AL36" s="23" t="str">
        <f>_xlfn.IFS(AND(AL32="",AL33="",AL34="",AL35=""),"",
AND(AL32&lt;&gt;"",AL33="",AL34="",AL35=""),meta!$F$1-AL32,
AND(AL32&lt;&gt;"",AL33&lt;&gt;"",AL34="",AL35=""),meta!$F$1-AL32,
AND(AL32&lt;&gt;"",AL33&lt;&gt;"",AL34&lt;&gt;"",AL35=""),(meta!$F$1-AL32)-(AL34-AL33-meta!$F$3),
AND(AL32&lt;&gt;"",AL33&lt;&gt;"",AL34&lt;&gt;"",AL35&lt;&gt;""),IF(ABS(AL35-AL32-(AL34-AL33)-meta!$F$4)&lt;=meta!$F$9,0,(AL35-AL32-(AL34-AL33)-meta!$F$4)),
TRUE,"ERRO")</f>
        <v/>
      </c>
      <c r="AM36" s="28"/>
      <c r="AN36" s="8"/>
      <c r="AO36" s="19"/>
      <c r="AQ36" s="67"/>
      <c r="AR36" s="58" t="str">
        <f>IF(AND(AT32&lt;&gt;"",AT33&lt;&gt;"",AT34&lt;&gt;"",AT35&lt;&gt;""),
IF(ABS(AT35-AT32-(AT34-AT33)-meta!$F$4)&lt;=meta!$F$9,
_xlfn.CONCAT(
(SIGN(AT35-AT32-(AT34-AT33)-meta!$F$4)*MINUTE(ABS(AT35-AT32-(AT34-AT33)-meta!$F$4))),meta!$F$10
),""),"")</f>
        <v/>
      </c>
      <c r="AS36" s="8"/>
      <c r="AT36" s="23" t="str">
        <f>_xlfn.IFS(AND(AT32="",AT33="",AT34="",AT35=""),"",
AND(AT32&lt;&gt;"",AT33="",AT34="",AT35=""),meta!$F$1-AT32,
AND(AT32&lt;&gt;"",AT33&lt;&gt;"",AT34="",AT35=""),meta!$F$1-AT32,
AND(AT32&lt;&gt;"",AT33&lt;&gt;"",AT34&lt;&gt;"",AT35=""),(meta!$F$1-AT32)-(AT34-AT33-meta!$F$3),
AND(AT32&lt;&gt;"",AT33&lt;&gt;"",AT34&lt;&gt;"",AT35&lt;&gt;""),IF(ABS(AT35-AT32-(AT34-AT33)-meta!$F$4)&lt;=meta!$F$9,0,(AT35-AT32-(AT34-AT33)-meta!$F$4)),
TRUE,"ERRO")</f>
        <v/>
      </c>
      <c r="AU36" s="28"/>
      <c r="AV36" s="8"/>
      <c r="AX36" s="67"/>
      <c r="AY36" s="58" t="str">
        <f>IF(AND(BA32&lt;&gt;"",BA33&lt;&gt;"",BA34&lt;&gt;"",BA35&lt;&gt;""),
IF(ABS(BA35-BA32-(BA34-BA33)-meta!$F$4)&lt;=meta!$F$9,
_xlfn.CONCAT(
(SIGN(BA35-BA32-(BA34-BA33)-meta!$F$4)*MINUTE(ABS(BA35-BA32-(BA34-BA33)-meta!$F$4))),meta!$F$10
),""),"")</f>
        <v/>
      </c>
      <c r="AZ36" s="8"/>
      <c r="BA36" s="23" t="str">
        <f>_xlfn.IFS(AND(BA32="",BA33="",BA34="",BA35=""),"",
AND(BA32&lt;&gt;"",BA33="",BA34="",BA35=""),meta!$F$1-BA32,
AND(BA32&lt;&gt;"",BA33&lt;&gt;"",BA34="",BA35=""),meta!$F$1-BA32,
AND(BA32&lt;&gt;"",BA33&lt;&gt;"",BA34&lt;&gt;"",BA35=""),(meta!$F$1-BA32)-(BA34-BA33-meta!$F$3),
AND(BA32&lt;&gt;"",BA33&lt;&gt;"",BA34&lt;&gt;"",BA35&lt;&gt;""),IF(ABS(BA35-BA32-(BA34-BA33)-meta!$F$4)&lt;=meta!$F$9,0,(BA35-BA32-(BA34-BA33)-meta!$F$4)),
TRUE,"ERRO")</f>
        <v/>
      </c>
      <c r="BB36" s="28"/>
      <c r="BC36" s="8"/>
    </row>
    <row r="37" spans="1:55" ht="4.5" customHeight="1" x14ac:dyDescent="0.25">
      <c r="B37" s="11"/>
      <c r="F37" s="35"/>
    </row>
    <row r="38" spans="1:55" ht="4.5" customHeight="1" x14ac:dyDescent="0.25">
      <c r="B38" s="11"/>
      <c r="F38" s="35"/>
      <c r="G38" s="67">
        <f>AX31+1</f>
        <v>43956</v>
      </c>
      <c r="H38" s="15"/>
      <c r="I38" s="15"/>
      <c r="J38" s="15"/>
      <c r="K38" s="25"/>
      <c r="L38" s="4"/>
      <c r="N38" s="67">
        <f>G38+1</f>
        <v>43957</v>
      </c>
      <c r="O38" s="15"/>
      <c r="P38" s="15"/>
      <c r="Q38" s="15"/>
      <c r="R38" s="25"/>
      <c r="S38" s="4"/>
      <c r="U38" s="67">
        <f>N38+1</f>
        <v>43958</v>
      </c>
      <c r="V38" s="15"/>
      <c r="W38" s="15"/>
      <c r="X38" s="15"/>
      <c r="Y38" s="25"/>
      <c r="Z38" s="4"/>
      <c r="AB38" s="67">
        <f>U38+1</f>
        <v>43959</v>
      </c>
      <c r="AC38" s="15"/>
      <c r="AD38" s="15"/>
      <c r="AE38" s="15"/>
      <c r="AF38" s="25"/>
      <c r="AG38" s="4"/>
      <c r="AI38" s="67">
        <f>AB38+1</f>
        <v>43960</v>
      </c>
      <c r="AJ38" s="15"/>
      <c r="AK38" s="15"/>
      <c r="AL38" s="15"/>
      <c r="AM38" s="25"/>
      <c r="AN38" s="4"/>
      <c r="AQ38" s="67">
        <f>AI38+1</f>
        <v>43961</v>
      </c>
      <c r="AR38" s="15"/>
      <c r="AS38" s="15"/>
      <c r="AT38" s="15"/>
      <c r="AU38" s="25"/>
      <c r="AV38" s="4"/>
      <c r="AX38" s="67">
        <f>AQ38+1</f>
        <v>43962</v>
      </c>
      <c r="AY38" s="15"/>
      <c r="AZ38" s="15"/>
      <c r="BA38" s="15"/>
      <c r="BB38" s="25"/>
      <c r="BC38" s="4"/>
    </row>
    <row r="39" spans="1:55" ht="14.45" customHeight="1" x14ac:dyDescent="0.25">
      <c r="B39" s="11"/>
      <c r="E39" s="68">
        <f>IFERROR(SUM(J43,Q43,X43,AE43,AL43,AT43,BA43)*VLOOKUP($C$14,meta!$R$1:$S$3,2,FALSE),SUM(J43,Q43,X43,AE43,AL43,AT43,BA43))</f>
        <v>0</v>
      </c>
      <c r="F39" s="41">
        <f>IFERROR(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*VLOOKUP($C$14,meta!$R$1:$S$3,2,FALSE),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)</f>
        <v>0</v>
      </c>
      <c r="G39" s="67"/>
      <c r="H39" s="6" t="str">
        <f>meta!$P$1</f>
        <v>Entrada</v>
      </c>
      <c r="I39" s="1"/>
      <c r="J39" s="13"/>
      <c r="K39" s="26" t="str">
        <f>IF(J39&lt;&gt;"","",TEXT(meta!$F$1,"HH:MM"))</f>
        <v>08:30</v>
      </c>
      <c r="L39" s="1"/>
      <c r="N39" s="67"/>
      <c r="O39" s="6" t="str">
        <f>meta!$P$1</f>
        <v>Entrada</v>
      </c>
      <c r="P39" s="1"/>
      <c r="Q39" s="13"/>
      <c r="R39" s="26" t="str">
        <f>IF(Q39&lt;&gt;"","",TEXT(meta!$F$1,"HH:MM"))</f>
        <v>08:30</v>
      </c>
      <c r="S39" s="1"/>
      <c r="U39" s="67"/>
      <c r="V39" s="6" t="str">
        <f>meta!$P$1</f>
        <v>Entrada</v>
      </c>
      <c r="W39" s="1"/>
      <c r="X39" s="13"/>
      <c r="Y39" s="26" t="str">
        <f>IF(X39&lt;&gt;"","",TEXT(meta!$F$1,"HH:MM"))</f>
        <v>08:30</v>
      </c>
      <c r="Z39" s="1"/>
      <c r="AB39" s="67"/>
      <c r="AC39" s="6" t="str">
        <f>meta!$P$1</f>
        <v>Entrada</v>
      </c>
      <c r="AD39" s="1"/>
      <c r="AE39" s="13"/>
      <c r="AF39" s="26" t="str">
        <f>IF(AE39&lt;&gt;"","",TEXT(meta!$F$1,"HH:MM"))</f>
        <v>08:30</v>
      </c>
      <c r="AG39" s="1"/>
      <c r="AI39" s="67"/>
      <c r="AJ39" s="6" t="str">
        <f>meta!$P$1</f>
        <v>Entrada</v>
      </c>
      <c r="AK39" s="1"/>
      <c r="AL39" s="13"/>
      <c r="AM39" s="26" t="str">
        <f>IF(AL39&lt;&gt;"","",TEXT(meta!$F$1,"HH:MM"))</f>
        <v>08:30</v>
      </c>
      <c r="AN39" s="1"/>
      <c r="AQ39" s="67"/>
      <c r="AR39" s="6" t="str">
        <f>meta!$P$1</f>
        <v>Entrada</v>
      </c>
      <c r="AS39" s="1"/>
      <c r="AT39" s="13"/>
      <c r="AU39" s="26" t="str">
        <f>IF(AT39&lt;&gt;"","",TEXT(meta!$F$1,"HH:MM"))</f>
        <v>08:30</v>
      </c>
      <c r="AV39" s="1"/>
      <c r="AX39" s="67"/>
      <c r="AY39" s="6" t="str">
        <f>meta!$P$1</f>
        <v>Entrada</v>
      </c>
      <c r="AZ39" s="1"/>
      <c r="BA39" s="13"/>
      <c r="BB39" s="26" t="str">
        <f>IF(BA39&lt;&gt;"","",TEXT(meta!$F$1,"HH:MM"))</f>
        <v>08:30</v>
      </c>
      <c r="BC39" s="1"/>
    </row>
    <row r="40" spans="1:55" ht="14.45" customHeight="1" x14ac:dyDescent="0.25">
      <c r="B40" s="11"/>
      <c r="E40" s="68"/>
      <c r="F40" s="38"/>
      <c r="G40" s="67"/>
      <c r="H40" s="7" t="str">
        <f>meta!$P$2</f>
        <v>Almoço ↑</v>
      </c>
      <c r="I40" s="1"/>
      <c r="J40" s="14"/>
      <c r="K40" s="27"/>
      <c r="L40" s="1"/>
      <c r="N40" s="67"/>
      <c r="O40" s="7" t="str">
        <f>meta!$P$2</f>
        <v>Almoço ↑</v>
      </c>
      <c r="P40" s="1"/>
      <c r="Q40" s="14"/>
      <c r="R40" s="27"/>
      <c r="S40" s="1"/>
      <c r="U40" s="67"/>
      <c r="V40" s="7" t="str">
        <f>meta!$P$2</f>
        <v>Almoço ↑</v>
      </c>
      <c r="W40" s="1"/>
      <c r="X40" s="14"/>
      <c r="Y40" s="27"/>
      <c r="Z40" s="1"/>
      <c r="AB40" s="67"/>
      <c r="AC40" s="7" t="str">
        <f>meta!$P$2</f>
        <v>Almoço ↑</v>
      </c>
      <c r="AD40" s="1"/>
      <c r="AE40" s="14"/>
      <c r="AF40" s="27"/>
      <c r="AG40" s="1"/>
      <c r="AI40" s="67"/>
      <c r="AJ40" s="7" t="str">
        <f>meta!$P$2</f>
        <v>Almoço ↑</v>
      </c>
      <c r="AK40" s="1"/>
      <c r="AL40" s="14"/>
      <c r="AM40" s="27"/>
      <c r="AN40" s="1"/>
      <c r="AQ40" s="67"/>
      <c r="AR40" s="7" t="str">
        <f>meta!$P$2</f>
        <v>Almoço ↑</v>
      </c>
      <c r="AS40" s="1"/>
      <c r="AT40" s="14"/>
      <c r="AU40" s="27"/>
      <c r="AV40" s="1"/>
      <c r="AX40" s="67"/>
      <c r="AY40" s="7" t="str">
        <f>meta!$P$2</f>
        <v>Almoço ↑</v>
      </c>
      <c r="AZ40" s="1"/>
      <c r="BA40" s="14"/>
      <c r="BB40" s="27"/>
      <c r="BC40" s="1"/>
    </row>
    <row r="41" spans="1:55" ht="14.45" customHeight="1" x14ac:dyDescent="0.25">
      <c r="B41" s="11"/>
      <c r="E41" s="68"/>
      <c r="F41" s="38"/>
      <c r="G41" s="67"/>
      <c r="H41" s="7" t="str">
        <f>meta!$P$3</f>
        <v>Almoço ↓</v>
      </c>
      <c r="I41" s="1"/>
      <c r="J41" s="14"/>
      <c r="K41" s="27" t="str">
        <f>IF(OR(J40="",J41&lt;&gt;""),"",TEXT(J40+"1:00","HH:MM"))</f>
        <v/>
      </c>
      <c r="L41" s="1"/>
      <c r="N41" s="67"/>
      <c r="O41" s="7" t="str">
        <f>meta!$P$3</f>
        <v>Almoço ↓</v>
      </c>
      <c r="P41" s="1"/>
      <c r="Q41" s="14"/>
      <c r="R41" s="27" t="str">
        <f>IF(OR(Q40="",Q41&lt;&gt;""),"",TEXT(Q40+"1:00","HH:MM"))</f>
        <v/>
      </c>
      <c r="S41" s="1"/>
      <c r="U41" s="67"/>
      <c r="V41" s="7" t="str">
        <f>meta!$P$3</f>
        <v>Almoço ↓</v>
      </c>
      <c r="W41" s="1"/>
      <c r="X41" s="14"/>
      <c r="Y41" s="27" t="str">
        <f>IF(OR(X40="",X41&lt;&gt;""),"",TEXT(X40+"1:00","HH:MM"))</f>
        <v/>
      </c>
      <c r="Z41" s="1"/>
      <c r="AB41" s="67"/>
      <c r="AC41" s="7" t="str">
        <f>meta!$P$3</f>
        <v>Almoço ↓</v>
      </c>
      <c r="AD41" s="1"/>
      <c r="AE41" s="14"/>
      <c r="AF41" s="27" t="str">
        <f>IF(OR(AE40="",AE41&lt;&gt;""),"",TEXT(AE40+"1:00","HH:MM"))</f>
        <v/>
      </c>
      <c r="AG41" s="1"/>
      <c r="AI41" s="67"/>
      <c r="AJ41" s="7" t="str">
        <f>meta!$P$3</f>
        <v>Almoço ↓</v>
      </c>
      <c r="AK41" s="1"/>
      <c r="AL41" s="14"/>
      <c r="AM41" s="27" t="str">
        <f>IF(OR(AL40="",AL41&lt;&gt;""),"",TEXT(AL40+"1:00","HH:MM"))</f>
        <v/>
      </c>
      <c r="AN41" s="1"/>
      <c r="AQ41" s="67"/>
      <c r="AR41" s="7" t="str">
        <f>meta!$P$3</f>
        <v>Almoço ↓</v>
      </c>
      <c r="AS41" s="1"/>
      <c r="AT41" s="14"/>
      <c r="AU41" s="27" t="str">
        <f>IF(OR(AT40="",AT41&lt;&gt;""),"",TEXT(AT40+"1:00","HH:MM"))</f>
        <v/>
      </c>
      <c r="AV41" s="1"/>
      <c r="AX41" s="67"/>
      <c r="AY41" s="7" t="str">
        <f>meta!$P$3</f>
        <v>Almoço ↓</v>
      </c>
      <c r="AZ41" s="1"/>
      <c r="BA41" s="14"/>
      <c r="BB41" s="27" t="str">
        <f>IF(OR(BA40="",BA41&lt;&gt;""),"",TEXT(BA40+"1:00","HH:MM"))</f>
        <v/>
      </c>
      <c r="BC41" s="1"/>
    </row>
    <row r="42" spans="1:55" ht="14.45" customHeight="1" x14ac:dyDescent="0.25">
      <c r="B42" s="11"/>
      <c r="E42" s="68"/>
      <c r="F42" s="38"/>
      <c r="G42" s="67"/>
      <c r="H42" s="6" t="str">
        <f>meta!$P$4</f>
        <v>Saída</v>
      </c>
      <c r="I42" s="1"/>
      <c r="J42" s="13"/>
      <c r="K42" s="26" t="str">
        <f>IF(J42&lt;&gt;"","",TEXT(meta!$F$2,"HH:MM"))</f>
        <v>17:30</v>
      </c>
      <c r="L42" s="1"/>
      <c r="N42" s="67"/>
      <c r="O42" s="6" t="str">
        <f>meta!$P$4</f>
        <v>Saída</v>
      </c>
      <c r="P42" s="1"/>
      <c r="Q42" s="13"/>
      <c r="R42" s="26" t="str">
        <f>IF(Q42&lt;&gt;"","",TEXT(meta!$F$2,"HH:MM"))</f>
        <v>17:30</v>
      </c>
      <c r="S42" s="1"/>
      <c r="U42" s="67"/>
      <c r="V42" s="6" t="str">
        <f>meta!$P$4</f>
        <v>Saída</v>
      </c>
      <c r="W42" s="1"/>
      <c r="X42" s="13"/>
      <c r="Y42" s="26" t="str">
        <f>IF(X42&lt;&gt;"","",TEXT(meta!$F$2,"HH:MM"))</f>
        <v>17:30</v>
      </c>
      <c r="Z42" s="1"/>
      <c r="AB42" s="67"/>
      <c r="AC42" s="6" t="str">
        <f>meta!$P$4</f>
        <v>Saída</v>
      </c>
      <c r="AD42" s="1"/>
      <c r="AE42" s="13"/>
      <c r="AF42" s="26" t="str">
        <f>IF(AE42&lt;&gt;"","",TEXT(meta!$F$2,"HH:MM"))</f>
        <v>17:30</v>
      </c>
      <c r="AG42" s="1"/>
      <c r="AI42" s="67"/>
      <c r="AJ42" s="6" t="str">
        <f>meta!$P$4</f>
        <v>Saída</v>
      </c>
      <c r="AK42" s="1"/>
      <c r="AL42" s="13"/>
      <c r="AM42" s="26" t="str">
        <f>IF(AL42&lt;&gt;"","",TEXT(meta!$F$2,"HH:MM"))</f>
        <v>17:30</v>
      </c>
      <c r="AN42" s="1"/>
      <c r="AQ42" s="67"/>
      <c r="AR42" s="6" t="str">
        <f>meta!$P$4</f>
        <v>Saída</v>
      </c>
      <c r="AS42" s="1"/>
      <c r="AT42" s="13"/>
      <c r="AU42" s="26" t="str">
        <f>IF(AT42&lt;&gt;"","",TEXT(meta!$F$2,"HH:MM"))</f>
        <v>17:30</v>
      </c>
      <c r="AV42" s="1"/>
      <c r="AX42" s="67"/>
      <c r="AY42" s="6" t="str">
        <f>meta!$P$4</f>
        <v>Saída</v>
      </c>
      <c r="AZ42" s="1"/>
      <c r="BA42" s="13"/>
      <c r="BB42" s="26" t="str">
        <f>IF(BA42&lt;&gt;"","",TEXT(meta!$F$2,"HH:MM"))</f>
        <v>17:30</v>
      </c>
      <c r="BC42" s="1"/>
    </row>
    <row r="43" spans="1:55" s="18" customFormat="1" ht="10.5" customHeight="1" x14ac:dyDescent="0.25">
      <c r="A43" s="8"/>
      <c r="B43" s="11"/>
      <c r="C43" s="8"/>
      <c r="D43" s="2"/>
      <c r="E43" s="35"/>
      <c r="F43" s="37"/>
      <c r="G43" s="67"/>
      <c r="H43" s="58" t="str">
        <f>IF(AND(J39&lt;&gt;"",J40&lt;&gt;"",J41&lt;&gt;"",J42&lt;&gt;""),
IF(ABS(J42-J39-(J41-J40)-meta!$F$4)&lt;=meta!$F$9,
_xlfn.CONCAT(
(SIGN(J42-J39-(J41-J40)-meta!$F$4)*MINUTE(ABS(J42-J39-(J41-J40)-meta!$F$4))),meta!$F$10
),""),"")</f>
        <v/>
      </c>
      <c r="I43" s="8"/>
      <c r="J43" s="23" t="str">
        <f>_xlfn.IFS(AND(J39="",J40="",J41="",J42=""),"",
AND(J39&lt;&gt;"",J40="",J41="",J42=""),meta!$F$1-J39,
AND(J39&lt;&gt;"",J40&lt;&gt;"",J41="",J42=""),meta!$F$1-J39,
AND(J39&lt;&gt;"",J40&lt;&gt;"",J41&lt;&gt;"",J42=""),(meta!$F$1-J39)-(J41-J40-meta!$F$3),
AND(J39&lt;&gt;"",J40&lt;&gt;"",J41&lt;&gt;"",J42&lt;&gt;""),IF(ABS(J42-J39-(J41-J40)-meta!$F$4)&lt;=meta!$F$9,0,(J42-J39-(J41-J40)-meta!$F$4)),
TRUE,"ERRO")</f>
        <v/>
      </c>
      <c r="K43" s="28"/>
      <c r="L43" s="8"/>
      <c r="M43" s="19"/>
      <c r="N43" s="67"/>
      <c r="O43" s="58" t="str">
        <f>IF(AND(Q39&lt;&gt;"",Q40&lt;&gt;"",Q41&lt;&gt;"",Q42&lt;&gt;""),
IF(ABS(Q42-Q39-(Q41-Q40)-meta!$F$4)&lt;=meta!$F$9,
_xlfn.CONCAT(
(SIGN(Q42-Q39-(Q41-Q40)-meta!$F$4)*MINUTE(ABS(Q42-Q39-(Q41-Q40)-meta!$F$4))),meta!$F$10
),""),"")</f>
        <v/>
      </c>
      <c r="P43" s="8"/>
      <c r="Q43" s="23" t="str">
        <f>_xlfn.IFS(AND(Q39="",Q40="",Q41="",Q42=""),"",
AND(Q39&lt;&gt;"",Q40="",Q41="",Q42=""),meta!$F$1-Q39,
AND(Q39&lt;&gt;"",Q40&lt;&gt;"",Q41="",Q42=""),meta!$F$1-Q39,
AND(Q39&lt;&gt;"",Q40&lt;&gt;"",Q41&lt;&gt;"",Q42=""),(meta!$F$1-Q39)-(Q41-Q40-meta!$F$3),
AND(Q39&lt;&gt;"",Q40&lt;&gt;"",Q41&lt;&gt;"",Q42&lt;&gt;""),IF(ABS(Q42-Q39-(Q41-Q40)-meta!$F$4)&lt;=meta!$F$9,0,(Q42-Q39-(Q41-Q40)-meta!$F$4)),
TRUE,"ERRO")</f>
        <v/>
      </c>
      <c r="R43" s="28"/>
      <c r="S43" s="8"/>
      <c r="T43" s="19"/>
      <c r="U43" s="67"/>
      <c r="V43" s="58" t="str">
        <f>IF(AND(X39&lt;&gt;"",X40&lt;&gt;"",X41&lt;&gt;"",X42&lt;&gt;""),
IF(ABS(X42-X39-(X41-X40)-meta!$F$4)&lt;=meta!$F$9,
_xlfn.CONCAT(
(SIGN(X42-X39-(X41-X40)-meta!$F$4)*MINUTE(ABS(X42-X39-(X41-X40)-meta!$F$4))),meta!$F$10
),""),"")</f>
        <v/>
      </c>
      <c r="W43" s="8"/>
      <c r="X43" s="23" t="str">
        <f>_xlfn.IFS(AND(X39="",X40="",X41="",X42=""),"",
AND(X39&lt;&gt;"",X40="",X41="",X42=""),meta!$F$1-X39,
AND(X39&lt;&gt;"",X40&lt;&gt;"",X41="",X42=""),meta!$F$1-X39,
AND(X39&lt;&gt;"",X40&lt;&gt;"",X41&lt;&gt;"",X42=""),(meta!$F$1-X39)-(X41-X40-meta!$F$3),
AND(X39&lt;&gt;"",X40&lt;&gt;"",X41&lt;&gt;"",X42&lt;&gt;""),IF(ABS(X42-X39-(X41-X40)-meta!$F$4)&lt;=meta!$F$9,0,(X42-X39-(X41-X40)-meta!$F$4)),
TRUE,"ERRO")</f>
        <v/>
      </c>
      <c r="Y43" s="28"/>
      <c r="Z43" s="8"/>
      <c r="AA43" s="19"/>
      <c r="AB43" s="67"/>
      <c r="AC43" s="58" t="str">
        <f>IF(AND(AE39&lt;&gt;"",AE40&lt;&gt;"",AE41&lt;&gt;"",AE42&lt;&gt;""),
IF(ABS(AE42-AE39-(AE41-AE40)-meta!$F$4)&lt;=meta!$F$9,
_xlfn.CONCAT(
(SIGN(AE42-AE39-(AE41-AE40)-meta!$F$4)*MINUTE(ABS(AE42-AE39-(AE41-AE40)-meta!$F$4))),meta!$F$10
),""),"")</f>
        <v/>
      </c>
      <c r="AD43" s="8"/>
      <c r="AE43" s="23" t="str">
        <f>_xlfn.IFS(AND(AE39="",AE40="",AE41="",AE42=""),"",
AND(AE39&lt;&gt;"",AE40="",AE41="",AE42=""),meta!$F$1-AE39,
AND(AE39&lt;&gt;"",AE40&lt;&gt;"",AE41="",AE42=""),meta!$F$1-AE39,
AND(AE39&lt;&gt;"",AE40&lt;&gt;"",AE41&lt;&gt;"",AE42=""),(meta!$F$1-AE39)-(AE41-AE40-meta!$F$3),
AND(AE39&lt;&gt;"",AE40&lt;&gt;"",AE41&lt;&gt;"",AE42&lt;&gt;""),IF(ABS(AE42-AE39-(AE41-AE40)-meta!$F$4)&lt;=meta!$F$9,0,(AE42-AE39-(AE41-AE40)-meta!$F$4)),
TRUE,"ERRO")</f>
        <v/>
      </c>
      <c r="AF43" s="28"/>
      <c r="AG43" s="8"/>
      <c r="AH43" s="19"/>
      <c r="AI43" s="67"/>
      <c r="AJ43" s="58" t="str">
        <f>IF(AND(AL39&lt;&gt;"",AL40&lt;&gt;"",AL41&lt;&gt;"",AL42&lt;&gt;""),
IF(ABS(AL42-AL39-(AL41-AL40)-meta!$F$4)&lt;=meta!$F$9,
_xlfn.CONCAT(
(SIGN(AL42-AL39-(AL41-AL40)-meta!$F$4)*MINUTE(ABS(AL42-AL39-(AL41-AL40)-meta!$F$4))),meta!$F$10
),""),"")</f>
        <v/>
      </c>
      <c r="AK43" s="8"/>
      <c r="AL43" s="23" t="str">
        <f>_xlfn.IFS(AND(AL39="",AL40="",AL41="",AL42=""),"",
AND(AL39&lt;&gt;"",AL40="",AL41="",AL42=""),meta!$F$1-AL39,
AND(AL39&lt;&gt;"",AL40&lt;&gt;"",AL41="",AL42=""),meta!$F$1-AL39,
AND(AL39&lt;&gt;"",AL40&lt;&gt;"",AL41&lt;&gt;"",AL42=""),(meta!$F$1-AL39)-(AL41-AL40-meta!$F$3),
AND(AL39&lt;&gt;"",AL40&lt;&gt;"",AL41&lt;&gt;"",AL42&lt;&gt;""),IF(ABS(AL42-AL39-(AL41-AL40)-meta!$F$4)&lt;=meta!$F$9,0,(AL42-AL39-(AL41-AL40)-meta!$F$4)),
TRUE,"ERRO")</f>
        <v/>
      </c>
      <c r="AM43" s="28"/>
      <c r="AN43" s="8"/>
      <c r="AO43" s="19"/>
      <c r="AQ43" s="67"/>
      <c r="AR43" s="58" t="str">
        <f>IF(AND(AT39&lt;&gt;"",AT40&lt;&gt;"",AT41&lt;&gt;"",AT42&lt;&gt;""),
IF(ABS(AT42-AT39-(AT41-AT40)-meta!$F$4)&lt;=meta!$F$9,
_xlfn.CONCAT(
(SIGN(AT42-AT39-(AT41-AT40)-meta!$F$4)*MINUTE(ABS(AT42-AT39-(AT41-AT40)-meta!$F$4))),meta!$F$10
),""),"")</f>
        <v/>
      </c>
      <c r="AS43" s="8"/>
      <c r="AT43" s="23" t="str">
        <f>_xlfn.IFS(AND(AT39="",AT40="",AT41="",AT42=""),"",
AND(AT39&lt;&gt;"",AT40="",AT41="",AT42=""),meta!$F$1-AT39,
AND(AT39&lt;&gt;"",AT40&lt;&gt;"",AT41="",AT42=""),meta!$F$1-AT39,
AND(AT39&lt;&gt;"",AT40&lt;&gt;"",AT41&lt;&gt;"",AT42=""),(meta!$F$1-AT39)-(AT41-AT40-meta!$F$3),
AND(AT39&lt;&gt;"",AT40&lt;&gt;"",AT41&lt;&gt;"",AT42&lt;&gt;""),IF(ABS(AT42-AT39-(AT41-AT40)-meta!$F$4)&lt;=meta!$F$9,0,(AT42-AT39-(AT41-AT40)-meta!$F$4)),
TRUE,"ERRO")</f>
        <v/>
      </c>
      <c r="AU43" s="28"/>
      <c r="AV43" s="8"/>
      <c r="AX43" s="67"/>
      <c r="AY43" s="58" t="str">
        <f>IF(AND(BA39&lt;&gt;"",BA40&lt;&gt;"",BA41&lt;&gt;"",BA42&lt;&gt;""),
IF(ABS(BA42-BA39-(BA41-BA40)-meta!$F$4)&lt;=meta!$F$9,
_xlfn.CONCAT(
(SIGN(BA42-BA39-(BA41-BA40)-meta!$F$4)*MINUTE(ABS(BA42-BA39-(BA41-BA40)-meta!$F$4))),meta!$F$10
),""),"")</f>
        <v/>
      </c>
      <c r="AZ43" s="8"/>
      <c r="BA43" s="23" t="str">
        <f>_xlfn.IFS(AND(BA39="",BA40="",BA41="",BA42=""),"",
AND(BA39&lt;&gt;"",BA40="",BA41="",BA42=""),meta!$F$1-BA39,
AND(BA39&lt;&gt;"",BA40&lt;&gt;"",BA41="",BA42=""),meta!$F$1-BA39,
AND(BA39&lt;&gt;"",BA40&lt;&gt;"",BA41&lt;&gt;"",BA42=""),(meta!$F$1-BA39)-(BA41-BA40-meta!$F$3),
AND(BA39&lt;&gt;"",BA40&lt;&gt;"",BA41&lt;&gt;"",BA42&lt;&gt;""),IF(ABS(BA42-BA39-(BA41-BA40)-meta!$F$4)&lt;=meta!$F$9,0,(BA42-BA39-(BA41-BA40)-meta!$F$4)),
TRUE,"ERRO")</f>
        <v/>
      </c>
      <c r="BB43" s="28"/>
      <c r="BC43" s="8"/>
    </row>
  </sheetData>
  <sheetProtection sheet="1" objects="1" scenarios="1" selectLockedCells="1"/>
  <mergeCells count="51">
    <mergeCell ref="AX38:AX43"/>
    <mergeCell ref="E39:E42"/>
    <mergeCell ref="G38:G43"/>
    <mergeCell ref="N38:N43"/>
    <mergeCell ref="U38:U43"/>
    <mergeCell ref="AB38:AB43"/>
    <mergeCell ref="AI38:AI43"/>
    <mergeCell ref="AQ38:AQ43"/>
    <mergeCell ref="AX24:AX29"/>
    <mergeCell ref="E25:E28"/>
    <mergeCell ref="G31:G36"/>
    <mergeCell ref="N31:N36"/>
    <mergeCell ref="U31:U36"/>
    <mergeCell ref="AB31:AB36"/>
    <mergeCell ref="AI31:AI36"/>
    <mergeCell ref="AQ31:AQ36"/>
    <mergeCell ref="AX31:AX36"/>
    <mergeCell ref="E32:E35"/>
    <mergeCell ref="AX17:AX22"/>
    <mergeCell ref="B18:C21"/>
    <mergeCell ref="E18:E21"/>
    <mergeCell ref="B22:C22"/>
    <mergeCell ref="G24:G29"/>
    <mergeCell ref="N24:N29"/>
    <mergeCell ref="U24:U29"/>
    <mergeCell ref="AB24:AB29"/>
    <mergeCell ref="AI24:AI29"/>
    <mergeCell ref="AQ24:AQ29"/>
    <mergeCell ref="G17:G22"/>
    <mergeCell ref="N17:N22"/>
    <mergeCell ref="U17:U22"/>
    <mergeCell ref="AB17:AB22"/>
    <mergeCell ref="AI17:AI22"/>
    <mergeCell ref="AQ17:AQ22"/>
    <mergeCell ref="AQ3:AQ8"/>
    <mergeCell ref="AX3:AX8"/>
    <mergeCell ref="E4:E7"/>
    <mergeCell ref="G10:G15"/>
    <mergeCell ref="N10:N15"/>
    <mergeCell ref="U10:U15"/>
    <mergeCell ref="AB10:AB15"/>
    <mergeCell ref="AI10:AI15"/>
    <mergeCell ref="AQ10:AQ15"/>
    <mergeCell ref="AX10:AX15"/>
    <mergeCell ref="AI3:AI8"/>
    <mergeCell ref="B2:C11"/>
    <mergeCell ref="G3:G8"/>
    <mergeCell ref="N3:N8"/>
    <mergeCell ref="U3:U8"/>
    <mergeCell ref="AB3:AB8"/>
    <mergeCell ref="E11:E14"/>
  </mergeCells>
  <conditionalFormatting sqref="G3:J8">
    <cfRule type="expression" dxfId="1165" priority="126" stopIfTrue="1">
      <formula>$G$3&gt;TODAY()</formula>
    </cfRule>
  </conditionalFormatting>
  <conditionalFormatting sqref="G10:J15">
    <cfRule type="expression" dxfId="1164" priority="105" stopIfTrue="1">
      <formula>$G$10&gt;TODAY()</formula>
    </cfRule>
  </conditionalFormatting>
  <conditionalFormatting sqref="G17:J22">
    <cfRule type="expression" dxfId="1163" priority="84" stopIfTrue="1">
      <formula>$G$17&gt;TODAY()</formula>
    </cfRule>
  </conditionalFormatting>
  <conditionalFormatting sqref="G24:J29">
    <cfRule type="expression" dxfId="1162" priority="63" stopIfTrue="1">
      <formula>$G$24&gt;TODAY()</formula>
    </cfRule>
  </conditionalFormatting>
  <conditionalFormatting sqref="G31:J36">
    <cfRule type="expression" dxfId="1161" priority="42" stopIfTrue="1">
      <formula>$G$31&gt;TODAY()</formula>
    </cfRule>
  </conditionalFormatting>
  <conditionalFormatting sqref="G38:J43">
    <cfRule type="expression" dxfId="1160" priority="21" stopIfTrue="1">
      <formula>$G$38&gt;TODAY()</formula>
    </cfRule>
  </conditionalFormatting>
  <conditionalFormatting sqref="G3:L3 I4:I7 H8:L8 L4:L7">
    <cfRule type="expression" dxfId="1159" priority="127" stopIfTrue="1">
      <formula>$G$3=TODAY()</formula>
    </cfRule>
  </conditionalFormatting>
  <conditionalFormatting sqref="G10:L10 I11:I14 H15:L15 L11:L14">
    <cfRule type="expression" dxfId="1157" priority="106" stopIfTrue="1">
      <formula>$G$10=TODAY()</formula>
    </cfRule>
  </conditionalFormatting>
  <conditionalFormatting sqref="G17:L17 I18:I21 H22:L22 L18:L21">
    <cfRule type="expression" dxfId="1155" priority="85" stopIfTrue="1">
      <formula>$G$17=TODAY()</formula>
    </cfRule>
  </conditionalFormatting>
  <conditionalFormatting sqref="G24:L24 I25:I28 H29:L29 L25:L28">
    <cfRule type="expression" dxfId="1153" priority="64" stopIfTrue="1">
      <formula>$G$24=TODAY()</formula>
    </cfRule>
  </conditionalFormatting>
  <conditionalFormatting sqref="G31:L31 I32:I35 H36:L36 L32:L35">
    <cfRule type="expression" dxfId="1151" priority="43" stopIfTrue="1">
      <formula>$G$31=TODAY()</formula>
    </cfRule>
  </conditionalFormatting>
  <conditionalFormatting sqref="G38:L38 I39:I42 H43:L43 L39:L42">
    <cfRule type="expression" dxfId="1149" priority="22" stopIfTrue="1">
      <formula>$G$38=TODAY()</formula>
    </cfRule>
  </conditionalFormatting>
  <conditionalFormatting sqref="N3:O3 Q3:R3 P3:P8 O8 Q8:R8 S3:S8">
    <cfRule type="expression" dxfId="1147" priority="130" stopIfTrue="1">
      <formula>$N$3=TODAY()</formula>
    </cfRule>
  </conditionalFormatting>
  <conditionalFormatting sqref="N3:Q8">
    <cfRule type="expression" dxfId="1146" priority="129" stopIfTrue="1">
      <formula>$N$3&gt;TODAY()</formula>
    </cfRule>
  </conditionalFormatting>
  <conditionalFormatting sqref="N10:Q15">
    <cfRule type="expression" dxfId="1145" priority="108" stopIfTrue="1">
      <formula>$N$10&gt;TODAY()</formula>
    </cfRule>
  </conditionalFormatting>
  <conditionalFormatting sqref="N17:Q22">
    <cfRule type="expression" dxfId="1144" priority="87" stopIfTrue="1">
      <formula>$N$17&gt;TODAY()</formula>
    </cfRule>
  </conditionalFormatting>
  <conditionalFormatting sqref="N24:Q29">
    <cfRule type="expression" dxfId="1143" priority="66" stopIfTrue="1">
      <formula>$N$24&gt;TODAY()</formula>
    </cfRule>
  </conditionalFormatting>
  <conditionalFormatting sqref="N31:Q36">
    <cfRule type="expression" dxfId="1142" priority="45" stopIfTrue="1">
      <formula>$N$31&gt;TODAY()</formula>
    </cfRule>
  </conditionalFormatting>
  <conditionalFormatting sqref="N38:Q43">
    <cfRule type="expression" dxfId="1141" priority="24" stopIfTrue="1">
      <formula>$N$38&gt;TODAY()</formula>
    </cfRule>
  </conditionalFormatting>
  <conditionalFormatting sqref="N10:S10 P11:P14 O15:S15 S11:S14">
    <cfRule type="expression" dxfId="1139" priority="109" stopIfTrue="1">
      <formula>$N$10=TODAY()</formula>
    </cfRule>
  </conditionalFormatting>
  <conditionalFormatting sqref="N17:S17 P18:P21 O22:S22 S18:S21">
    <cfRule type="expression" dxfId="1137" priority="88" stopIfTrue="1">
      <formula>$N$17=TODAY()</formula>
    </cfRule>
  </conditionalFormatting>
  <conditionalFormatting sqref="N24:S24 P25:P28 O29:S29 S25:S28">
    <cfRule type="expression" dxfId="1135" priority="67" stopIfTrue="1">
      <formula>$N$24=TODAY()</formula>
    </cfRule>
  </conditionalFormatting>
  <conditionalFormatting sqref="N31:S31 P32:P35 O36:S36 S32:S35">
    <cfRule type="expression" dxfId="1133" priority="46" stopIfTrue="1">
      <formula>$N$31=TODAY()</formula>
    </cfRule>
  </conditionalFormatting>
  <conditionalFormatting sqref="N38:S38 P39:P42 O43:S43 S39:S42">
    <cfRule type="expression" dxfId="1131" priority="25" stopIfTrue="1">
      <formula>$N$38=TODAY()</formula>
    </cfRule>
  </conditionalFormatting>
  <conditionalFormatting sqref="U3:X8">
    <cfRule type="expression" dxfId="1129" priority="123" stopIfTrue="1">
      <formula>$U$3&gt;TODAY()</formula>
    </cfRule>
  </conditionalFormatting>
  <conditionalFormatting sqref="U10:X15">
    <cfRule type="expression" dxfId="1128" priority="102" stopIfTrue="1">
      <formula>$U$10&gt;TODAY()</formula>
    </cfRule>
  </conditionalFormatting>
  <conditionalFormatting sqref="U17:X22">
    <cfRule type="expression" dxfId="1127" priority="81" stopIfTrue="1">
      <formula>$U$17&gt;TODAY()</formula>
    </cfRule>
  </conditionalFormatting>
  <conditionalFormatting sqref="U24:X29">
    <cfRule type="expression" dxfId="1126" priority="60" stopIfTrue="1">
      <formula>$U$24&gt;TODAY()</formula>
    </cfRule>
  </conditionalFormatting>
  <conditionalFormatting sqref="U31:X36">
    <cfRule type="expression" dxfId="1125" priority="39" stopIfTrue="1">
      <formula>$U$31&gt;TODAY()</formula>
    </cfRule>
  </conditionalFormatting>
  <conditionalFormatting sqref="U38:X43">
    <cfRule type="expression" dxfId="1124" priority="18" stopIfTrue="1">
      <formula>$U$38&gt;TODAY()</formula>
    </cfRule>
  </conditionalFormatting>
  <conditionalFormatting sqref="U3:Z3 W4:W7 V8:Z8 Z4:Z7">
    <cfRule type="expression" dxfId="1123" priority="124" stopIfTrue="1">
      <formula>$U$3=TODAY()</formula>
    </cfRule>
  </conditionalFormatting>
  <conditionalFormatting sqref="U10:Z10 W11:W14 V15:Z15 Z11:Z14">
    <cfRule type="expression" dxfId="1121" priority="103" stopIfTrue="1">
      <formula>$U$10=TODAY()</formula>
    </cfRule>
  </conditionalFormatting>
  <conditionalFormatting sqref="U17:Z17 W18:W21 V22:Z22 Z18:Z21">
    <cfRule type="expression" dxfId="1119" priority="82" stopIfTrue="1">
      <formula>$U$17=TODAY()</formula>
    </cfRule>
  </conditionalFormatting>
  <conditionalFormatting sqref="U24:Z24 W25:W28 V29:Z29 Z25:Z28">
    <cfRule type="expression" dxfId="1117" priority="61" stopIfTrue="1">
      <formula>$U$24=TODAY()</formula>
    </cfRule>
  </conditionalFormatting>
  <conditionalFormatting sqref="U31:Z31 W32:W35 V36:Z36 Z32:Z35">
    <cfRule type="expression" dxfId="1115" priority="40" stopIfTrue="1">
      <formula>$U$31=TODAY()</formula>
    </cfRule>
  </conditionalFormatting>
  <conditionalFormatting sqref="U38:Z38 W39:W42 V43:Z43 Z39:Z42">
    <cfRule type="expression" dxfId="1113" priority="19" stopIfTrue="1">
      <formula>$U$38=TODAY()</formula>
    </cfRule>
  </conditionalFormatting>
  <conditionalFormatting sqref="AB3:AE8">
    <cfRule type="expression" dxfId="1111" priority="120" stopIfTrue="1">
      <formula>$AB$3&gt;TODAY()</formula>
    </cfRule>
  </conditionalFormatting>
  <conditionalFormatting sqref="AB10:AE15">
    <cfRule type="expression" dxfId="1110" priority="99" stopIfTrue="1">
      <formula>$AB$10&gt;TODAY()</formula>
    </cfRule>
  </conditionalFormatting>
  <conditionalFormatting sqref="AB17:AE22">
    <cfRule type="expression" dxfId="1109" priority="78" stopIfTrue="1">
      <formula>$AB$17&gt;TODAY()</formula>
    </cfRule>
  </conditionalFormatting>
  <conditionalFormatting sqref="AB24:AE29">
    <cfRule type="expression" dxfId="1108" priority="57" stopIfTrue="1">
      <formula>$AB$24&gt;TODAY()</formula>
    </cfRule>
  </conditionalFormatting>
  <conditionalFormatting sqref="AB31:AE36">
    <cfRule type="expression" dxfId="1107" priority="36" stopIfTrue="1">
      <formula>$AB$31&gt;TODAY()</formula>
    </cfRule>
  </conditionalFormatting>
  <conditionalFormatting sqref="AB38:AE43">
    <cfRule type="expression" dxfId="1106" priority="15" stopIfTrue="1">
      <formula>$AB$38&gt;TODAY()</formula>
    </cfRule>
  </conditionalFormatting>
  <conditionalFormatting sqref="AB3:AG3 AD4:AD7 AC8:AG8 AG4:AG7">
    <cfRule type="expression" dxfId="1105" priority="121" stopIfTrue="1">
      <formula>$AB$3=TODAY()</formula>
    </cfRule>
  </conditionalFormatting>
  <conditionalFormatting sqref="AB10:AG10 AD11:AD14 AC15:AG15 AG11:AG14">
    <cfRule type="expression" dxfId="1103" priority="100" stopIfTrue="1">
      <formula>$AB$10=TODAY()</formula>
    </cfRule>
  </conditionalFormatting>
  <conditionalFormatting sqref="AB17:AG17 AD18:AD21 AC22:AG22 AG18:AG21">
    <cfRule type="expression" dxfId="1101" priority="79" stopIfTrue="1">
      <formula>$AB$17=TODAY()</formula>
    </cfRule>
  </conditionalFormatting>
  <conditionalFormatting sqref="AB24:AG24 AD25:AD28 AC29:AG29 AG25:AG28">
    <cfRule type="expression" dxfId="1099" priority="58" stopIfTrue="1">
      <formula>$AB$24=TODAY()</formula>
    </cfRule>
  </conditionalFormatting>
  <conditionalFormatting sqref="AB31:AG31 AD32:AD35 AC36:AG36 AG32:AG35">
    <cfRule type="expression" dxfId="1097" priority="37" stopIfTrue="1">
      <formula>$AB$31=TODAY()</formula>
    </cfRule>
  </conditionalFormatting>
  <conditionalFormatting sqref="AB38:AG38 AD39:AD42 AC43:AG43 AG39:AG42">
    <cfRule type="expression" dxfId="1095" priority="16" stopIfTrue="1">
      <formula>$AB$38=TODAY()</formula>
    </cfRule>
  </conditionalFormatting>
  <conditionalFormatting sqref="AI3:AL8">
    <cfRule type="expression" dxfId="1093" priority="117" stopIfTrue="1">
      <formula>$AI$3&gt;TODAY()</formula>
    </cfRule>
  </conditionalFormatting>
  <conditionalFormatting sqref="AI10:AL15">
    <cfRule type="expression" dxfId="1092" priority="96" stopIfTrue="1">
      <formula>$AI$10&gt;TODAY()</formula>
    </cfRule>
  </conditionalFormatting>
  <conditionalFormatting sqref="AI17:AL22">
    <cfRule type="expression" dxfId="1091" priority="75" stopIfTrue="1">
      <formula>$AI$17&gt;TODAY()</formula>
    </cfRule>
  </conditionalFormatting>
  <conditionalFormatting sqref="AI24:AL29">
    <cfRule type="expression" dxfId="1090" priority="54" stopIfTrue="1">
      <formula>$AI$24&gt;TODAY()</formula>
    </cfRule>
  </conditionalFormatting>
  <conditionalFormatting sqref="AI31:AL36">
    <cfRule type="expression" dxfId="1089" priority="33" stopIfTrue="1">
      <formula>$AI$31&gt;TODAY()</formula>
    </cfRule>
  </conditionalFormatting>
  <conditionalFormatting sqref="AI38:AL43">
    <cfRule type="expression" dxfId="1088" priority="12" stopIfTrue="1">
      <formula>$AI$38&gt;TODAY()</formula>
    </cfRule>
  </conditionalFormatting>
  <conditionalFormatting sqref="AI3:AN3 AK4:AK7 AJ8:AN8 AN4:AN7">
    <cfRule type="expression" dxfId="1087" priority="118" stopIfTrue="1">
      <formula>$AI$3=TODAY()</formula>
    </cfRule>
  </conditionalFormatting>
  <conditionalFormatting sqref="AI10:AN10 AK11:AK14 AJ15:AN15 AN11:AN14">
    <cfRule type="expression" dxfId="1085" priority="97" stopIfTrue="1">
      <formula>$AI$10=TODAY()</formula>
    </cfRule>
  </conditionalFormatting>
  <conditionalFormatting sqref="AI17:AN17 AK18:AK21 AJ22:AN22 AN18:AN21">
    <cfRule type="expression" dxfId="1083" priority="76" stopIfTrue="1">
      <formula>$AI$17=TODAY()</formula>
    </cfRule>
  </conditionalFormatting>
  <conditionalFormatting sqref="AI24:AN24 AK25:AK28 AJ29:AN29 AN25:AN28">
    <cfRule type="expression" dxfId="1081" priority="55" stopIfTrue="1">
      <formula>$AI$24=TODAY()</formula>
    </cfRule>
  </conditionalFormatting>
  <conditionalFormatting sqref="AI31:AN31 AK32:AK35 AJ36:AN36 AN32:AN35">
    <cfRule type="expression" dxfId="1079" priority="34" stopIfTrue="1">
      <formula>$AI$31=TODAY()</formula>
    </cfRule>
  </conditionalFormatting>
  <conditionalFormatting sqref="AI38:AN38 AK39:AK42 AJ43:AN43 AN39:AN42">
    <cfRule type="expression" dxfId="1077" priority="13" stopIfTrue="1">
      <formula>$AI$38=TODAY()</formula>
    </cfRule>
  </conditionalFormatting>
  <conditionalFormatting sqref="AQ3:AT8">
    <cfRule type="expression" dxfId="1075" priority="114" stopIfTrue="1">
      <formula>$AQ$3&gt;TODAY()</formula>
    </cfRule>
  </conditionalFormatting>
  <conditionalFormatting sqref="AQ10:AT15">
    <cfRule type="expression" dxfId="1074" priority="93" stopIfTrue="1">
      <formula>$AQ$10&gt;TODAY()</formula>
    </cfRule>
  </conditionalFormatting>
  <conditionalFormatting sqref="AQ17:AT22">
    <cfRule type="expression" dxfId="1073" priority="72" stopIfTrue="1">
      <formula>$AQ$17&gt;TODAY()</formula>
    </cfRule>
  </conditionalFormatting>
  <conditionalFormatting sqref="AQ24:AT29">
    <cfRule type="expression" dxfId="1072" priority="51" stopIfTrue="1">
      <formula>$AQ$24&gt;TODAY()</formula>
    </cfRule>
  </conditionalFormatting>
  <conditionalFormatting sqref="AQ31:AT36">
    <cfRule type="expression" dxfId="1071" priority="30" stopIfTrue="1">
      <formula>$AQ$31&gt;TODAY()</formula>
    </cfRule>
  </conditionalFormatting>
  <conditionalFormatting sqref="AQ38:AT43">
    <cfRule type="expression" dxfId="1070" priority="9" stopIfTrue="1">
      <formula>$AQ$38&gt;TODAY()</formula>
    </cfRule>
  </conditionalFormatting>
  <conditionalFormatting sqref="AQ3:AV3 AS4:AS7 AR8:AV8 AV4:AV7">
    <cfRule type="expression" dxfId="1069" priority="115" stopIfTrue="1">
      <formula>$AQ$3=TODAY()</formula>
    </cfRule>
  </conditionalFormatting>
  <conditionalFormatting sqref="AQ10:AV10 AS11:AS14 AR15:AV15 AV11:AV14">
    <cfRule type="expression" dxfId="1067" priority="94" stopIfTrue="1">
      <formula>$AQ$10=TODAY()</formula>
    </cfRule>
  </conditionalFormatting>
  <conditionalFormatting sqref="AQ17:AV17 AS18:AS21 AR22:AV22 AV18:AV21">
    <cfRule type="expression" dxfId="1065" priority="73" stopIfTrue="1">
      <formula>$AQ$17=TODAY()</formula>
    </cfRule>
  </conditionalFormatting>
  <conditionalFormatting sqref="AQ24:AV24 AS25:AS28 AR29:AV29 AV25:AV28">
    <cfRule type="expression" dxfId="1063" priority="52" stopIfTrue="1">
      <formula>$AQ$24=TODAY()</formula>
    </cfRule>
  </conditionalFormatting>
  <conditionalFormatting sqref="AQ31:AV31 AS32:AS35 AR36:AV36 AV32:AV35">
    <cfRule type="expression" dxfId="1061" priority="31" stopIfTrue="1">
      <formula>$AQ$31=TODAY()</formula>
    </cfRule>
  </conditionalFormatting>
  <conditionalFormatting sqref="AQ38:AV38 AS39:AS42 AR43:AV43 AV39:AV42">
    <cfRule type="expression" dxfId="1059" priority="10" stopIfTrue="1">
      <formula>$AQ$38=TODAY()</formula>
    </cfRule>
  </conditionalFormatting>
  <conditionalFormatting sqref="AX3:BA8">
    <cfRule type="expression" dxfId="1057" priority="111" stopIfTrue="1">
      <formula>$AX$3&gt;TODAY()</formula>
    </cfRule>
  </conditionalFormatting>
  <conditionalFormatting sqref="AX10:BA15">
    <cfRule type="expression" dxfId="1056" priority="90" stopIfTrue="1">
      <formula>$AX$10&gt;TODAY()</formula>
    </cfRule>
  </conditionalFormatting>
  <conditionalFormatting sqref="AX17:BA22">
    <cfRule type="expression" dxfId="1055" priority="69" stopIfTrue="1">
      <formula>$AX$17&gt;TODAY()</formula>
    </cfRule>
  </conditionalFormatting>
  <conditionalFormatting sqref="AX24:BA29">
    <cfRule type="expression" dxfId="1054" priority="48" stopIfTrue="1">
      <formula>$AX$24&gt;TODAY()</formula>
    </cfRule>
  </conditionalFormatting>
  <conditionalFormatting sqref="AX31:BA36">
    <cfRule type="expression" dxfId="1053" priority="27" stopIfTrue="1">
      <formula>$AX$31&gt;TODAY()</formula>
    </cfRule>
  </conditionalFormatting>
  <conditionalFormatting sqref="AX38:BA43">
    <cfRule type="expression" dxfId="1052" priority="6" stopIfTrue="1">
      <formula>$AX$38&gt;TODAY()</formula>
    </cfRule>
  </conditionalFormatting>
  <conditionalFormatting sqref="AX3:BC3 AZ4:AZ7 AY8:BC8 BC4:BC7">
    <cfRule type="expression" dxfId="1051" priority="112" stopIfTrue="1">
      <formula>$AX$3=TODAY()</formula>
    </cfRule>
  </conditionalFormatting>
  <conditionalFormatting sqref="AX10:BC10 AZ11:AZ14 AY15:BC15 BC11:BC14">
    <cfRule type="expression" dxfId="1049" priority="91" stopIfTrue="1">
      <formula>$AX$10=TODAY()</formula>
    </cfRule>
  </conditionalFormatting>
  <conditionalFormatting sqref="AX17:BC17 AZ18:AZ21 AY22:BC22 BC18:BC21">
    <cfRule type="expression" dxfId="1047" priority="70" stopIfTrue="1">
      <formula>$AX$17=TODAY()</formula>
    </cfRule>
  </conditionalFormatting>
  <conditionalFormatting sqref="AX24:BC24 AZ25:AZ28 AY29:BC29 BC25:BC28">
    <cfRule type="expression" dxfId="1045" priority="49" stopIfTrue="1">
      <formula>$AX$24=TODAY()</formula>
    </cfRule>
  </conditionalFormatting>
  <conditionalFormatting sqref="AX31:BC31 AZ32:AZ35 AY36:BC36 BC32:BC35">
    <cfRule type="expression" dxfId="1043" priority="28" stopIfTrue="1">
      <formula>$AX$31=TODAY()</formula>
    </cfRule>
  </conditionalFormatting>
  <conditionalFormatting sqref="AX38:BC38 AZ39:AZ42 AY43:BC43 BC39:BC42">
    <cfRule type="expression" dxfId="1041" priority="7" stopIfTrue="1">
      <formula>$AX$38=TODAY()</formula>
    </cfRule>
  </conditionalFormatting>
  <dataValidations count="2">
    <dataValidation type="time" allowBlank="1" showInputMessage="1" showErrorMessage="1" errorTitle="Formato inválido!" error="Você deve inserir um horário no formato HH:MM que seja plausível" sqref="Q32:Q35 Q4:Q7 J4:J7 X4:X7 AE4:AE7 AL4:AL7 AT4:AT7 J32:J35 X32:X35 AE32:AE35 AL32:AL35 AT32:AT35 Q18:Q21 BA4:BA7 Q11:Q14 J11:J14 X11:X14 AE11:AE14 AL11:AL14 AT11:AT14 BA11:BA14 J18:J21 X18:X21 BA39:BA42 AL18:AL21 BA32:BA35 AT18:AT21 BA18:BA21 Q25:Q28 J25:J28 X25:X28 AE25:AE28 AL25:AL28 AT25:AT28 BA25:BA28 Q39:Q42 J39:J42 X39:X42 AE39:AE42 AL39:AL42 AT39:AT42 AE18:AE20" xr:uid="{8AC38602-9D48-4D0A-872E-96986024148D}">
      <formula1>0</formula1>
      <formula2>0.999988425925926</formula2>
    </dataValidation>
    <dataValidation type="time" allowBlank="1" showInputMessage="1" showErrorMessage="1" errorTitle="Formato inválido!" error="Você deve inserir um horário no formato HH:MM que seja plausível" sqref="AE21" xr:uid="{28F8E017-1013-4B51-A55B-AD2695DC83C3}">
      <formula1>0</formula1>
      <formula2>0.999999884259259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E56A39EA-C683-4ECF-AF4E-FA161599A62C}">
            <xm:f>$C$14=meta!$R$2</xm:f>
            <x14:dxf>
              <font>
                <color theme="5" tint="0.39994506668294322"/>
              </font>
            </x14:dxf>
          </x14:cfRule>
          <xm:sqref>B2:C11</xm:sqref>
        </x14:conditionalFormatting>
        <x14:conditionalFormatting xmlns:xm="http://schemas.microsoft.com/office/excel/2006/main">
          <x14:cfRule type="expression" priority="1" id="{1B6269A2-1EDE-437E-8E38-F169D2033C8F}">
            <xm:f>MAR!$C$14=meta!$R$2</xm:f>
            <x14:dxf>
              <font>
                <color theme="5" tint="0.39994506668294322"/>
              </font>
            </x14:dxf>
          </x14:cfRule>
          <xm:sqref>C12</xm:sqref>
        </x14:conditionalFormatting>
        <x14:conditionalFormatting xmlns:xm="http://schemas.microsoft.com/office/excel/2006/main">
          <x14:cfRule type="expression" priority="2" id="{3B5D1E25-E40E-4B90-B27D-0FF9B863D6AE}">
            <xm:f>$C$14=meta!$R$2</xm:f>
            <x14:dxf>
              <font>
                <color theme="5" tint="0.39994506668294322"/>
              </font>
            </x14:dxf>
          </x14:cfRule>
          <xm:sqref>C13</xm:sqref>
        </x14:conditionalFormatting>
        <x14:conditionalFormatting xmlns:xm="http://schemas.microsoft.com/office/excel/2006/main">
          <x14:cfRule type="containsText" priority="4" operator="containsText" id="{ECCEB6D0-AAD5-4C80-B9EC-1034312A4285}">
            <xm:f>NOT(ISERROR(SEARCH(meta!$R$2,C14)))</xm:f>
            <xm:f>meta!$R$2</xm:f>
            <x14:dxf>
              <font>
                <color theme="5" tint="0.39994506668294322"/>
              </font>
            </x14:dxf>
          </x14:cfRule>
          <xm:sqref>C14</xm:sqref>
        </x14:conditionalFormatting>
        <x14:conditionalFormatting xmlns:xm="http://schemas.microsoft.com/office/excel/2006/main">
          <x14:cfRule type="expression" priority="125" stopIfTrue="1" id="{14909BB6-B273-4BCF-A19B-B680747D0437}">
            <xm:f>MONTH($G$3)&lt;&gt;VLOOKUP($B$2,meta!$M$1:$N$12,2,FALSE)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G3:L8</xm:sqref>
        </x14:conditionalFormatting>
        <x14:conditionalFormatting xmlns:xm="http://schemas.microsoft.com/office/excel/2006/main">
          <x14:cfRule type="expression" priority="104" stopIfTrue="1" id="{0E7792AC-0656-4CFD-8BC0-12BDA857E9A4}">
            <xm:f>MONTH($G$10)&lt;&gt;VLOOKUP($B$2,meta!$M$1:$N$12,2,FALSE)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G10:L15</xm:sqref>
        </x14:conditionalFormatting>
        <x14:conditionalFormatting xmlns:xm="http://schemas.microsoft.com/office/excel/2006/main">
          <x14:cfRule type="expression" priority="83" stopIfTrue="1" id="{EC4B92E7-05E6-4EFA-9349-BE0D6A5CACD3}">
            <xm:f>MONTH($G$17)&lt;&gt;VLOOKUP($B$2,meta!$M$1:$N$12,2,FALSE)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G17:L22</xm:sqref>
        </x14:conditionalFormatting>
        <x14:conditionalFormatting xmlns:xm="http://schemas.microsoft.com/office/excel/2006/main">
          <x14:cfRule type="expression" priority="62" stopIfTrue="1" id="{048D0381-0F60-4D4B-BCDF-3BB95B5A3F93}">
            <xm:f>MONTH($G$24)&lt;&gt;VLOOKUP($B$2,meta!$M$1:$N$12,2,FALSE)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G24:L29</xm:sqref>
        </x14:conditionalFormatting>
        <x14:conditionalFormatting xmlns:xm="http://schemas.microsoft.com/office/excel/2006/main">
          <x14:cfRule type="expression" priority="41" stopIfTrue="1" id="{8FDB9A05-C9F8-46FB-9D27-BCFE7C99D3BD}">
            <xm:f>MONTH($G$31)&lt;&gt;VLOOKUP($B$2,meta!$M$1:$N$12,2,FALSE)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G31:L36</xm:sqref>
        </x14:conditionalFormatting>
        <x14:conditionalFormatting xmlns:xm="http://schemas.microsoft.com/office/excel/2006/main">
          <x14:cfRule type="expression" priority="20" stopIfTrue="1" id="{58A39897-ED82-4013-93A1-BD13BC2B79CA}">
            <xm:f>MONTH($G$38)&lt;&gt;VLOOKUP($B$2,meta!$M$1:$N$12,2,FALSE)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G38:L43</xm:sqref>
        </x14:conditionalFormatting>
        <x14:conditionalFormatting xmlns:xm="http://schemas.microsoft.com/office/excel/2006/main">
          <x14:cfRule type="expression" priority="128" stopIfTrue="1" id="{16E0BAF5-6DF9-4EC9-9677-EB16F601D3B6}">
            <xm:f>MONTH($N$3)&lt;&gt;VLOOKUP($B$2,meta!$M$1:$N$12,2,FALSE)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N3:S8</xm:sqref>
        </x14:conditionalFormatting>
        <x14:conditionalFormatting xmlns:xm="http://schemas.microsoft.com/office/excel/2006/main">
          <x14:cfRule type="expression" priority="107" stopIfTrue="1" id="{7568569D-E3C4-46A5-AC47-8465D82FDCDA}">
            <xm:f>MONTH($N$10)&lt;&gt;VLOOKUP($B$2,meta!$M$1:$N$12,2,FALSE)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N10:S15</xm:sqref>
        </x14:conditionalFormatting>
        <x14:conditionalFormatting xmlns:xm="http://schemas.microsoft.com/office/excel/2006/main">
          <x14:cfRule type="expression" priority="86" stopIfTrue="1" id="{A443A6E6-CB20-4DFA-BFAD-F291DD94814C}">
            <xm:f>MONTH($N$17)&lt;&gt;VLOOKUP($B$2,meta!$M$1:$N$12,2,FALSE)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N17:S22</xm:sqref>
        </x14:conditionalFormatting>
        <x14:conditionalFormatting xmlns:xm="http://schemas.microsoft.com/office/excel/2006/main">
          <x14:cfRule type="expression" priority="65" stopIfTrue="1" id="{B84B02FA-B71E-45BA-A8A8-B2DAD3F04AF8}">
            <xm:f>MONTH($N$24)&lt;&gt;VLOOKUP($B$2,meta!$M$1:$N$12,2,FALSE)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N24:S29</xm:sqref>
        </x14:conditionalFormatting>
        <x14:conditionalFormatting xmlns:xm="http://schemas.microsoft.com/office/excel/2006/main">
          <x14:cfRule type="expression" priority="44" stopIfTrue="1" id="{8D291D01-7570-4CB1-B920-CAB75E3B682D}">
            <xm:f>MONTH($N$31)&lt;&gt;VLOOKUP($B$2,meta!$M$1:$N$12,2,FALSE)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N31:S36</xm:sqref>
        </x14:conditionalFormatting>
        <x14:conditionalFormatting xmlns:xm="http://schemas.microsoft.com/office/excel/2006/main">
          <x14:cfRule type="expression" priority="23" stopIfTrue="1" id="{98D9A99D-C159-4A9F-A6B1-AD09FB456A74}">
            <xm:f>MONTH($N$38)&lt;&gt;VLOOKUP($B$2,meta!$M$1:$N$12,2,FALSE)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N38:S43</xm:sqref>
        </x14:conditionalFormatting>
        <x14:conditionalFormatting xmlns:xm="http://schemas.microsoft.com/office/excel/2006/main">
          <x14:cfRule type="expression" priority="122" stopIfTrue="1" id="{B7B9DB90-F4D2-4644-BF64-888978DFA691}">
            <xm:f>MONTH($U$3)&lt;&gt;VLOOKUP($B$2,meta!$M$1:$N$12,2,FALSE)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U3:Z8</xm:sqref>
        </x14:conditionalFormatting>
        <x14:conditionalFormatting xmlns:xm="http://schemas.microsoft.com/office/excel/2006/main">
          <x14:cfRule type="expression" priority="101" stopIfTrue="1" id="{0423FF80-B271-49F1-B533-379ECDA500ED}">
            <xm:f>MONTH($U$10)&lt;&gt;VLOOKUP($B$2,meta!$M$1:$N$12,2,FALSE)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U10:Z15</xm:sqref>
        </x14:conditionalFormatting>
        <x14:conditionalFormatting xmlns:xm="http://schemas.microsoft.com/office/excel/2006/main">
          <x14:cfRule type="expression" priority="80" stopIfTrue="1" id="{7615C41C-8EFD-4935-B666-56BE28406DB3}">
            <xm:f>MONTH($U$17)&lt;&gt;VLOOKUP($B$2,meta!$M$1:$N$12,2,FALSE)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U17:Z22</xm:sqref>
        </x14:conditionalFormatting>
        <x14:conditionalFormatting xmlns:xm="http://schemas.microsoft.com/office/excel/2006/main">
          <x14:cfRule type="expression" priority="59" stopIfTrue="1" id="{9EE71D4F-1623-42E2-9FC3-9CD7ABD83C0A}">
            <xm:f>MONTH($U$24)&lt;&gt;VLOOKUP($B$2,meta!$M$1:$N$12,2,FALSE)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U24:Z29</xm:sqref>
        </x14:conditionalFormatting>
        <x14:conditionalFormatting xmlns:xm="http://schemas.microsoft.com/office/excel/2006/main">
          <x14:cfRule type="expression" priority="38" stopIfTrue="1" id="{628467F6-F66D-46BD-8E9D-F31E69899CCC}">
            <xm:f>MONTH($U$31)&lt;&gt;VLOOKUP($B$2,meta!$M$1:$N$12,2,FALSE)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U31:Z36</xm:sqref>
        </x14:conditionalFormatting>
        <x14:conditionalFormatting xmlns:xm="http://schemas.microsoft.com/office/excel/2006/main">
          <x14:cfRule type="expression" priority="17" stopIfTrue="1" id="{13363CEA-0AC7-4851-9678-A192EF720924}">
            <xm:f>MONTH($U$38)&lt;&gt;VLOOKUP($B$2,meta!$M$1:$N$12,2,FALSE)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U38:Z43</xm:sqref>
        </x14:conditionalFormatting>
        <x14:conditionalFormatting xmlns:xm="http://schemas.microsoft.com/office/excel/2006/main">
          <x14:cfRule type="expression" priority="119" stopIfTrue="1" id="{4808C26C-DE14-4960-AE2A-738CE52E3EDB}">
            <xm:f>MONTH($AB$3)&lt;&gt;VLOOKUP($B$2,meta!$M$1:$N$12,2,FALSE)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AB3:AG8</xm:sqref>
        </x14:conditionalFormatting>
        <x14:conditionalFormatting xmlns:xm="http://schemas.microsoft.com/office/excel/2006/main">
          <x14:cfRule type="expression" priority="98" stopIfTrue="1" id="{9BB1DF2F-7AA5-4456-A668-CA1C5045DA5F}">
            <xm:f>MONTH($AB$10)&lt;&gt;VLOOKUP($B$2,meta!$M$1:$N$12,2,FALSE)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AB10:AG15</xm:sqref>
        </x14:conditionalFormatting>
        <x14:conditionalFormatting xmlns:xm="http://schemas.microsoft.com/office/excel/2006/main">
          <x14:cfRule type="expression" priority="77" stopIfTrue="1" id="{E3D8C706-0220-465B-ADA2-ABB0D61D85C4}">
            <xm:f>MONTH($AB$17)&lt;&gt;VLOOKUP($B$2,meta!$M$1:$N$12,2,FALSE)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AB17:AG22</xm:sqref>
        </x14:conditionalFormatting>
        <x14:conditionalFormatting xmlns:xm="http://schemas.microsoft.com/office/excel/2006/main">
          <x14:cfRule type="expression" priority="56" stopIfTrue="1" id="{FD5583B1-4247-43C4-AABA-B74561385094}">
            <xm:f>MONTH($AB$24)&lt;&gt;VLOOKUP($B$2,meta!$M$1:$N$12,2,FALSE)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AB24:AG29</xm:sqref>
        </x14:conditionalFormatting>
        <x14:conditionalFormatting xmlns:xm="http://schemas.microsoft.com/office/excel/2006/main">
          <x14:cfRule type="expression" priority="35" stopIfTrue="1" id="{4166738C-905E-42CF-A818-101EB9F4313D}">
            <xm:f>MONTH($AB$31)&lt;&gt;VLOOKUP($B$2,meta!$M$1:$N$12,2,FALSE)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AB31:AG36</xm:sqref>
        </x14:conditionalFormatting>
        <x14:conditionalFormatting xmlns:xm="http://schemas.microsoft.com/office/excel/2006/main">
          <x14:cfRule type="expression" priority="14" stopIfTrue="1" id="{418610A0-36F6-4D9A-8A4E-9601C673CABA}">
            <xm:f>MONTH($AB$38)&lt;&gt;VLOOKUP($B$2,meta!$M$1:$N$12,2,FALSE)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AB38:AG43</xm:sqref>
        </x14:conditionalFormatting>
        <x14:conditionalFormatting xmlns:xm="http://schemas.microsoft.com/office/excel/2006/main">
          <x14:cfRule type="expression" priority="116" stopIfTrue="1" id="{21D6A801-FA01-4F09-9310-046980F8BB6A}">
            <xm:f>MONTH($AI$3)&lt;&gt;VLOOKUP($B$2,meta!$M$1:$N$12,2,FALSE)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AI3:AN8</xm:sqref>
        </x14:conditionalFormatting>
        <x14:conditionalFormatting xmlns:xm="http://schemas.microsoft.com/office/excel/2006/main">
          <x14:cfRule type="expression" priority="95" stopIfTrue="1" id="{E4D6B680-32AE-431B-9F09-10404F15E77E}">
            <xm:f>MONTH($AI$10)&lt;&gt;VLOOKUP($B$2,meta!$M$1:$N$12,2,FALSE)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AI10:AN15</xm:sqref>
        </x14:conditionalFormatting>
        <x14:conditionalFormatting xmlns:xm="http://schemas.microsoft.com/office/excel/2006/main">
          <x14:cfRule type="expression" priority="74" stopIfTrue="1" id="{1BC880E5-D531-482E-A3A1-A4223B31CCA5}">
            <xm:f>MONTH($AI$17)&lt;&gt;VLOOKUP($B$2,meta!$M$1:$N$12,2,FALSE)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AI17:AN22</xm:sqref>
        </x14:conditionalFormatting>
        <x14:conditionalFormatting xmlns:xm="http://schemas.microsoft.com/office/excel/2006/main">
          <x14:cfRule type="expression" priority="53" stopIfTrue="1" id="{C8D12921-1119-4313-BB70-8757FB6DBA94}">
            <xm:f>MONTH($AI$24)&lt;&gt;VLOOKUP($B$2,meta!$M$1:$N$12,2,FALSE)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AI24:AN29</xm:sqref>
        </x14:conditionalFormatting>
        <x14:conditionalFormatting xmlns:xm="http://schemas.microsoft.com/office/excel/2006/main">
          <x14:cfRule type="expression" priority="32" stopIfTrue="1" id="{ECCCC0F1-EDDC-4B8B-84EB-18A08B7D2B07}">
            <xm:f>MONTH($AI$31)&lt;&gt;VLOOKUP($B$2,meta!$M$1:$N$12,2,FALSE)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AI31:AN36</xm:sqref>
        </x14:conditionalFormatting>
        <x14:conditionalFormatting xmlns:xm="http://schemas.microsoft.com/office/excel/2006/main">
          <x14:cfRule type="expression" priority="11" stopIfTrue="1" id="{D98C169D-8D96-4EC5-9878-929F1E5E03D5}">
            <xm:f>MONTH($AI$38)&lt;&gt;VLOOKUP($B$2,meta!$M$1:$N$12,2,FALSE)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AI38:AN43</xm:sqref>
        </x14:conditionalFormatting>
        <x14:conditionalFormatting xmlns:xm="http://schemas.microsoft.com/office/excel/2006/main">
          <x14:cfRule type="expression" priority="113" stopIfTrue="1" id="{9C646C9F-10ED-40D3-A8DC-D670E9740273}">
            <xm:f>MONTH($AQ$3)&lt;&gt;VLOOKUP($B$2,meta!$M$1:$N$12,2,FALSE)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AQ3:AV8</xm:sqref>
        </x14:conditionalFormatting>
        <x14:conditionalFormatting xmlns:xm="http://schemas.microsoft.com/office/excel/2006/main">
          <x14:cfRule type="expression" priority="92" stopIfTrue="1" id="{3269EA54-AFB9-4386-9EC0-8A29C4068C98}">
            <xm:f>MONTH($AQ$10)&lt;&gt;VLOOKUP($B$2,meta!$M$1:$N$12,2,FALSE)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AQ10:AV15</xm:sqref>
        </x14:conditionalFormatting>
        <x14:conditionalFormatting xmlns:xm="http://schemas.microsoft.com/office/excel/2006/main">
          <x14:cfRule type="expression" priority="71" stopIfTrue="1" id="{D65C6BB3-6E79-4CC6-9EBB-246FBD005F67}">
            <xm:f>MONTH($AQ$17)&lt;&gt;VLOOKUP($B$2,meta!$M$1:$N$12,2,FALSE)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AQ17:AV22</xm:sqref>
        </x14:conditionalFormatting>
        <x14:conditionalFormatting xmlns:xm="http://schemas.microsoft.com/office/excel/2006/main">
          <x14:cfRule type="expression" priority="50" stopIfTrue="1" id="{166F6D59-D792-4B09-9E14-5B53D6B4ED9E}">
            <xm:f>MONTH($AQ$24)&lt;&gt;VLOOKUP($B$2,meta!$M$1:$N$12,2,FALSE)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AQ24:AV29</xm:sqref>
        </x14:conditionalFormatting>
        <x14:conditionalFormatting xmlns:xm="http://schemas.microsoft.com/office/excel/2006/main">
          <x14:cfRule type="expression" priority="29" stopIfTrue="1" id="{460F349E-7103-449A-BBB0-BB3797A04CFB}">
            <xm:f>MONTH($AQ$31)&lt;&gt;VLOOKUP($B$2,meta!$M$1:$N$12,2,FALSE)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AQ31:AV36</xm:sqref>
        </x14:conditionalFormatting>
        <x14:conditionalFormatting xmlns:xm="http://schemas.microsoft.com/office/excel/2006/main">
          <x14:cfRule type="expression" priority="8" stopIfTrue="1" id="{26405ADD-0026-4423-BBA8-AB93E60BAE67}">
            <xm:f>MONTH($AQ$38)&lt;&gt;VLOOKUP($B$2,meta!$M$1:$N$12,2,FALSE)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AQ38:AV43</xm:sqref>
        </x14:conditionalFormatting>
        <x14:conditionalFormatting xmlns:xm="http://schemas.microsoft.com/office/excel/2006/main">
          <x14:cfRule type="expression" priority="110" stopIfTrue="1" id="{BA5671C0-DC33-418F-A66D-C58044ACCA7F}">
            <xm:f>MONTH($AX$3)&lt;&gt;VLOOKUP($B$2,meta!$M$1:$N$12,2,FALSE)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AX3:BC8</xm:sqref>
        </x14:conditionalFormatting>
        <x14:conditionalFormatting xmlns:xm="http://schemas.microsoft.com/office/excel/2006/main">
          <x14:cfRule type="expression" priority="89" stopIfTrue="1" id="{AC63762C-222F-4DE7-BC95-7C63A7E067D2}">
            <xm:f>MONTH($AX$10)&lt;&gt;VLOOKUP($B$2,meta!$M$1:$N$12,2,FALSE)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AX10:BC15</xm:sqref>
        </x14:conditionalFormatting>
        <x14:conditionalFormatting xmlns:xm="http://schemas.microsoft.com/office/excel/2006/main">
          <x14:cfRule type="expression" priority="68" stopIfTrue="1" id="{DA076F28-563D-4C47-857B-63C437DE4C15}">
            <xm:f>MONTH($AX$17)&lt;&gt;VLOOKUP($B$2,meta!$M$1:$N$12,2,FALSE)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AX17:BC22</xm:sqref>
        </x14:conditionalFormatting>
        <x14:conditionalFormatting xmlns:xm="http://schemas.microsoft.com/office/excel/2006/main">
          <x14:cfRule type="expression" priority="47" stopIfTrue="1" id="{02E02602-02B8-4414-B4B2-44F0A8911DD2}">
            <xm:f>MONTH($AX$24)&lt;&gt;VLOOKUP($B$2,meta!$M$1:$N$12,2,FALSE)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AX24:BC29</xm:sqref>
        </x14:conditionalFormatting>
        <x14:conditionalFormatting xmlns:xm="http://schemas.microsoft.com/office/excel/2006/main">
          <x14:cfRule type="expression" priority="26" stopIfTrue="1" id="{36505B48-15C1-4C39-ABDA-D2E1187711CB}">
            <xm:f>MONTH($AX$31)&lt;&gt;VLOOKUP($B$2,meta!$M$1:$N$12,2,FALSE)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AX31:BC36</xm:sqref>
        </x14:conditionalFormatting>
        <x14:conditionalFormatting xmlns:xm="http://schemas.microsoft.com/office/excel/2006/main">
          <x14:cfRule type="expression" priority="5" stopIfTrue="1" id="{72E6F85F-4616-4B00-9FA3-C0A7882EA4E5}">
            <xm:f>MONTH($AX$38)&lt;&gt;VLOOKUP($B$2,meta!$M$1:$N$12,2,FALSE)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AX38:BC43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986C93B6-B125-40B7-8DEC-DABA01862C55}">
          <x14:formula1>
            <xm:f>meta!$R$1:$R$2</xm:f>
          </x14:formula1>
          <xm:sqref>C14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C480-C384-4261-A745-84DD31B4089D}">
  <sheetPr codeName="Planilha6"/>
  <dimension ref="A1:BC43"/>
  <sheetViews>
    <sheetView zoomScaleNormal="100" workbookViewId="0">
      <selection activeCell="J4" sqref="J4"/>
    </sheetView>
  </sheetViews>
  <sheetFormatPr defaultColWidth="9.140625" defaultRowHeight="15" x14ac:dyDescent="0.25"/>
  <cols>
    <col min="1" max="1" width="1" style="1" customWidth="1"/>
    <col min="2" max="2" width="10.42578125" style="12" customWidth="1"/>
    <col min="3" max="3" width="6.5703125" style="1" bestFit="1" customWidth="1"/>
    <col min="4" max="4" width="1" style="5" customWidth="1"/>
    <col min="5" max="5" width="2.42578125" style="35" customWidth="1"/>
    <col min="6" max="6" width="1" style="37" customWidth="1"/>
    <col min="7" max="7" width="2.85546875" style="20" customWidth="1"/>
    <col min="8" max="8" width="9.42578125" style="3" customWidth="1"/>
    <col min="9" max="9" width="1" style="3" customWidth="1"/>
    <col min="10" max="10" width="5.85546875" style="3" customWidth="1"/>
    <col min="11" max="11" width="0.140625" style="29" customWidth="1"/>
    <col min="12" max="13" width="1" style="3" customWidth="1"/>
    <col min="14" max="14" width="2.85546875" style="20" customWidth="1"/>
    <col min="15" max="15" width="9.42578125" style="3" customWidth="1"/>
    <col min="16" max="16" width="1" style="3" customWidth="1"/>
    <col min="17" max="17" width="5.85546875" style="3" customWidth="1"/>
    <col min="18" max="18" width="0.140625" style="29" customWidth="1"/>
    <col min="19" max="20" width="1" style="3" customWidth="1"/>
    <col min="21" max="21" width="2.85546875" style="20" customWidth="1"/>
    <col min="22" max="22" width="9.42578125" style="3" customWidth="1"/>
    <col min="23" max="23" width="1" style="3" customWidth="1"/>
    <col min="24" max="24" width="5.85546875" style="3" customWidth="1"/>
    <col min="25" max="25" width="0.140625" style="29" customWidth="1"/>
    <col min="26" max="27" width="1" style="3" customWidth="1"/>
    <col min="28" max="28" width="2.85546875" style="20" customWidth="1"/>
    <col min="29" max="29" width="9.42578125" style="3" customWidth="1"/>
    <col min="30" max="30" width="1" style="3" customWidth="1"/>
    <col min="31" max="31" width="5.85546875" style="3" customWidth="1"/>
    <col min="32" max="32" width="0.140625" style="29" customWidth="1"/>
    <col min="33" max="34" width="1" style="3" customWidth="1"/>
    <col min="35" max="35" width="2.85546875" style="20" customWidth="1"/>
    <col min="36" max="36" width="9.42578125" style="3" customWidth="1"/>
    <col min="37" max="37" width="1" style="3" customWidth="1"/>
    <col min="38" max="38" width="5.85546875" style="3" customWidth="1"/>
    <col min="39" max="39" width="0.140625" style="29" customWidth="1"/>
    <col min="40" max="41" width="1" style="3" customWidth="1"/>
    <col min="42" max="42" width="1" style="16" customWidth="1"/>
    <col min="43" max="43" width="2.85546875" style="21" customWidth="1"/>
    <col min="44" max="44" width="9.42578125" style="17" customWidth="1"/>
    <col min="45" max="45" width="1" style="17" customWidth="1"/>
    <col min="46" max="46" width="5.85546875" style="17" customWidth="1"/>
    <col min="47" max="47" width="0.140625" style="24" customWidth="1"/>
    <col min="48" max="49" width="1" style="17" customWidth="1"/>
    <col min="50" max="50" width="2.85546875" style="21" customWidth="1"/>
    <col min="51" max="51" width="9.42578125" style="17" customWidth="1"/>
    <col min="52" max="52" width="1" style="17" customWidth="1"/>
    <col min="53" max="53" width="5.85546875" style="17" customWidth="1"/>
    <col min="54" max="54" width="0.140625" style="24" customWidth="1"/>
    <col min="55" max="55" width="1" style="17" customWidth="1"/>
    <col min="56" max="56" width="1" style="16" customWidth="1"/>
    <col min="57" max="57" width="9.140625" style="16"/>
    <col min="58" max="58" width="12.5703125" style="16" bestFit="1" customWidth="1"/>
    <col min="59" max="16384" width="9.140625" style="16"/>
  </cols>
  <sheetData>
    <row r="1" spans="1:55" ht="10.5" customHeight="1" x14ac:dyDescent="0.25">
      <c r="C1" s="32">
        <f>meta!$C$1</f>
        <v>2024</v>
      </c>
      <c r="J1" s="30">
        <f>IFERROR(SUM(J8,J15,J22,J29,J36,J43)*VLOOKUP($C$14,meta!$R$1:$S$3,2,FALSE),SUM(J8,J15,J22,J29,J36,J43))</f>
        <v>0</v>
      </c>
      <c r="Q1" s="30">
        <f>IFERROR(SUM(Q8,Q15,Q22,Q29,Q36,Q43)*VLOOKUP($C$14,meta!$R$1:$S$3,2,FALSE),SUM(Q8,Q15,Q22,Q29,Q36,Q43))</f>
        <v>0</v>
      </c>
      <c r="X1" s="30">
        <f>IFERROR(SUM(X8,X15,X22,X29,X36,X43)*VLOOKUP($C$14,meta!$R$1:$S$3,2,FALSE),SUM(X8,X15,X22,X29,X36,X43))</f>
        <v>0</v>
      </c>
      <c r="AE1" s="30">
        <f>IFERROR(SUM(AE8,AE15,AE22,AE29,AE36,AE43)*VLOOKUP($C$14,meta!$R$1:$S$3,2,FALSE),SUM(AE8,AE15,AE22,AE29,AE36,AE43))</f>
        <v>0</v>
      </c>
      <c r="AL1" s="30">
        <f>IFERROR(SUM(AL8,AL15,AL22,AL29,AL36,AL43)*VLOOKUP($C$14,meta!$R$1:$S$3,2,FALSE),SUM(AL8,AL15,AL22,AL29,AL36,AL43))</f>
        <v>0</v>
      </c>
      <c r="AT1" s="31">
        <f>IFERROR(SUM(AT8,AT15,AT22,AT29,AT36,AT43)*VLOOKUP($C$14,meta!$R$1:$S$3,2,FALSE),SUM(AT8,AT15,AT22,AT29,AT36,AT43))</f>
        <v>0</v>
      </c>
      <c r="BA1" s="31">
        <f>IFERROR(SUM(BA8,BA15,BA22,BA29,BA36,BA43)*VLOOKUP($C$14,meta!$R$1:$S$3,2,FALSE),SUM(BA8,BA15,BA22,BA29,BA36,BA43))</f>
        <v>0</v>
      </c>
    </row>
    <row r="2" spans="1:55" ht="4.5" customHeight="1" x14ac:dyDescent="0.25">
      <c r="B2" s="66" t="s">
        <v>27</v>
      </c>
      <c r="C2" s="66"/>
      <c r="D2" s="2"/>
      <c r="F2" s="34">
        <f>IFERROR(SUM(F4,F11,F18,F25,F32,F39)*VLOOKUP($C$14,meta!$R$1:$S$3,2,FALSE),SUM(F4,F11,F18,F25,F32,F39))</f>
        <v>0</v>
      </c>
      <c r="G2" s="39"/>
      <c r="H2" s="35"/>
      <c r="I2" s="35"/>
      <c r="J2" s="34">
        <f>IFERROR((1*NOT(OR(ISBLANK(J4),ISBLANK(J5),ISBLANK(J6),ISBLANK(J7)))+1*NOT(OR(ISBLANK(J11),ISBLANK(J12),ISBLANK(J13),ISBLANK(J14)))+1*NOT(OR(ISBLANK(J18),ISBLANK(J19),ISBLANK(J20),ISBLANK(J21)))+1*NOT(OR(ISBLANK(J25),ISBLANK(J26),ISBLANK(J27),ISBLANK(J28)))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*VLOOKUP($C$14,meta!$R$1:$S$3,2,FALSE),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+1*NOT(OR(ISBLANK(J32),ISBLANK(J33),ISBLANK(J34),ISBLANK(J35)))+1*NOT(OR(ISBLANK(J39),ISBLANK(J40),ISBLANK(J41),ISBLANK(J42)))))</f>
        <v>0</v>
      </c>
      <c r="K2" s="35"/>
      <c r="L2" s="35"/>
      <c r="M2" s="35"/>
      <c r="N2" s="39"/>
      <c r="O2" s="35"/>
      <c r="P2" s="35"/>
      <c r="Q2" s="34">
        <f>IFERROR((1*NOT(OR(ISBLANK(Q4),ISBLANK(Q5),ISBLANK(Q6),ISBLANK(Q7)))+1*NOT(OR(ISBLANK(Q11),ISBLANK(Q12),ISBLANK(Q13),ISBLANK(Q14)))+1*NOT(OR(ISBLANK(Q18),ISBLANK(Q19),ISBLANK(Q20),ISBLANK(Q21)))+1*NOT(OR(ISBLANK(Q25),ISBLANK(Q26),ISBLANK(Q27),ISBLANK(Q28)))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*VLOOKUP($C$14,meta!$R$1:$S$3,2,FALSE),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+1*NOT(OR(ISBLANK(Q32),ISBLANK(Q33),ISBLANK(Q34),ISBLANK(Q35)))+1*NOT(OR(ISBLANK(Q39),ISBLANK(Q40),ISBLANK(Q41),ISBLANK(Q42)))))</f>
        <v>0</v>
      </c>
      <c r="R2" s="35"/>
      <c r="S2" s="35"/>
      <c r="T2" s="35"/>
      <c r="U2" s="39"/>
      <c r="V2" s="35"/>
      <c r="W2" s="35"/>
      <c r="X2" s="34">
        <f>IFERROR((1*NOT(OR(ISBLANK(X4),ISBLANK(X5),ISBLANK(X6),ISBLANK(X7)))+1*NOT(OR(ISBLANK(X11),ISBLANK(X12),ISBLANK(X13),ISBLANK(X14)))+1*NOT(OR(ISBLANK(X18),ISBLANK(X19),ISBLANK(X20),ISBLANK(X21)))+1*NOT(OR(ISBLANK(X25),ISBLANK(X26),ISBLANK(X27),ISBLANK(X28)))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*VLOOKUP($C$14,meta!$R$1:$S$3,2,FALSE),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+1*NOT(OR(ISBLANK(X32),ISBLANK(X33),ISBLANK(X34),ISBLANK(X35)))+1*NOT(OR(ISBLANK(X39),ISBLANK(X40),ISBLANK(X41),ISBLANK(X42)))))</f>
        <v>0</v>
      </c>
      <c r="Y2" s="35"/>
      <c r="Z2" s="35"/>
      <c r="AA2" s="35"/>
      <c r="AB2" s="39"/>
      <c r="AC2" s="35"/>
      <c r="AD2" s="35"/>
      <c r="AE2" s="34">
        <f>IFERROR((1*NOT(OR(ISBLANK(AE4),ISBLANK(AE5),ISBLANK(AE6),ISBLANK(AE7)))+1*NOT(OR(ISBLANK(AE11),ISBLANK(AE12),ISBLANK(AE13),ISBLANK(AE14)))+1*NOT(OR(ISBLANK(AE18),ISBLANK(AE19),ISBLANK(AE20),ISBLANK(AE21)))+1*NOT(OR(ISBLANK(AE25),ISBLANK(AE26),ISBLANK(AE27),ISBLANK(AE28)))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*VLOOKUP($C$14,meta!$R$1:$S$3,2,FALSE),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+1*NOT(OR(ISBLANK(AE32),ISBLANK(AE33),ISBLANK(AE34),ISBLANK(AE35)))+1*NOT(OR(ISBLANK(AE39),ISBLANK(AE40),ISBLANK(AE41),ISBLANK(AE42)))))</f>
        <v>0</v>
      </c>
      <c r="AF2" s="35"/>
      <c r="AG2" s="35"/>
      <c r="AH2" s="35"/>
      <c r="AI2" s="39"/>
      <c r="AJ2" s="35"/>
      <c r="AK2" s="35"/>
      <c r="AL2" s="34">
        <f>IFERROR((1*NOT(OR(ISBLANK(AL4),ISBLANK(AL5),ISBLANK(AL6),ISBLANK(AL7)))+1*NOT(OR(ISBLANK(AL11),ISBLANK(AL12),ISBLANK(AL13),ISBLANK(AL14)))+1*NOT(OR(ISBLANK(AL18),ISBLANK(AL19),ISBLANK(AL20),ISBLANK(AL21)))+1*NOT(OR(ISBLANK(AL25),ISBLANK(AL26),ISBLANK(AL27),ISBLANK(AL28)))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*VLOOKUP($C$14,meta!$R$1:$S$3,2,FALSE),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+1*NOT(OR(ISBLANK(AL32),ISBLANK(AL33),ISBLANK(AL34),ISBLANK(AL35)))+1*NOT(OR(ISBLANK(AL39),ISBLANK(AL40),ISBLANK(AL41),ISBLANK(AL42)))))</f>
        <v>0</v>
      </c>
      <c r="AM2" s="35"/>
      <c r="AN2" s="35"/>
      <c r="AO2" s="35"/>
      <c r="AP2" s="17"/>
      <c r="AQ2" s="40"/>
      <c r="AT2" s="33">
        <f>IFERROR((1*NOT(OR(ISBLANK(AT4),ISBLANK(AT5),ISBLANK(AT6),ISBLANK(AT7)))+1*NOT(OR(ISBLANK(AT11),ISBLANK(AT12),ISBLANK(AT13),ISBLANK(AT14)))+1*NOT(OR(ISBLANK(AT18),ISBLANK(AT19),ISBLANK(AT20),ISBLANK(AT21)))+1*NOT(OR(ISBLANK(AT25),ISBLANK(AT26),ISBLANK(AT27),ISBLANK(AT28)))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*VLOOKUP($C$14,meta!$R$1:$S$3,2,FALSE),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+1*NOT(OR(ISBLANK(AT32),ISBLANK(AT33),ISBLANK(AT34),ISBLANK(AT35)))+1*NOT(OR(ISBLANK(AT39),ISBLANK(AT40),ISBLANK(AT41),ISBLANK(AT42)))))</f>
        <v>0</v>
      </c>
      <c r="AU2" s="17"/>
      <c r="AX2" s="40"/>
      <c r="BA2" s="33">
        <f>IFERROR((1*NOT(OR(ISBLANK(BA4),ISBLANK(BA5),ISBLANK(BA6),ISBLANK(BA7)))+1*NOT(OR(ISBLANK(BA11),ISBLANK(BA12),ISBLANK(BA13),ISBLANK(BA14)))+1*NOT(OR(ISBLANK(BA18),ISBLANK(BA19),ISBLANK(BA20),ISBLANK(BA21)))+1*NOT(OR(ISBLANK(BA25),ISBLANK(BA26),ISBLANK(BA27),ISBLANK(BA28)))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*VLOOKUP($C$14,meta!$R$1:$S$3,2,FALSE),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+1*NOT(OR(ISBLANK(BA32),ISBLANK(BA33),ISBLANK(BA34),ISBLANK(BA35)))+1*NOT(OR(ISBLANK(BA39),ISBLANK(BA40),ISBLANK(BA41),ISBLANK(BA42)))))</f>
        <v>0</v>
      </c>
    </row>
    <row r="3" spans="1:55" ht="4.5" customHeight="1" x14ac:dyDescent="0.25">
      <c r="B3" s="66"/>
      <c r="C3" s="66"/>
      <c r="D3" s="2"/>
      <c r="F3" s="35"/>
      <c r="G3" s="67" cm="1">
        <f t="array" ref="G3">_xlfn.IFS(WEEKDAY(DATE(meta!$C$1,VLOOKUP($B$2,meta!$M$1:$N$12,2,FALSE),1))=2,DATE(meta!$C$1,VLOOKUP($B$2,meta!$M$1:$N$12,2,FALSE),1),
WEEKDAY(DATE(meta!$C$1,VLOOKUP($B$2,meta!$M$1:$N$12,2,FALSE),1))=3,DATE(meta!$C$1,VLOOKUP($B$2,meta!$M$1:$N$12,2,FALSE),1)-1,
WEEKDAY(DATE(meta!$C$1,VLOOKUP($B$2,meta!$M$1:$N$12,2,FALSE),1))=4,DATE(meta!$C$1,VLOOKUP($B$2,meta!$M$1:$N$12,2,FALSE),1)-2,
WEEKDAY(DATE(meta!$C$1,VLOOKUP($B$2,meta!$M$1:$N$12,2,FALSE),1))=5,DATE(meta!$C$1,VLOOKUP($B$2,meta!$M$1:$N$12,2,FALSE),1)-3,
WEEKDAY(DATE(meta!$C$1,VLOOKUP($B$2,meta!$M$1:$N$12,2,FALSE),1))=6,DATE(meta!$C$1,VLOOKUP($B$2,meta!$M$1:$N$12,2,FALSE),1)-4,
WEEKDAY(DATE(meta!$C$1,VLOOKUP($B$2,meta!$M$1:$N$12,2,FALSE),1))=7,DATE(meta!$C$1,VLOOKUP($B$2,meta!$M$1:$N$12,2,FALSE),1)-5,
WEEKDAY(DATE(meta!$C$1,VLOOKUP($B$2,meta!$M$1:$N$12,2,FALSE),1))=1,DATE(meta!$C$1,VLOOKUP($B$2,meta!$M$1:$N$12,2,FALSE),1)-6
)</f>
        <v>43949</v>
      </c>
      <c r="H3" s="15"/>
      <c r="I3" s="15"/>
      <c r="J3" s="15"/>
      <c r="K3" s="25"/>
      <c r="L3" s="4"/>
      <c r="N3" s="67">
        <f>G3+1</f>
        <v>43950</v>
      </c>
      <c r="O3" s="15"/>
      <c r="P3" s="15"/>
      <c r="Q3" s="15"/>
      <c r="R3" s="25"/>
      <c r="S3" s="4"/>
      <c r="U3" s="67">
        <f>N3+1</f>
        <v>43951</v>
      </c>
      <c r="V3" s="15"/>
      <c r="W3" s="15"/>
      <c r="X3" s="15"/>
      <c r="Y3" s="25"/>
      <c r="Z3" s="4"/>
      <c r="AB3" s="67">
        <f>U3+1</f>
        <v>43952</v>
      </c>
      <c r="AC3" s="15"/>
      <c r="AD3" s="15"/>
      <c r="AE3" s="15"/>
      <c r="AF3" s="25"/>
      <c r="AG3" s="4"/>
      <c r="AI3" s="67">
        <f>AB3+1</f>
        <v>43953</v>
      </c>
      <c r="AJ3" s="15"/>
      <c r="AK3" s="15"/>
      <c r="AL3" s="15"/>
      <c r="AM3" s="25"/>
      <c r="AN3" s="4"/>
      <c r="AQ3" s="67">
        <f>AI3+1</f>
        <v>43954</v>
      </c>
      <c r="AR3" s="15"/>
      <c r="AS3" s="15"/>
      <c r="AT3" s="15"/>
      <c r="AU3" s="25"/>
      <c r="AV3" s="4"/>
      <c r="AX3" s="67">
        <f>AQ3+1</f>
        <v>43955</v>
      </c>
      <c r="AY3" s="15"/>
      <c r="AZ3" s="15"/>
      <c r="BA3" s="15"/>
      <c r="BB3" s="25"/>
      <c r="BC3" s="4"/>
    </row>
    <row r="4" spans="1:55" ht="14.45" customHeight="1" x14ac:dyDescent="0.25">
      <c r="B4" s="66"/>
      <c r="C4" s="66"/>
      <c r="E4" s="68">
        <f>IFERROR(SUM(J8,Q8,X8,AE8,AL8,AT8,BA8)*VLOOKUP($C$14,meta!$R$1:$S$3,2,FALSE),SUM(J8,Q8,X8,AE8,AL8,AT8,BA8))</f>
        <v>0</v>
      </c>
      <c r="F4" s="41">
        <f>IFERROR(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*VLOOKUP($C$14,meta!$R$1:$S$3,2,FALSE),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)</f>
        <v>0</v>
      </c>
      <c r="G4" s="67"/>
      <c r="H4" s="6" t="str">
        <f>meta!$P$1</f>
        <v>Entrada</v>
      </c>
      <c r="I4" s="1"/>
      <c r="J4" s="13"/>
      <c r="K4" s="26" t="str">
        <f>IF(J4&lt;&gt;"","",TEXT(meta!$F$1,"HH:MM"))</f>
        <v>08:30</v>
      </c>
      <c r="L4" s="1"/>
      <c r="N4" s="67"/>
      <c r="O4" s="6" t="str">
        <f>meta!$P$1</f>
        <v>Entrada</v>
      </c>
      <c r="P4" s="1"/>
      <c r="Q4" s="13"/>
      <c r="R4" s="26" t="str">
        <f>IF(Q4&lt;&gt;"","",TEXT(meta!$F$1,"HH:MM"))</f>
        <v>08:30</v>
      </c>
      <c r="S4" s="1"/>
      <c r="U4" s="67"/>
      <c r="V4" s="6" t="str">
        <f>meta!$P$1</f>
        <v>Entrada</v>
      </c>
      <c r="W4" s="1"/>
      <c r="X4" s="13"/>
      <c r="Y4" s="26" t="str">
        <f>IF(X4&lt;&gt;"","",TEXT(meta!$F$1,"HH:MM"))</f>
        <v>08:30</v>
      </c>
      <c r="Z4" s="1"/>
      <c r="AB4" s="67"/>
      <c r="AC4" s="6" t="str">
        <f>meta!$P$1</f>
        <v>Entrada</v>
      </c>
      <c r="AD4" s="1"/>
      <c r="AE4" s="13"/>
      <c r="AF4" s="26" t="str">
        <f>IF(AE4&lt;&gt;"","",TEXT(meta!$F$1,"HH:MM"))</f>
        <v>08:30</v>
      </c>
      <c r="AG4" s="1"/>
      <c r="AI4" s="67"/>
      <c r="AJ4" s="6" t="str">
        <f>meta!$P$1</f>
        <v>Entrada</v>
      </c>
      <c r="AK4" s="1"/>
      <c r="AL4" s="13"/>
      <c r="AM4" s="26" t="str">
        <f>IF(AL4&lt;&gt;"","",TEXT(meta!$F$1,"HH:MM"))</f>
        <v>08:30</v>
      </c>
      <c r="AN4" s="1"/>
      <c r="AQ4" s="67"/>
      <c r="AR4" s="6" t="str">
        <f>meta!$P$1</f>
        <v>Entrada</v>
      </c>
      <c r="AS4" s="1"/>
      <c r="AT4" s="13"/>
      <c r="AU4" s="26" t="str">
        <f>IF(AT4&lt;&gt;"","",TEXT(meta!$F$1,"HH:MM"))</f>
        <v>08:30</v>
      </c>
      <c r="AV4" s="1"/>
      <c r="AX4" s="67"/>
      <c r="AY4" s="6" t="str">
        <f>meta!$P$1</f>
        <v>Entrada</v>
      </c>
      <c r="AZ4" s="1"/>
      <c r="BA4" s="13"/>
      <c r="BB4" s="26" t="str">
        <f>IF(BA4&lt;&gt;"","",TEXT(meta!$F$1,"HH:MM"))</f>
        <v>08:30</v>
      </c>
      <c r="BC4" s="1"/>
    </row>
    <row r="5" spans="1:55" ht="14.45" customHeight="1" x14ac:dyDescent="0.25">
      <c r="B5" s="66"/>
      <c r="C5" s="66"/>
      <c r="E5" s="68"/>
      <c r="F5" s="36"/>
      <c r="G5" s="67"/>
      <c r="H5" s="7" t="str">
        <f>meta!$P$2</f>
        <v>Almoço ↑</v>
      </c>
      <c r="I5" s="1"/>
      <c r="J5" s="14"/>
      <c r="K5" s="27"/>
      <c r="L5" s="1"/>
      <c r="N5" s="67"/>
      <c r="O5" s="7" t="str">
        <f>meta!$P$2</f>
        <v>Almoço ↑</v>
      </c>
      <c r="P5" s="1"/>
      <c r="Q5" s="14"/>
      <c r="R5" s="27"/>
      <c r="S5" s="1"/>
      <c r="U5" s="67"/>
      <c r="V5" s="7" t="str">
        <f>meta!$P$2</f>
        <v>Almoço ↑</v>
      </c>
      <c r="W5" s="1"/>
      <c r="X5" s="14"/>
      <c r="Y5" s="27"/>
      <c r="Z5" s="1"/>
      <c r="AB5" s="67"/>
      <c r="AC5" s="7" t="str">
        <f>meta!$P$2</f>
        <v>Almoço ↑</v>
      </c>
      <c r="AD5" s="1"/>
      <c r="AE5" s="14"/>
      <c r="AF5" s="27"/>
      <c r="AG5" s="1"/>
      <c r="AI5" s="67"/>
      <c r="AJ5" s="7" t="str">
        <f>meta!$P$2</f>
        <v>Almoço ↑</v>
      </c>
      <c r="AK5" s="1"/>
      <c r="AL5" s="14"/>
      <c r="AM5" s="27"/>
      <c r="AN5" s="1"/>
      <c r="AQ5" s="67"/>
      <c r="AR5" s="7" t="str">
        <f>meta!$P$2</f>
        <v>Almoço ↑</v>
      </c>
      <c r="AS5" s="1"/>
      <c r="AT5" s="14"/>
      <c r="AU5" s="27"/>
      <c r="AV5" s="1"/>
      <c r="AX5" s="67"/>
      <c r="AY5" s="7" t="str">
        <f>meta!$P$2</f>
        <v>Almoço ↑</v>
      </c>
      <c r="AZ5" s="1"/>
      <c r="BA5" s="14"/>
      <c r="BB5" s="27"/>
      <c r="BC5" s="1"/>
    </row>
    <row r="6" spans="1:55" ht="14.45" customHeight="1" x14ac:dyDescent="0.25">
      <c r="B6" s="66"/>
      <c r="C6" s="66"/>
      <c r="E6" s="68"/>
      <c r="F6" s="36"/>
      <c r="G6" s="67"/>
      <c r="H6" s="7" t="str">
        <f>meta!$P$3</f>
        <v>Almoço ↓</v>
      </c>
      <c r="I6" s="1"/>
      <c r="J6" s="14"/>
      <c r="K6" s="27" t="str">
        <f>IF(OR(J5="",J6&lt;&gt;""),"",TEXT(J5+"1:00","HH:MM"))</f>
        <v/>
      </c>
      <c r="L6" s="1"/>
      <c r="N6" s="67"/>
      <c r="O6" s="7" t="str">
        <f>meta!$P$3</f>
        <v>Almoço ↓</v>
      </c>
      <c r="P6" s="1"/>
      <c r="Q6" s="14"/>
      <c r="R6" s="27" t="str">
        <f>IF(OR(Q5="",Q6&lt;&gt;""),"",TEXT(Q5+"1:00","HH:MM"))</f>
        <v/>
      </c>
      <c r="S6" s="1"/>
      <c r="U6" s="67"/>
      <c r="V6" s="7" t="str">
        <f>meta!$P$3</f>
        <v>Almoço ↓</v>
      </c>
      <c r="W6" s="1"/>
      <c r="X6" s="14"/>
      <c r="Y6" s="27" t="str">
        <f>IF(OR(X5="",X6&lt;&gt;""),"",TEXT(X5+"1:00","HH:MM"))</f>
        <v/>
      </c>
      <c r="Z6" s="1"/>
      <c r="AB6" s="67"/>
      <c r="AC6" s="7" t="str">
        <f>meta!$P$3</f>
        <v>Almoço ↓</v>
      </c>
      <c r="AD6" s="1"/>
      <c r="AE6" s="14"/>
      <c r="AF6" s="27" t="str">
        <f>IF(OR(AE5="",AE6&lt;&gt;""),"",TEXT(AE5+"1:00","HH:MM"))</f>
        <v/>
      </c>
      <c r="AG6" s="1"/>
      <c r="AI6" s="67"/>
      <c r="AJ6" s="7" t="str">
        <f>meta!$P$3</f>
        <v>Almoço ↓</v>
      </c>
      <c r="AK6" s="1"/>
      <c r="AL6" s="14"/>
      <c r="AM6" s="27" t="str">
        <f>IF(OR(AL5="",AL6&lt;&gt;""),"",TEXT(AL5+"1:00","HH:MM"))</f>
        <v/>
      </c>
      <c r="AN6" s="1"/>
      <c r="AQ6" s="67"/>
      <c r="AR6" s="7" t="str">
        <f>meta!$P$3</f>
        <v>Almoço ↓</v>
      </c>
      <c r="AS6" s="1"/>
      <c r="AT6" s="14"/>
      <c r="AU6" s="27" t="str">
        <f>IF(OR(AT5="",AT6&lt;&gt;""),"",TEXT(AT5+"1:00","HH:MM"))</f>
        <v/>
      </c>
      <c r="AV6" s="1"/>
      <c r="AX6" s="67"/>
      <c r="AY6" s="7" t="str">
        <f>meta!$P$3</f>
        <v>Almoço ↓</v>
      </c>
      <c r="AZ6" s="1"/>
      <c r="BA6" s="14"/>
      <c r="BB6" s="27" t="str">
        <f>IF(OR(BA5="",BA6&lt;&gt;""),"",TEXT(BA5+"1:00","HH:MM"))</f>
        <v/>
      </c>
      <c r="BC6" s="1"/>
    </row>
    <row r="7" spans="1:55" ht="14.45" customHeight="1" x14ac:dyDescent="0.25">
      <c r="B7" s="66"/>
      <c r="C7" s="66"/>
      <c r="E7" s="68"/>
      <c r="F7" s="36"/>
      <c r="G7" s="67"/>
      <c r="H7" s="6" t="str">
        <f>meta!$P$4</f>
        <v>Saída</v>
      </c>
      <c r="I7" s="1"/>
      <c r="J7" s="13"/>
      <c r="K7" s="26" t="str">
        <f>IF(J7&lt;&gt;"","",TEXT(meta!$F$2,"HH:MM"))</f>
        <v>17:30</v>
      </c>
      <c r="L7" s="1"/>
      <c r="N7" s="67"/>
      <c r="O7" s="6" t="str">
        <f>meta!$P$4</f>
        <v>Saída</v>
      </c>
      <c r="P7" s="1"/>
      <c r="Q7" s="13"/>
      <c r="R7" s="26" t="str">
        <f>IF(Q7&lt;&gt;"","",TEXT(meta!$F$2,"HH:MM"))</f>
        <v>17:30</v>
      </c>
      <c r="S7" s="1"/>
      <c r="U7" s="67"/>
      <c r="V7" s="6" t="str">
        <f>meta!$P$4</f>
        <v>Saída</v>
      </c>
      <c r="W7" s="1"/>
      <c r="X7" s="13"/>
      <c r="Y7" s="26" t="str">
        <f>IF(X7&lt;&gt;"","",TEXT(meta!$F$2,"HH:MM"))</f>
        <v>17:30</v>
      </c>
      <c r="Z7" s="1"/>
      <c r="AB7" s="67"/>
      <c r="AC7" s="6" t="str">
        <f>meta!$P$4</f>
        <v>Saída</v>
      </c>
      <c r="AD7" s="1"/>
      <c r="AE7" s="13"/>
      <c r="AF7" s="26" t="str">
        <f>IF(AE7&lt;&gt;"","",TEXT(meta!$F$2,"HH:MM"))</f>
        <v>17:30</v>
      </c>
      <c r="AG7" s="1"/>
      <c r="AI7" s="67"/>
      <c r="AJ7" s="6" t="str">
        <f>meta!$P$4</f>
        <v>Saída</v>
      </c>
      <c r="AK7" s="1"/>
      <c r="AL7" s="13"/>
      <c r="AM7" s="26" t="str">
        <f>IF(AL7&lt;&gt;"","",TEXT(meta!$F$2,"HH:MM"))</f>
        <v>17:30</v>
      </c>
      <c r="AN7" s="1"/>
      <c r="AQ7" s="67"/>
      <c r="AR7" s="6" t="str">
        <f>meta!$P$4</f>
        <v>Saída</v>
      </c>
      <c r="AS7" s="1"/>
      <c r="AT7" s="13"/>
      <c r="AU7" s="26" t="str">
        <f>IF(AT7&lt;&gt;"","",TEXT(meta!$F$2,"HH:MM"))</f>
        <v>17:30</v>
      </c>
      <c r="AV7" s="1"/>
      <c r="AX7" s="67"/>
      <c r="AY7" s="6" t="str">
        <f>meta!$P$4</f>
        <v>Saída</v>
      </c>
      <c r="AZ7" s="1"/>
      <c r="BA7" s="13"/>
      <c r="BB7" s="26" t="str">
        <f>IF(BA7&lt;&gt;"","",TEXT(meta!$F$2,"HH:MM"))</f>
        <v>17:30</v>
      </c>
      <c r="BC7" s="1"/>
    </row>
    <row r="8" spans="1:55" s="18" customFormat="1" ht="10.5" customHeight="1" x14ac:dyDescent="0.25">
      <c r="A8" s="8"/>
      <c r="B8" s="66"/>
      <c r="C8" s="66"/>
      <c r="D8" s="2"/>
      <c r="E8" s="35"/>
      <c r="F8" s="35"/>
      <c r="G8" s="67"/>
      <c r="H8" s="58" t="str">
        <f>IF(AND(J4&lt;&gt;"",J5&lt;&gt;"",J6&lt;&gt;"",J7&lt;&gt;""),
IF(ABS(J7-J4-(J6-J5)-meta!$F$4)&lt;=meta!$F$9,
_xlfn.CONCAT(
(SIGN(J7-J4-(J6-J5)-meta!$F$4)*MINUTE(ABS(J7-J4-(J6-J5)-meta!$F$4))),meta!$F$10
),""),"")</f>
        <v/>
      </c>
      <c r="I8" s="8"/>
      <c r="J8" s="23" t="str">
        <f>_xlfn.IFS(AND(J4="",J5="",J6="",J7=""),"",
AND(J4&lt;&gt;"",J5="",J6="",J7=""),meta!$F$1-J4,
AND(J4&lt;&gt;"",J5&lt;&gt;"",J6="",J7=""),meta!$F$1-J4,
AND(J4&lt;&gt;"",J5&lt;&gt;"",J6&lt;&gt;"",J7=""),(meta!$F$1-J4)-(J6-J5-meta!$F$3),
AND(J4&lt;&gt;"",J5&lt;&gt;"",J6&lt;&gt;"",J7&lt;&gt;""),IF(ABS(J7-J4-(J6-J5)-meta!$F$4)&lt;=meta!$F$9,0,(J7-J4-(J6-J5)-meta!$F$4)),
TRUE,"ERRO")</f>
        <v/>
      </c>
      <c r="K8" s="28"/>
      <c r="L8" s="8"/>
      <c r="M8" s="19"/>
      <c r="N8" s="67"/>
      <c r="O8" s="58" t="str">
        <f>IF(AND(Q4&lt;&gt;"",Q5&lt;&gt;"",Q6&lt;&gt;"",Q7&lt;&gt;""),
IF(ABS(Q7-Q4-(Q6-Q5)-meta!$F$4)&lt;=meta!$F$9,
_xlfn.CONCAT(
(SIGN(Q7-Q4-(Q6-Q5)-meta!$F$4)*MINUTE(ABS(Q7-Q4-(Q6-Q5)-meta!$F$4))),meta!$F$10
),""),"")</f>
        <v/>
      </c>
      <c r="P8" s="8"/>
      <c r="Q8" s="23" t="str">
        <f>_xlfn.IFS(AND(Q4="",Q5="",Q6="",Q7=""),"",
AND(Q4&lt;&gt;"",Q5="",Q6="",Q7=""),meta!$F$1-Q4,
AND(Q4&lt;&gt;"",Q5&lt;&gt;"",Q6="",Q7=""),meta!$F$1-Q4,
AND(Q4&lt;&gt;"",Q5&lt;&gt;"",Q6&lt;&gt;"",Q7=""),(meta!$F$1-Q4)-(Q6-Q5-meta!$F$3),
AND(Q4&lt;&gt;"",Q5&lt;&gt;"",Q6&lt;&gt;"",Q7&lt;&gt;""),IF(ABS(Q7-Q4-(Q6-Q5)-meta!$F$4)&lt;=meta!$F$9,0,(Q7-Q4-(Q6-Q5)-meta!$F$4)),
TRUE,"ERRO")</f>
        <v/>
      </c>
      <c r="R8" s="28"/>
      <c r="S8" s="8"/>
      <c r="T8" s="19"/>
      <c r="U8" s="67"/>
      <c r="V8" s="58" t="str">
        <f>IF(AND(X4&lt;&gt;"",X5&lt;&gt;"",X6&lt;&gt;"",X7&lt;&gt;""),
IF(ABS(X7-X4-(X6-X5)-meta!$F$4)&lt;=meta!$F$9,
_xlfn.CONCAT(
(SIGN(X7-X4-(X6-X5)-meta!$F$4)*MINUTE(ABS(X7-X4-(X6-X5)-meta!$F$4))),meta!$F$10
),""),"")</f>
        <v/>
      </c>
      <c r="W8" s="8"/>
      <c r="X8" s="23" t="str">
        <f>_xlfn.IFS(AND(X4="",X5="",X6="",X7=""),"",
AND(X4&lt;&gt;"",X5="",X6="",X7=""),meta!$F$1-X4,
AND(X4&lt;&gt;"",X5&lt;&gt;"",X6="",X7=""),meta!$F$1-X4,
AND(X4&lt;&gt;"",X5&lt;&gt;"",X6&lt;&gt;"",X7=""),(meta!$F$1-X4)-(X6-X5-meta!$F$3),
AND(X4&lt;&gt;"",X5&lt;&gt;"",X6&lt;&gt;"",X7&lt;&gt;""),IF(ABS(X7-X4-(X6-X5)-meta!$F$4)&lt;=meta!$F$9,0,(X7-X4-(X6-X5)-meta!$F$4)),
TRUE,"ERRO")</f>
        <v/>
      </c>
      <c r="Y8" s="28"/>
      <c r="Z8" s="8"/>
      <c r="AA8" s="19"/>
      <c r="AB8" s="67"/>
      <c r="AC8" s="58" t="str">
        <f>IF(AND(AE4&lt;&gt;"",AE5&lt;&gt;"",AE6&lt;&gt;"",AE7&lt;&gt;""),
IF(ABS(AE7-AE4-(AE6-AE5)-meta!$F$4)&lt;=meta!$F$9,
_xlfn.CONCAT(
(SIGN(AE7-AE4-(AE6-AE5)-meta!$F$4)*MINUTE(ABS(AE7-AE4-(AE6-AE5)-meta!$F$4))),meta!$F$10
),""),"")</f>
        <v/>
      </c>
      <c r="AD8" s="8"/>
      <c r="AE8" s="23" t="str">
        <f>_xlfn.IFS(AND(AE4="",AE5="",AE6="",AE7=""),"",
AND(AE4&lt;&gt;"",AE5="",AE6="",AE7=""),meta!$F$1-AE4,
AND(AE4&lt;&gt;"",AE5&lt;&gt;"",AE6="",AE7=""),meta!$F$1-AE4,
AND(AE4&lt;&gt;"",AE5&lt;&gt;"",AE6&lt;&gt;"",AE7=""),(meta!$F$1-AE4)-(AE6-AE5-meta!$F$3),
AND(AE4&lt;&gt;"",AE5&lt;&gt;"",AE6&lt;&gt;"",AE7&lt;&gt;""),IF(ABS(AE7-AE4-(AE6-AE5)-meta!$F$4)&lt;=meta!$F$9,0,(AE7-AE4-(AE6-AE5)-meta!$F$4)),
TRUE,"ERRO")</f>
        <v/>
      </c>
      <c r="AF8" s="28"/>
      <c r="AG8" s="8"/>
      <c r="AH8" s="19"/>
      <c r="AI8" s="67"/>
      <c r="AJ8" s="58" t="str">
        <f>IF(AND(AL4&lt;&gt;"",AL5&lt;&gt;"",AL6&lt;&gt;"",AL7&lt;&gt;""),
IF(ABS(AL7-AL4-(AL6-AL5)-meta!$F$4)&lt;=meta!$F$9,
_xlfn.CONCAT(
(SIGN(AL7-AL4-(AL6-AL5)-meta!$F$4)*MINUTE(ABS(AL7-AL4-(AL6-AL5)-meta!$F$4))),meta!$F$10
),""),"")</f>
        <v/>
      </c>
      <c r="AK8" s="8"/>
      <c r="AL8" s="23" t="str">
        <f>_xlfn.IFS(AND(AL4="",AL5="",AL6="",AL7=""),"",
AND(AL4&lt;&gt;"",AL5="",AL6="",AL7=""),meta!$F$1-AL4,
AND(AL4&lt;&gt;"",AL5&lt;&gt;"",AL6="",AL7=""),meta!$F$1-AL4,
AND(AL4&lt;&gt;"",AL5&lt;&gt;"",AL6&lt;&gt;"",AL7=""),(meta!$F$1-AL4)-(AL6-AL5-meta!$F$3),
AND(AL4&lt;&gt;"",AL5&lt;&gt;"",AL6&lt;&gt;"",AL7&lt;&gt;""),IF(ABS(AL7-AL4-(AL6-AL5)-meta!$F$4)&lt;=meta!$F$9,0,(AL7-AL4-(AL6-AL5)-meta!$F$4)),
TRUE,"ERRO")</f>
        <v/>
      </c>
      <c r="AM8" s="28"/>
      <c r="AN8" s="8"/>
      <c r="AO8" s="19"/>
      <c r="AQ8" s="67"/>
      <c r="AR8" s="58" t="str">
        <f>IF(AND(AT4&lt;&gt;"",AT5&lt;&gt;"",AT6&lt;&gt;"",AT7&lt;&gt;""),
IF(ABS(AT7-AT4-(AT6-AT5)-meta!$F$4)&lt;=meta!$F$9,
_xlfn.CONCAT(
(SIGN(AT7-AT4-(AT6-AT5)-meta!$F$4)*MINUTE(ABS(AT7-AT4-(AT6-AT5)-meta!$F$4))),meta!$F$10
),""),"")</f>
        <v/>
      </c>
      <c r="AS8" s="8"/>
      <c r="AT8" s="23" t="str">
        <f>_xlfn.IFS(AND(AT4="",AT5="",AT6="",AT7=""),"",
AND(AT4&lt;&gt;"",AT5="",AT6="",AT7=""),meta!$F$1-AT4,
AND(AT4&lt;&gt;"",AT5&lt;&gt;"",AT6="",AT7=""),meta!$F$1-AT4,
AND(AT4&lt;&gt;"",AT5&lt;&gt;"",AT6&lt;&gt;"",AT7=""),(meta!$F$1-AT4)-(AT6-AT5-meta!$F$3),
AND(AT4&lt;&gt;"",AT5&lt;&gt;"",AT6&lt;&gt;"",AT7&lt;&gt;""),IF(ABS(AT7-AT4-(AT6-AT5)-meta!$F$4)&lt;=meta!$F$9,0,(AT7-AT4-(AT6-AT5)-meta!$F$4)),
TRUE,"ERRO")</f>
        <v/>
      </c>
      <c r="AU8" s="28"/>
      <c r="AV8" s="8"/>
      <c r="AX8" s="67"/>
      <c r="AY8" s="58" t="str">
        <f>IF(AND(BA4&lt;&gt;"",BA5&lt;&gt;"",BA6&lt;&gt;"",BA7&lt;&gt;""),
IF(ABS(BA7-BA4-(BA6-BA5)-meta!$F$4)&lt;=meta!$F$9,
_xlfn.CONCAT(
(SIGN(BA7-BA4-(BA6-BA5)-meta!$F$4)*MINUTE(ABS(BA7-BA4-(BA6-BA5)-meta!$F$4))),meta!$F$10
),""),"")</f>
        <v/>
      </c>
      <c r="AZ8" s="8"/>
      <c r="BA8" s="23" t="str">
        <f>_xlfn.IFS(AND(BA4="",BA5="",BA6="",BA7=""),"",
AND(BA4&lt;&gt;"",BA5="",BA6="",BA7=""),meta!$F$1-BA4,
AND(BA4&lt;&gt;"",BA5&lt;&gt;"",BA6="",BA7=""),meta!$F$1-BA4,
AND(BA4&lt;&gt;"",BA5&lt;&gt;"",BA6&lt;&gt;"",BA7=""),(meta!$F$1-BA4)-(BA6-BA5-meta!$F$3),
AND(BA4&lt;&gt;"",BA5&lt;&gt;"",BA6&lt;&gt;"",BA7&lt;&gt;""),IF(ABS(BA7-BA4-(BA6-BA5)-meta!$F$4)&lt;=meta!$F$9,0,(BA7-BA4-(BA6-BA5)-meta!$F$4)),
TRUE,"ERRO")</f>
        <v/>
      </c>
      <c r="BB8" s="28"/>
      <c r="BC8" s="8"/>
    </row>
    <row r="9" spans="1:55" ht="4.5" customHeight="1" x14ac:dyDescent="0.25">
      <c r="B9" s="66"/>
      <c r="C9" s="66"/>
      <c r="F9" s="35"/>
    </row>
    <row r="10" spans="1:55" ht="4.5" customHeight="1" x14ac:dyDescent="0.25">
      <c r="B10" s="66"/>
      <c r="C10" s="66"/>
      <c r="F10" s="35"/>
      <c r="G10" s="67">
        <f>AX3+1</f>
        <v>43956</v>
      </c>
      <c r="H10" s="15"/>
      <c r="I10" s="15"/>
      <c r="J10" s="15"/>
      <c r="K10" s="25"/>
      <c r="L10" s="4"/>
      <c r="N10" s="67">
        <f>G10+1</f>
        <v>43957</v>
      </c>
      <c r="O10" s="15"/>
      <c r="P10" s="15"/>
      <c r="Q10" s="15"/>
      <c r="R10" s="25"/>
      <c r="S10" s="4"/>
      <c r="U10" s="67">
        <f>N10+1</f>
        <v>43958</v>
      </c>
      <c r="V10" s="15"/>
      <c r="W10" s="15"/>
      <c r="X10" s="15"/>
      <c r="Y10" s="25"/>
      <c r="Z10" s="4"/>
      <c r="AB10" s="67">
        <f>U10+1</f>
        <v>43959</v>
      </c>
      <c r="AC10" s="15"/>
      <c r="AD10" s="15"/>
      <c r="AE10" s="15"/>
      <c r="AF10" s="25"/>
      <c r="AG10" s="4"/>
      <c r="AI10" s="67">
        <f>AB10+1</f>
        <v>43960</v>
      </c>
      <c r="AJ10" s="15"/>
      <c r="AK10" s="15"/>
      <c r="AL10" s="15"/>
      <c r="AM10" s="25"/>
      <c r="AN10" s="4"/>
      <c r="AQ10" s="67">
        <f>AI10+1</f>
        <v>43961</v>
      </c>
      <c r="AR10" s="15"/>
      <c r="AS10" s="15"/>
      <c r="AT10" s="15"/>
      <c r="AU10" s="25"/>
      <c r="AV10" s="4"/>
      <c r="AX10" s="67">
        <f>AQ10+1</f>
        <v>43962</v>
      </c>
      <c r="AY10" s="15"/>
      <c r="AZ10" s="15"/>
      <c r="BA10" s="15"/>
      <c r="BB10" s="25"/>
      <c r="BC10" s="4"/>
    </row>
    <row r="11" spans="1:55" ht="14.45" customHeight="1" x14ac:dyDescent="0.25">
      <c r="A11" s="10"/>
      <c r="B11" s="66"/>
      <c r="C11" s="66"/>
      <c r="E11" s="68">
        <f>IFERROR(SUM(J15,Q15,X15,AE15,AL15,AT15,BA15)*VLOOKUP($C$14,meta!$R$1:$S$3,2,FALSE),SUM(J15,Q15,X15,AE15,AL15,AT15,BA15))</f>
        <v>0</v>
      </c>
      <c r="F11" s="41">
        <f>IFERROR(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*VLOOKUP($C$14,meta!$R$1:$S$3,2,FALSE),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)</f>
        <v>0</v>
      </c>
      <c r="G11" s="67"/>
      <c r="H11" s="6" t="str">
        <f>meta!$P$1</f>
        <v>Entrada</v>
      </c>
      <c r="I11" s="1"/>
      <c r="J11" s="13"/>
      <c r="K11" s="26" t="str">
        <f>IF(J11&lt;&gt;"","",TEXT(meta!$F$1,"HH:MM"))</f>
        <v>08:30</v>
      </c>
      <c r="L11" s="1"/>
      <c r="N11" s="67"/>
      <c r="O11" s="6" t="str">
        <f>meta!$P$1</f>
        <v>Entrada</v>
      </c>
      <c r="P11" s="1"/>
      <c r="Q11" s="13"/>
      <c r="R11" s="26" t="str">
        <f>IF(Q11&lt;&gt;"","",TEXT(meta!$F$1,"HH:MM"))</f>
        <v>08:30</v>
      </c>
      <c r="S11" s="1"/>
      <c r="U11" s="67"/>
      <c r="V11" s="6" t="str">
        <f>meta!$P$1</f>
        <v>Entrada</v>
      </c>
      <c r="W11" s="1"/>
      <c r="X11" s="13"/>
      <c r="Y11" s="26" t="str">
        <f>IF(X11&lt;&gt;"","",TEXT(meta!$F$1,"HH:MM"))</f>
        <v>08:30</v>
      </c>
      <c r="Z11" s="1"/>
      <c r="AB11" s="67"/>
      <c r="AC11" s="6" t="str">
        <f>meta!$P$1</f>
        <v>Entrada</v>
      </c>
      <c r="AD11" s="1"/>
      <c r="AE11" s="13"/>
      <c r="AF11" s="26" t="str">
        <f>IF(AE11&lt;&gt;"","",TEXT(meta!$F$1,"HH:MM"))</f>
        <v>08:30</v>
      </c>
      <c r="AG11" s="1"/>
      <c r="AI11" s="67"/>
      <c r="AJ11" s="6" t="str">
        <f>meta!$P$1</f>
        <v>Entrada</v>
      </c>
      <c r="AK11" s="1"/>
      <c r="AL11" s="13"/>
      <c r="AM11" s="26" t="str">
        <f>IF(AL11&lt;&gt;"","",TEXT(meta!$F$1,"HH:MM"))</f>
        <v>08:30</v>
      </c>
      <c r="AN11" s="1"/>
      <c r="AQ11" s="67"/>
      <c r="AR11" s="6" t="str">
        <f>meta!$P$1</f>
        <v>Entrada</v>
      </c>
      <c r="AS11" s="1"/>
      <c r="AT11" s="13"/>
      <c r="AU11" s="26" t="str">
        <f>IF(AT11&lt;&gt;"","",TEXT(meta!$F$1,"HH:MM"))</f>
        <v>08:30</v>
      </c>
      <c r="AV11" s="1"/>
      <c r="AX11" s="67"/>
      <c r="AY11" s="6" t="str">
        <f>meta!$P$1</f>
        <v>Entrada</v>
      </c>
      <c r="AZ11" s="1"/>
      <c r="BA11" s="13"/>
      <c r="BB11" s="26" t="str">
        <f>IF(BA11&lt;&gt;"","",TEXT(meta!$F$1,"HH:MM"))</f>
        <v>08:30</v>
      </c>
      <c r="BC11" s="1"/>
    </row>
    <row r="12" spans="1:55" ht="14.45" customHeight="1" x14ac:dyDescent="0.25">
      <c r="B12" s="22" t="s">
        <v>37</v>
      </c>
      <c r="C12" s="59">
        <f>ABR!C13</f>
        <v>0</v>
      </c>
      <c r="E12" s="68"/>
      <c r="F12" s="36"/>
      <c r="G12" s="67"/>
      <c r="H12" s="7" t="str">
        <f>meta!$P$2</f>
        <v>Almoço ↑</v>
      </c>
      <c r="I12" s="1"/>
      <c r="J12" s="14"/>
      <c r="K12" s="27"/>
      <c r="L12" s="1"/>
      <c r="N12" s="67"/>
      <c r="O12" s="7" t="str">
        <f>meta!$P$2</f>
        <v>Almoço ↑</v>
      </c>
      <c r="P12" s="1"/>
      <c r="Q12" s="14"/>
      <c r="R12" s="27"/>
      <c r="S12" s="1"/>
      <c r="U12" s="67"/>
      <c r="V12" s="7" t="str">
        <f>meta!$P$2</f>
        <v>Almoço ↑</v>
      </c>
      <c r="W12" s="1"/>
      <c r="X12" s="14"/>
      <c r="Y12" s="27"/>
      <c r="Z12" s="1"/>
      <c r="AB12" s="67"/>
      <c r="AC12" s="7" t="str">
        <f>meta!$P$2</f>
        <v>Almoço ↑</v>
      </c>
      <c r="AD12" s="1"/>
      <c r="AE12" s="14"/>
      <c r="AF12" s="27"/>
      <c r="AG12" s="1"/>
      <c r="AI12" s="67"/>
      <c r="AJ12" s="7" t="str">
        <f>meta!$P$2</f>
        <v>Almoço ↑</v>
      </c>
      <c r="AK12" s="1"/>
      <c r="AL12" s="14"/>
      <c r="AM12" s="27"/>
      <c r="AN12" s="1"/>
      <c r="AQ12" s="67"/>
      <c r="AR12" s="7" t="str">
        <f>meta!$P$2</f>
        <v>Almoço ↑</v>
      </c>
      <c r="AS12" s="1"/>
      <c r="AT12" s="14"/>
      <c r="AU12" s="27"/>
      <c r="AV12" s="1"/>
      <c r="AX12" s="67"/>
      <c r="AY12" s="7" t="str">
        <f>meta!$P$2</f>
        <v>Almoço ↑</v>
      </c>
      <c r="AZ12" s="1"/>
      <c r="BA12" s="14"/>
      <c r="BB12" s="27"/>
      <c r="BC12" s="1"/>
    </row>
    <row r="13" spans="1:55" ht="14.45" customHeight="1" x14ac:dyDescent="0.25">
      <c r="B13" s="22" t="s">
        <v>36</v>
      </c>
      <c r="C13" s="59">
        <f>IFERROR(SUM(E4,E11,E18,E25,E32,E39)*VLOOKUP(C14,meta!$R$1:$S$3,2,FALSE),SUM(E4,E11,E18,E25,E32,E39))</f>
        <v>0</v>
      </c>
      <c r="E13" s="68"/>
      <c r="F13" s="36"/>
      <c r="G13" s="67"/>
      <c r="H13" s="7" t="str">
        <f>meta!$P$3</f>
        <v>Almoço ↓</v>
      </c>
      <c r="I13" s="1"/>
      <c r="J13" s="14"/>
      <c r="K13" s="27" t="str">
        <f>IF(OR(J12="",J13&lt;&gt;""),"",TEXT(J12+"1:00","HH:MM"))</f>
        <v/>
      </c>
      <c r="L13" s="1"/>
      <c r="N13" s="67"/>
      <c r="O13" s="7" t="str">
        <f>meta!$P$3</f>
        <v>Almoço ↓</v>
      </c>
      <c r="P13" s="1"/>
      <c r="Q13" s="14"/>
      <c r="R13" s="27" t="str">
        <f>IF(OR(Q12="",Q13&lt;&gt;""),"",TEXT(Q12+"1:00","HH:MM"))</f>
        <v/>
      </c>
      <c r="S13" s="1"/>
      <c r="U13" s="67"/>
      <c r="V13" s="7" t="str">
        <f>meta!$P$3</f>
        <v>Almoço ↓</v>
      </c>
      <c r="W13" s="1"/>
      <c r="X13" s="14"/>
      <c r="Y13" s="27" t="str">
        <f>IF(OR(X12="",X13&lt;&gt;""),"",TEXT(X12+"1:00","HH:MM"))</f>
        <v/>
      </c>
      <c r="Z13" s="1"/>
      <c r="AB13" s="67"/>
      <c r="AC13" s="7" t="str">
        <f>meta!$P$3</f>
        <v>Almoço ↓</v>
      </c>
      <c r="AD13" s="1"/>
      <c r="AE13" s="14"/>
      <c r="AF13" s="27" t="str">
        <f>IF(OR(AE12="",AE13&lt;&gt;""),"",TEXT(AE12+"1:00","HH:MM"))</f>
        <v/>
      </c>
      <c r="AG13" s="1"/>
      <c r="AI13" s="67"/>
      <c r="AJ13" s="7" t="str">
        <f>meta!$P$3</f>
        <v>Almoço ↓</v>
      </c>
      <c r="AK13" s="1"/>
      <c r="AL13" s="14"/>
      <c r="AM13" s="27" t="str">
        <f>IF(OR(AL12="",AL13&lt;&gt;""),"",TEXT(AL12+"1:00","HH:MM"))</f>
        <v/>
      </c>
      <c r="AN13" s="1"/>
      <c r="AQ13" s="67"/>
      <c r="AR13" s="7" t="str">
        <f>meta!$P$3</f>
        <v>Almoço ↓</v>
      </c>
      <c r="AS13" s="1"/>
      <c r="AT13" s="14"/>
      <c r="AU13" s="27" t="str">
        <f>IF(OR(AT12="",AT13&lt;&gt;""),"",TEXT(AT12+"1:00","HH:MM"))</f>
        <v/>
      </c>
      <c r="AV13" s="1"/>
      <c r="AX13" s="67"/>
      <c r="AY13" s="7" t="str">
        <f>meta!$P$3</f>
        <v>Almoço ↓</v>
      </c>
      <c r="AZ13" s="1"/>
      <c r="BA13" s="14"/>
      <c r="BB13" s="27" t="str">
        <f>IF(OR(BA12="",BA13&lt;&gt;""),"",TEXT(BA12+"1:00","HH:MM"))</f>
        <v/>
      </c>
      <c r="BC13" s="1"/>
    </row>
    <row r="14" spans="1:55" ht="14.45" customHeight="1" x14ac:dyDescent="0.25">
      <c r="B14" s="22" t="s">
        <v>66</v>
      </c>
      <c r="C14" s="60" t="s">
        <v>64</v>
      </c>
      <c r="E14" s="68"/>
      <c r="F14" s="36"/>
      <c r="G14" s="67"/>
      <c r="H14" s="6" t="str">
        <f>meta!$P$4</f>
        <v>Saída</v>
      </c>
      <c r="I14" s="1"/>
      <c r="J14" s="13"/>
      <c r="K14" s="26" t="str">
        <f>IF(J14&lt;&gt;"","",TEXT(meta!$F$2,"HH:MM"))</f>
        <v>17:30</v>
      </c>
      <c r="L14" s="1"/>
      <c r="N14" s="67"/>
      <c r="O14" s="6" t="str">
        <f>meta!$P$4</f>
        <v>Saída</v>
      </c>
      <c r="P14" s="1"/>
      <c r="Q14" s="13"/>
      <c r="R14" s="26" t="str">
        <f>IF(Q14&lt;&gt;"","",TEXT(meta!$F$2,"HH:MM"))</f>
        <v>17:30</v>
      </c>
      <c r="S14" s="1"/>
      <c r="U14" s="67"/>
      <c r="V14" s="6" t="str">
        <f>meta!$P$4</f>
        <v>Saída</v>
      </c>
      <c r="W14" s="1"/>
      <c r="X14" s="13"/>
      <c r="Y14" s="26" t="str">
        <f>IF(X14&lt;&gt;"","",TEXT(meta!$F$2,"HH:MM"))</f>
        <v>17:30</v>
      </c>
      <c r="Z14" s="1"/>
      <c r="AB14" s="67"/>
      <c r="AC14" s="6" t="str">
        <f>meta!$P$4</f>
        <v>Saída</v>
      </c>
      <c r="AD14" s="1"/>
      <c r="AE14" s="13"/>
      <c r="AF14" s="26" t="str">
        <f>IF(AE14&lt;&gt;"","",TEXT(meta!$F$2,"HH:MM"))</f>
        <v>17:30</v>
      </c>
      <c r="AG14" s="1"/>
      <c r="AI14" s="67"/>
      <c r="AJ14" s="6" t="str">
        <f>meta!$P$4</f>
        <v>Saída</v>
      </c>
      <c r="AK14" s="1"/>
      <c r="AL14" s="13"/>
      <c r="AM14" s="26" t="str">
        <f>IF(AL14&lt;&gt;"","",TEXT(meta!$F$2,"HH:MM"))</f>
        <v>17:30</v>
      </c>
      <c r="AN14" s="1"/>
      <c r="AQ14" s="67"/>
      <c r="AR14" s="6" t="str">
        <f>meta!$P$4</f>
        <v>Saída</v>
      </c>
      <c r="AS14" s="1"/>
      <c r="AT14" s="13"/>
      <c r="AU14" s="26" t="str">
        <f>IF(AT14&lt;&gt;"","",TEXT(meta!$F$2,"HH:MM"))</f>
        <v>17:30</v>
      </c>
      <c r="AV14" s="1"/>
      <c r="AX14" s="67"/>
      <c r="AY14" s="6" t="str">
        <f>meta!$P$4</f>
        <v>Saída</v>
      </c>
      <c r="AZ14" s="1"/>
      <c r="BA14" s="13"/>
      <c r="BB14" s="26" t="str">
        <f>IF(BA14&lt;&gt;"","",TEXT(meta!$F$2,"HH:MM"))</f>
        <v>17:30</v>
      </c>
      <c r="BC14" s="1"/>
    </row>
    <row r="15" spans="1:55" s="18" customFormat="1" ht="10.5" customHeight="1" x14ac:dyDescent="0.25">
      <c r="A15" s="8"/>
      <c r="B15" s="11"/>
      <c r="C15" s="9"/>
      <c r="D15" s="2"/>
      <c r="E15" s="35"/>
      <c r="F15" s="35"/>
      <c r="G15" s="67"/>
      <c r="H15" s="58" t="str">
        <f>IF(AND(J11&lt;&gt;"",J12&lt;&gt;"",J13&lt;&gt;"",J14&lt;&gt;""),
IF(ABS(J14-J11-(J13-J12)-meta!$F$4)&lt;=meta!$F$9,
_xlfn.CONCAT(
(SIGN(J14-J11-(J13-J12)-meta!$F$4)*MINUTE(ABS(J14-J11-(J13-J12)-meta!$F$4))),meta!$F$10
),""),"")</f>
        <v/>
      </c>
      <c r="I15" s="8"/>
      <c r="J15" s="23" t="str">
        <f>_xlfn.IFS(AND(J11="",J12="",J13="",J14=""),"",
AND(J11&lt;&gt;"",J12="",J13="",J14=""),meta!$F$1-J11,
AND(J11&lt;&gt;"",J12&lt;&gt;"",J13="",J14=""),meta!$F$1-J11,
AND(J11&lt;&gt;"",J12&lt;&gt;"",J13&lt;&gt;"",J14=""),(meta!$F$1-J11)-(J13-J12-meta!$F$3),
AND(J11&lt;&gt;"",J12&lt;&gt;"",J13&lt;&gt;"",J14&lt;&gt;""),IF(ABS(J14-J11-(J13-J12)-meta!$F$4)&lt;=meta!$F$9,0,(J14-J11-(J13-J12)-meta!$F$4)),
TRUE,"ERRO")</f>
        <v/>
      </c>
      <c r="K15" s="28"/>
      <c r="L15" s="8"/>
      <c r="M15" s="19"/>
      <c r="N15" s="67"/>
      <c r="O15" s="58" t="str">
        <f>IF(AND(Q11&lt;&gt;"",Q12&lt;&gt;"",Q13&lt;&gt;"",Q14&lt;&gt;""),
IF(ABS(Q14-Q11-(Q13-Q12)-meta!$F$4)&lt;=meta!$F$9,
_xlfn.CONCAT(
(SIGN(Q14-Q11-(Q13-Q12)-meta!$F$4)*MINUTE(ABS(Q14-Q11-(Q13-Q12)-meta!$F$4))),meta!$F$10
),""),"")</f>
        <v/>
      </c>
      <c r="P15" s="8"/>
      <c r="Q15" s="23" t="str">
        <f>_xlfn.IFS(AND(Q11="",Q12="",Q13="",Q14=""),"",
AND(Q11&lt;&gt;"",Q12="",Q13="",Q14=""),meta!$F$1-Q11,
AND(Q11&lt;&gt;"",Q12&lt;&gt;"",Q13="",Q14=""),meta!$F$1-Q11,
AND(Q11&lt;&gt;"",Q12&lt;&gt;"",Q13&lt;&gt;"",Q14=""),(meta!$F$1-Q11)-(Q13-Q12-meta!$F$3),
AND(Q11&lt;&gt;"",Q12&lt;&gt;"",Q13&lt;&gt;"",Q14&lt;&gt;""),IF(ABS(Q14-Q11-(Q13-Q12)-meta!$F$4)&lt;=meta!$F$9,0,(Q14-Q11-(Q13-Q12)-meta!$F$4)),
TRUE,"ERRO")</f>
        <v/>
      </c>
      <c r="R15" s="28"/>
      <c r="S15" s="8"/>
      <c r="T15" s="19"/>
      <c r="U15" s="67"/>
      <c r="V15" s="58" t="str">
        <f>IF(AND(X11&lt;&gt;"",X12&lt;&gt;"",X13&lt;&gt;"",X14&lt;&gt;""),
IF(ABS(X14-X11-(X13-X12)-meta!$F$4)&lt;=meta!$F$9,
_xlfn.CONCAT(
(SIGN(X14-X11-(X13-X12)-meta!$F$4)*MINUTE(ABS(X14-X11-(X13-X12)-meta!$F$4))),meta!$F$10
),""),"")</f>
        <v/>
      </c>
      <c r="W15" s="8"/>
      <c r="X15" s="23" t="str">
        <f>_xlfn.IFS(AND(X11="",X12="",X13="",X14=""),"",
AND(X11&lt;&gt;"",X12="",X13="",X14=""),meta!$F$1-X11,
AND(X11&lt;&gt;"",X12&lt;&gt;"",X13="",X14=""),meta!$F$1-X11,
AND(X11&lt;&gt;"",X12&lt;&gt;"",X13&lt;&gt;"",X14=""),(meta!$F$1-X11)-(X13-X12-meta!$F$3),
AND(X11&lt;&gt;"",X12&lt;&gt;"",X13&lt;&gt;"",X14&lt;&gt;""),IF(ABS(X14-X11-(X13-X12)-meta!$F$4)&lt;=meta!$F$9,0,(X14-X11-(X13-X12)-meta!$F$4)),
TRUE,"ERRO")</f>
        <v/>
      </c>
      <c r="Y15" s="28"/>
      <c r="Z15" s="8"/>
      <c r="AA15" s="19"/>
      <c r="AB15" s="67"/>
      <c r="AC15" s="58" t="str">
        <f>IF(AND(AE11&lt;&gt;"",AE12&lt;&gt;"",AE13&lt;&gt;"",AE14&lt;&gt;""),
IF(ABS(AE14-AE11-(AE13-AE12)-meta!$F$4)&lt;=meta!$F$9,
_xlfn.CONCAT(
(SIGN(AE14-AE11-(AE13-AE12)-meta!$F$4)*MINUTE(ABS(AE14-AE11-(AE13-AE12)-meta!$F$4))),meta!$F$10
),""),"")</f>
        <v/>
      </c>
      <c r="AD15" s="8"/>
      <c r="AE15" s="23" t="str">
        <f>_xlfn.IFS(AND(AE11="",AE12="",AE13="",AE14=""),"",
AND(AE11&lt;&gt;"",AE12="",AE13="",AE14=""),meta!$F$1-AE11,
AND(AE11&lt;&gt;"",AE12&lt;&gt;"",AE13="",AE14=""),meta!$F$1-AE11,
AND(AE11&lt;&gt;"",AE12&lt;&gt;"",AE13&lt;&gt;"",AE14=""),(meta!$F$1-AE11)-(AE13-AE12-meta!$F$3),
AND(AE11&lt;&gt;"",AE12&lt;&gt;"",AE13&lt;&gt;"",AE14&lt;&gt;""),IF(ABS(AE14-AE11-(AE13-AE12)-meta!$F$4)&lt;=meta!$F$9,0,(AE14-AE11-(AE13-AE12)-meta!$F$4)),
TRUE,"ERRO")</f>
        <v/>
      </c>
      <c r="AF15" s="28"/>
      <c r="AG15" s="8"/>
      <c r="AH15" s="19"/>
      <c r="AI15" s="67"/>
      <c r="AJ15" s="58" t="str">
        <f>IF(AND(AL11&lt;&gt;"",AL12&lt;&gt;"",AL13&lt;&gt;"",AL14&lt;&gt;""),
IF(ABS(AL14-AL11-(AL13-AL12)-meta!$F$4)&lt;=meta!$F$9,
_xlfn.CONCAT(
(SIGN(AL14-AL11-(AL13-AL12)-meta!$F$4)*MINUTE(ABS(AL14-AL11-(AL13-AL12)-meta!$F$4))),meta!$F$10
),""),"")</f>
        <v/>
      </c>
      <c r="AK15" s="8"/>
      <c r="AL15" s="23" t="str">
        <f>_xlfn.IFS(AND(AL11="",AL12="",AL13="",AL14=""),"",
AND(AL11&lt;&gt;"",AL12="",AL13="",AL14=""),meta!$F$1-AL11,
AND(AL11&lt;&gt;"",AL12&lt;&gt;"",AL13="",AL14=""),meta!$F$1-AL11,
AND(AL11&lt;&gt;"",AL12&lt;&gt;"",AL13&lt;&gt;"",AL14=""),(meta!$F$1-AL11)-(AL13-AL12-meta!$F$3),
AND(AL11&lt;&gt;"",AL12&lt;&gt;"",AL13&lt;&gt;"",AL14&lt;&gt;""),IF(ABS(AL14-AL11-(AL13-AL12)-meta!$F$4)&lt;=meta!$F$9,0,(AL14-AL11-(AL13-AL12)-meta!$F$4)),
TRUE,"ERRO")</f>
        <v/>
      </c>
      <c r="AM15" s="28"/>
      <c r="AN15" s="8"/>
      <c r="AO15" s="19"/>
      <c r="AQ15" s="67"/>
      <c r="AR15" s="58" t="str">
        <f>IF(AND(AT11&lt;&gt;"",AT12&lt;&gt;"",AT13&lt;&gt;"",AT14&lt;&gt;""),
IF(ABS(AT14-AT11-(AT13-AT12)-meta!$F$4)&lt;=meta!$F$9,
_xlfn.CONCAT(
(SIGN(AT14-AT11-(AT13-AT12)-meta!$F$4)*MINUTE(ABS(AT14-AT11-(AT13-AT12)-meta!$F$4))),meta!$F$10
),""),"")</f>
        <v/>
      </c>
      <c r="AS15" s="8"/>
      <c r="AT15" s="23" t="str">
        <f>_xlfn.IFS(AND(AT11="",AT12="",AT13="",AT14=""),"",
AND(AT11&lt;&gt;"",AT12="",AT13="",AT14=""),meta!$F$1-AT11,
AND(AT11&lt;&gt;"",AT12&lt;&gt;"",AT13="",AT14=""),meta!$F$1-AT11,
AND(AT11&lt;&gt;"",AT12&lt;&gt;"",AT13&lt;&gt;"",AT14=""),(meta!$F$1-AT11)-(AT13-AT12-meta!$F$3),
AND(AT11&lt;&gt;"",AT12&lt;&gt;"",AT13&lt;&gt;"",AT14&lt;&gt;""),IF(ABS(AT14-AT11-(AT13-AT12)-meta!$F$4)&lt;=meta!$F$9,0,(AT14-AT11-(AT13-AT12)-meta!$F$4)),
TRUE,"ERRO")</f>
        <v/>
      </c>
      <c r="AU15" s="28"/>
      <c r="AV15" s="8"/>
      <c r="AX15" s="67"/>
      <c r="AY15" s="58" t="str">
        <f>IF(AND(BA11&lt;&gt;"",BA12&lt;&gt;"",BA13&lt;&gt;"",BA14&lt;&gt;""),
IF(ABS(BA14-BA11-(BA13-BA12)-meta!$F$4)&lt;=meta!$F$9,
_xlfn.CONCAT(
(SIGN(BA14-BA11-(BA13-BA12)-meta!$F$4)*MINUTE(ABS(BA14-BA11-(BA13-BA12)-meta!$F$4))),meta!$F$10
),""),"")</f>
        <v/>
      </c>
      <c r="AZ15" s="8"/>
      <c r="BA15" s="23" t="str">
        <f>_xlfn.IFS(AND(BA11="",BA12="",BA13="",BA14=""),"",
AND(BA11&lt;&gt;"",BA12="",BA13="",BA14=""),meta!$F$1-BA11,
AND(BA11&lt;&gt;"",BA12&lt;&gt;"",BA13="",BA14=""),meta!$F$1-BA11,
AND(BA11&lt;&gt;"",BA12&lt;&gt;"",BA13&lt;&gt;"",BA14=""),(meta!$F$1-BA11)-(BA13-BA12-meta!$F$3),
AND(BA11&lt;&gt;"",BA12&lt;&gt;"",BA13&lt;&gt;"",BA14&lt;&gt;""),IF(ABS(BA14-BA11-(BA13-BA12)-meta!$F$4)&lt;=meta!$F$9,0,(BA14-BA11-(BA13-BA12)-meta!$F$4)),
TRUE,"ERRO")</f>
        <v/>
      </c>
      <c r="BB15" s="28"/>
      <c r="BC15" s="8"/>
    </row>
    <row r="16" spans="1:55" ht="4.5" customHeight="1" x14ac:dyDescent="0.25">
      <c r="B16" s="11"/>
      <c r="C16" s="8"/>
      <c r="F16" s="35"/>
    </row>
    <row r="17" spans="1:55" ht="4.5" customHeight="1" x14ac:dyDescent="0.25">
      <c r="B17" s="11"/>
      <c r="C17" s="8"/>
      <c r="F17" s="35"/>
      <c r="G17" s="67">
        <f>AX10+1</f>
        <v>43963</v>
      </c>
      <c r="H17" s="15"/>
      <c r="I17" s="15"/>
      <c r="J17" s="15"/>
      <c r="K17" s="25"/>
      <c r="L17" s="4"/>
      <c r="N17" s="67">
        <f>G17+1</f>
        <v>43964</v>
      </c>
      <c r="O17" s="15"/>
      <c r="P17" s="15"/>
      <c r="Q17" s="15"/>
      <c r="R17" s="25"/>
      <c r="S17" s="4"/>
      <c r="U17" s="67">
        <f>N17+1</f>
        <v>43965</v>
      </c>
      <c r="V17" s="15"/>
      <c r="W17" s="15"/>
      <c r="X17" s="15"/>
      <c r="Y17" s="25"/>
      <c r="Z17" s="4"/>
      <c r="AB17" s="67">
        <f>U17+1</f>
        <v>43966</v>
      </c>
      <c r="AC17" s="15"/>
      <c r="AD17" s="15"/>
      <c r="AE17" s="15"/>
      <c r="AF17" s="25"/>
      <c r="AG17" s="4"/>
      <c r="AI17" s="67">
        <f>AB17+1</f>
        <v>43967</v>
      </c>
      <c r="AJ17" s="15"/>
      <c r="AK17" s="15"/>
      <c r="AL17" s="15"/>
      <c r="AM17" s="25"/>
      <c r="AN17" s="4"/>
      <c r="AQ17" s="67">
        <f>AI17+1</f>
        <v>43968</v>
      </c>
      <c r="AR17" s="15"/>
      <c r="AS17" s="15"/>
      <c r="AT17" s="15"/>
      <c r="AU17" s="25"/>
      <c r="AV17" s="4"/>
      <c r="AX17" s="67">
        <f>AQ17+1</f>
        <v>43969</v>
      </c>
      <c r="AY17" s="15"/>
      <c r="AZ17" s="15"/>
      <c r="BA17" s="15"/>
      <c r="BB17" s="25"/>
      <c r="BC17" s="4"/>
    </row>
    <row r="18" spans="1:55" ht="14.45" customHeight="1" x14ac:dyDescent="0.25">
      <c r="B18" s="70">
        <f>OOO!C16</f>
        <v>0</v>
      </c>
      <c r="C18" s="71"/>
      <c r="E18" s="68">
        <f>IFERROR(SUM(J22,Q22,X22,AE22,AL22,AT22,BA22)*VLOOKUP($C$14,meta!$R$1:$S$3,2,FALSE),SUM(J22,Q22,X22,AE22,AL22,AT22,BA22))</f>
        <v>0</v>
      </c>
      <c r="F18" s="41">
        <f>IFERROR(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*VLOOKUP($C$14,meta!$R$1:$S$3,2,FALSE),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)</f>
        <v>0</v>
      </c>
      <c r="G18" s="67"/>
      <c r="H18" s="6" t="str">
        <f>meta!$P$1</f>
        <v>Entrada</v>
      </c>
      <c r="I18" s="1"/>
      <c r="J18" s="13"/>
      <c r="K18" s="26" t="str">
        <f>IF(J18&lt;&gt;"","",TEXT(meta!$F$1,"HH:MM"))</f>
        <v>08:30</v>
      </c>
      <c r="L18" s="1"/>
      <c r="N18" s="67"/>
      <c r="O18" s="6" t="str">
        <f>meta!$P$1</f>
        <v>Entrada</v>
      </c>
      <c r="P18" s="1"/>
      <c r="Q18" s="13"/>
      <c r="R18" s="26" t="str">
        <f>IF(Q18&lt;&gt;"","",TEXT(meta!$F$1,"HH:MM"))</f>
        <v>08:30</v>
      </c>
      <c r="S18" s="1"/>
      <c r="U18" s="67"/>
      <c r="V18" s="6" t="str">
        <f>meta!$P$1</f>
        <v>Entrada</v>
      </c>
      <c r="W18" s="1"/>
      <c r="X18" s="13"/>
      <c r="Y18" s="26" t="str">
        <f>IF(X18&lt;&gt;"","",TEXT(meta!$F$1,"HH:MM"))</f>
        <v>08:30</v>
      </c>
      <c r="Z18" s="1"/>
      <c r="AB18" s="67"/>
      <c r="AC18" s="6" t="str">
        <f>meta!$P$1</f>
        <v>Entrada</v>
      </c>
      <c r="AD18" s="1"/>
      <c r="AE18" s="13"/>
      <c r="AF18" s="26" t="str">
        <f>IF(AE18&lt;&gt;"","",TEXT(meta!$F$1,"HH:MM"))</f>
        <v>08:30</v>
      </c>
      <c r="AG18" s="1"/>
      <c r="AI18" s="67"/>
      <c r="AJ18" s="6" t="str">
        <f>meta!$P$1</f>
        <v>Entrada</v>
      </c>
      <c r="AK18" s="1"/>
      <c r="AL18" s="13"/>
      <c r="AM18" s="26" t="str">
        <f>IF(AL18&lt;&gt;"","",TEXT(meta!$F$1,"HH:MM"))</f>
        <v>08:30</v>
      </c>
      <c r="AN18" s="1"/>
      <c r="AQ18" s="67"/>
      <c r="AR18" s="6" t="str">
        <f>meta!$P$1</f>
        <v>Entrada</v>
      </c>
      <c r="AS18" s="1"/>
      <c r="AT18" s="13"/>
      <c r="AU18" s="26" t="str">
        <f>IF(AT18&lt;&gt;"","",TEXT(meta!$F$1,"HH:MM"))</f>
        <v>08:30</v>
      </c>
      <c r="AV18" s="1"/>
      <c r="AX18" s="67"/>
      <c r="AY18" s="6" t="str">
        <f>meta!$P$1</f>
        <v>Entrada</v>
      </c>
      <c r="AZ18" s="1"/>
      <c r="BA18" s="13"/>
      <c r="BB18" s="26" t="str">
        <f>IF(BA18&lt;&gt;"","",TEXT(meta!$F$1,"HH:MM"))</f>
        <v>08:30</v>
      </c>
      <c r="BC18" s="1"/>
    </row>
    <row r="19" spans="1:55" ht="14.45" customHeight="1" x14ac:dyDescent="0.25">
      <c r="B19" s="72"/>
      <c r="C19" s="73"/>
      <c r="E19" s="68"/>
      <c r="F19" s="36"/>
      <c r="G19" s="67"/>
      <c r="H19" s="7" t="str">
        <f>meta!$P$2</f>
        <v>Almoço ↑</v>
      </c>
      <c r="I19" s="1"/>
      <c r="J19" s="14"/>
      <c r="K19" s="27"/>
      <c r="L19" s="1"/>
      <c r="N19" s="67"/>
      <c r="O19" s="7" t="str">
        <f>meta!$P$2</f>
        <v>Almoço ↑</v>
      </c>
      <c r="P19" s="1"/>
      <c r="Q19" s="14"/>
      <c r="R19" s="27"/>
      <c r="S19" s="1"/>
      <c r="U19" s="67"/>
      <c r="V19" s="7" t="str">
        <f>meta!$P$2</f>
        <v>Almoço ↑</v>
      </c>
      <c r="W19" s="1"/>
      <c r="X19" s="14"/>
      <c r="Y19" s="27"/>
      <c r="Z19" s="1"/>
      <c r="AB19" s="67"/>
      <c r="AC19" s="7" t="str">
        <f>meta!$P$2</f>
        <v>Almoço ↑</v>
      </c>
      <c r="AD19" s="1"/>
      <c r="AE19" s="14"/>
      <c r="AF19" s="27"/>
      <c r="AG19" s="1"/>
      <c r="AI19" s="67"/>
      <c r="AJ19" s="7" t="str">
        <f>meta!$P$2</f>
        <v>Almoço ↑</v>
      </c>
      <c r="AK19" s="1"/>
      <c r="AL19" s="14"/>
      <c r="AM19" s="27"/>
      <c r="AN19" s="1"/>
      <c r="AQ19" s="67"/>
      <c r="AR19" s="7" t="str">
        <f>meta!$P$2</f>
        <v>Almoço ↑</v>
      </c>
      <c r="AS19" s="1"/>
      <c r="AT19" s="14"/>
      <c r="AU19" s="27"/>
      <c r="AV19" s="1"/>
      <c r="AX19" s="67"/>
      <c r="AY19" s="7" t="str">
        <f>meta!$P$2</f>
        <v>Almoço ↑</v>
      </c>
      <c r="AZ19" s="1"/>
      <c r="BA19" s="14"/>
      <c r="BB19" s="27"/>
      <c r="BC19" s="1"/>
    </row>
    <row r="20" spans="1:55" ht="14.45" customHeight="1" x14ac:dyDescent="0.25">
      <c r="B20" s="72"/>
      <c r="C20" s="73"/>
      <c r="E20" s="68"/>
      <c r="F20" s="36"/>
      <c r="G20" s="67"/>
      <c r="H20" s="7" t="str">
        <f>meta!$P$3</f>
        <v>Almoço ↓</v>
      </c>
      <c r="I20" s="1"/>
      <c r="J20" s="14"/>
      <c r="K20" s="27" t="str">
        <f>IF(OR(J19="",J20&lt;&gt;""),"",TEXT(J19+"1:00","HH:MM"))</f>
        <v/>
      </c>
      <c r="L20" s="1"/>
      <c r="N20" s="67"/>
      <c r="O20" s="7" t="str">
        <f>meta!$P$3</f>
        <v>Almoço ↓</v>
      </c>
      <c r="P20" s="1"/>
      <c r="Q20" s="14"/>
      <c r="R20" s="27" t="str">
        <f>IF(OR(Q19="",Q20&lt;&gt;""),"",TEXT(Q19+"1:00","HH:MM"))</f>
        <v/>
      </c>
      <c r="S20" s="1"/>
      <c r="U20" s="67"/>
      <c r="V20" s="7" t="str">
        <f>meta!$P$3</f>
        <v>Almoço ↓</v>
      </c>
      <c r="W20" s="1"/>
      <c r="X20" s="14"/>
      <c r="Y20" s="27" t="str">
        <f>IF(OR(X19="",X20&lt;&gt;""),"",TEXT(X19+"1:00","HH:MM"))</f>
        <v/>
      </c>
      <c r="Z20" s="1"/>
      <c r="AB20" s="67"/>
      <c r="AC20" s="7" t="str">
        <f>meta!$P$3</f>
        <v>Almoço ↓</v>
      </c>
      <c r="AD20" s="1"/>
      <c r="AE20" s="14"/>
      <c r="AF20" s="27" t="str">
        <f>IF(OR(AE19="",AE20&lt;&gt;""),"",TEXT(AE19+"1:00","HH:MM"))</f>
        <v/>
      </c>
      <c r="AG20" s="1"/>
      <c r="AI20" s="67"/>
      <c r="AJ20" s="7" t="str">
        <f>meta!$P$3</f>
        <v>Almoço ↓</v>
      </c>
      <c r="AK20" s="1"/>
      <c r="AL20" s="14"/>
      <c r="AM20" s="27" t="str">
        <f>IF(OR(AL19="",AL20&lt;&gt;""),"",TEXT(AL19+"1:00","HH:MM"))</f>
        <v/>
      </c>
      <c r="AN20" s="1"/>
      <c r="AQ20" s="67"/>
      <c r="AR20" s="7" t="str">
        <f>meta!$P$3</f>
        <v>Almoço ↓</v>
      </c>
      <c r="AS20" s="1"/>
      <c r="AT20" s="14"/>
      <c r="AU20" s="27" t="str">
        <f>IF(OR(AT19="",AT20&lt;&gt;""),"",TEXT(AT19+"1:00","HH:MM"))</f>
        <v/>
      </c>
      <c r="AV20" s="1"/>
      <c r="AX20" s="67"/>
      <c r="AY20" s="7" t="str">
        <f>meta!$P$3</f>
        <v>Almoço ↓</v>
      </c>
      <c r="AZ20" s="1"/>
      <c r="BA20" s="14"/>
      <c r="BB20" s="27" t="str">
        <f>IF(OR(BA19="",BA20&lt;&gt;""),"",TEXT(BA19+"1:00","HH:MM"))</f>
        <v/>
      </c>
      <c r="BC20" s="1"/>
    </row>
    <row r="21" spans="1:55" ht="14.45" customHeight="1" x14ac:dyDescent="0.25">
      <c r="B21" s="74"/>
      <c r="C21" s="75"/>
      <c r="E21" s="68"/>
      <c r="F21" s="36"/>
      <c r="G21" s="67"/>
      <c r="H21" s="6" t="str">
        <f>meta!$P$4</f>
        <v>Saída</v>
      </c>
      <c r="I21" s="1"/>
      <c r="J21" s="13"/>
      <c r="K21" s="26" t="str">
        <f>IF(J21&lt;&gt;"","",TEXT(meta!$F$2,"HH:MM"))</f>
        <v>17:30</v>
      </c>
      <c r="L21" s="1"/>
      <c r="N21" s="67"/>
      <c r="O21" s="6" t="str">
        <f>meta!$P$4</f>
        <v>Saída</v>
      </c>
      <c r="P21" s="1"/>
      <c r="Q21" s="13"/>
      <c r="R21" s="26" t="str">
        <f>IF(Q21&lt;&gt;"","",TEXT(meta!$F$2,"HH:MM"))</f>
        <v>17:30</v>
      </c>
      <c r="S21" s="1"/>
      <c r="U21" s="67"/>
      <c r="V21" s="6" t="str">
        <f>meta!$P$4</f>
        <v>Saída</v>
      </c>
      <c r="W21" s="1"/>
      <c r="X21" s="13"/>
      <c r="Y21" s="26" t="str">
        <f>IF(X21&lt;&gt;"","",TEXT(meta!$F$2,"HH:MM"))</f>
        <v>17:30</v>
      </c>
      <c r="Z21" s="1"/>
      <c r="AB21" s="67"/>
      <c r="AC21" s="6" t="str">
        <f>meta!$P$4</f>
        <v>Saída</v>
      </c>
      <c r="AD21" s="1"/>
      <c r="AE21" s="13"/>
      <c r="AF21" s="26" t="str">
        <f>IF(AE21&lt;&gt;"","",TEXT(meta!$F$2,"HH:MM"))</f>
        <v>17:30</v>
      </c>
      <c r="AG21" s="1"/>
      <c r="AI21" s="67"/>
      <c r="AJ21" s="6" t="str">
        <f>meta!$P$4</f>
        <v>Saída</v>
      </c>
      <c r="AK21" s="1"/>
      <c r="AL21" s="13"/>
      <c r="AM21" s="26" t="str">
        <f>IF(AL21&lt;&gt;"","",TEXT(meta!$F$2,"HH:MM"))</f>
        <v>17:30</v>
      </c>
      <c r="AN21" s="1"/>
      <c r="AQ21" s="67"/>
      <c r="AR21" s="6" t="str">
        <f>meta!$P$4</f>
        <v>Saída</v>
      </c>
      <c r="AS21" s="1"/>
      <c r="AT21" s="13"/>
      <c r="AU21" s="26" t="str">
        <f>IF(AT21&lt;&gt;"","",TEXT(meta!$F$2,"HH:MM"))</f>
        <v>17:30</v>
      </c>
      <c r="AV21" s="1"/>
      <c r="AX21" s="67"/>
      <c r="AY21" s="6" t="str">
        <f>meta!$P$4</f>
        <v>Saída</v>
      </c>
      <c r="AZ21" s="1"/>
      <c r="BA21" s="13"/>
      <c r="BB21" s="26" t="str">
        <f>IF(BA21&lt;&gt;"","",TEXT(meta!$F$2,"HH:MM"))</f>
        <v>17:30</v>
      </c>
      <c r="BC21" s="1"/>
    </row>
    <row r="22" spans="1:55" s="18" customFormat="1" ht="10.5" customHeight="1" x14ac:dyDescent="0.2">
      <c r="A22" s="8"/>
      <c r="B22" s="76" t="s">
        <v>35</v>
      </c>
      <c r="C22" s="76"/>
      <c r="D22" s="2"/>
      <c r="E22" s="35"/>
      <c r="F22" s="35"/>
      <c r="G22" s="67"/>
      <c r="H22" s="58" t="str">
        <f>IF(AND(J18&lt;&gt;"",J19&lt;&gt;"",J20&lt;&gt;"",J21&lt;&gt;""),
IF(ABS(J21-J18-(J20-J19)-meta!$F$4)&lt;=meta!$F$9,
_xlfn.CONCAT(
(SIGN(J21-J18-(J20-J19)-meta!$F$4)*MINUTE(ABS(J21-J18-(J20-J19)-meta!$F$4))),meta!$F$10
),""),"")</f>
        <v/>
      </c>
      <c r="I22" s="8"/>
      <c r="J22" s="23" t="str">
        <f>_xlfn.IFS(AND(J18="",J19="",J20="",J21=""),"",
AND(J18&lt;&gt;"",J19="",J20="",J21=""),meta!$F$1-J18,
AND(J18&lt;&gt;"",J19&lt;&gt;"",J20="",J21=""),meta!$F$1-J18,
AND(J18&lt;&gt;"",J19&lt;&gt;"",J20&lt;&gt;"",J21=""),(meta!$F$1-J18)-(J20-J19-meta!$F$3),
AND(J18&lt;&gt;"",J19&lt;&gt;"",J20&lt;&gt;"",J21&lt;&gt;""),IF(ABS(J21-J18-(J20-J19)-meta!$F$4)&lt;=meta!$F$9,0,(J21-J18-(J20-J19)-meta!$F$4)),
TRUE,"ERRO")</f>
        <v/>
      </c>
      <c r="K22" s="28"/>
      <c r="L22" s="8"/>
      <c r="M22" s="19"/>
      <c r="N22" s="67"/>
      <c r="O22" s="58" t="str">
        <f>IF(AND(Q18&lt;&gt;"",Q19&lt;&gt;"",Q20&lt;&gt;"",Q21&lt;&gt;""),
IF(ABS(Q21-Q18-(Q20-Q19)-meta!$F$4)&lt;=meta!$F$9,
_xlfn.CONCAT(
(SIGN(Q21-Q18-(Q20-Q19)-meta!$F$4)*MINUTE(ABS(Q21-Q18-(Q20-Q19)-meta!$F$4))),meta!$F$10
),""),"")</f>
        <v/>
      </c>
      <c r="P22" s="8"/>
      <c r="Q22" s="23" t="str">
        <f>_xlfn.IFS(AND(Q18="",Q19="",Q20="",Q21=""),"",
AND(Q18&lt;&gt;"",Q19="",Q20="",Q21=""),meta!$F$1-Q18,
AND(Q18&lt;&gt;"",Q19&lt;&gt;"",Q20="",Q21=""),meta!$F$1-Q18,
AND(Q18&lt;&gt;"",Q19&lt;&gt;"",Q20&lt;&gt;"",Q21=""),(meta!$F$1-Q18)-(Q20-Q19-meta!$F$3),
AND(Q18&lt;&gt;"",Q19&lt;&gt;"",Q20&lt;&gt;"",Q21&lt;&gt;""),IF(ABS(Q21-Q18-(Q20-Q19)-meta!$F$4)&lt;=meta!$F$9,0,(Q21-Q18-(Q20-Q19)-meta!$F$4)),
TRUE,"ERRO")</f>
        <v/>
      </c>
      <c r="R22" s="28"/>
      <c r="S22" s="8"/>
      <c r="T22" s="19"/>
      <c r="U22" s="67"/>
      <c r="V22" s="58" t="str">
        <f>IF(AND(X18&lt;&gt;"",X19&lt;&gt;"",X20&lt;&gt;"",X21&lt;&gt;""),
IF(ABS(X21-X18-(X20-X19)-meta!$F$4)&lt;=meta!$F$9,
_xlfn.CONCAT(
(SIGN(X21-X18-(X20-X19)-meta!$F$4)*MINUTE(ABS(X21-X18-(X20-X19)-meta!$F$4))),meta!$F$10
),""),"")</f>
        <v/>
      </c>
      <c r="W22" s="8"/>
      <c r="X22" s="23" t="str">
        <f>_xlfn.IFS(AND(X18="",X19="",X20="",X21=""),"",
AND(X18&lt;&gt;"",X19="",X20="",X21=""),meta!$F$1-X18,
AND(X18&lt;&gt;"",X19&lt;&gt;"",X20="",X21=""),meta!$F$1-X18,
AND(X18&lt;&gt;"",X19&lt;&gt;"",X20&lt;&gt;"",X21=""),(meta!$F$1-X18)-(X20-X19-meta!$F$3),
AND(X18&lt;&gt;"",X19&lt;&gt;"",X20&lt;&gt;"",X21&lt;&gt;""),IF(ABS(X21-X18-(X20-X19)-meta!$F$4)&lt;=meta!$F$9,0,(X21-X18-(X20-X19)-meta!$F$4)),
TRUE,"ERRO")</f>
        <v/>
      </c>
      <c r="Y22" s="28"/>
      <c r="Z22" s="8"/>
      <c r="AA22" s="19"/>
      <c r="AB22" s="67"/>
      <c r="AC22" s="58" t="str">
        <f>IF(AND(AE18&lt;&gt;"",AE19&lt;&gt;"",AE20&lt;&gt;"",AE21&lt;&gt;""),
IF(ABS(AE21-AE18-(AE20-AE19)-meta!$F$4)&lt;=meta!$F$9,
_xlfn.CONCAT(
(SIGN(AE21-AE18-(AE20-AE19)-meta!$F$4)*MINUTE(ABS(AE21-AE18-(AE20-AE19)-meta!$F$4))),meta!$F$10
),""),"")</f>
        <v/>
      </c>
      <c r="AD22" s="8"/>
      <c r="AE22" s="23" t="str">
        <f>_xlfn.IFS(AND(AE18="",AE19="",AE20="",AE21=""),"",
AND(AE18&lt;&gt;"",AE19="",AE20="",AE21=""),meta!$F$1-AE18,
AND(AE18&lt;&gt;"",AE19&lt;&gt;"",AE20="",AE21=""),meta!$F$1-AE18,
AND(AE18&lt;&gt;"",AE19&lt;&gt;"",AE20&lt;&gt;"",AE21=""),(meta!$F$1-AE18)-(AE20-AE19-meta!$F$3),
AND(AE18&lt;&gt;"",AE19&lt;&gt;"",AE20&lt;&gt;"",AE21&lt;&gt;""),IF(ABS(AE21-AE18-(AE20-AE19)-meta!$F$4)&lt;=meta!$F$9,0,(AE21-AE18-(AE20-AE19)-meta!$F$4)),
TRUE,"ERRO")</f>
        <v/>
      </c>
      <c r="AF22" s="28"/>
      <c r="AG22" s="8"/>
      <c r="AH22" s="19"/>
      <c r="AI22" s="67"/>
      <c r="AJ22" s="58" t="str">
        <f>IF(AND(AL18&lt;&gt;"",AL19&lt;&gt;"",AL20&lt;&gt;"",AL21&lt;&gt;""),
IF(ABS(AL21-AL18-(AL20-AL19)-meta!$F$4)&lt;=meta!$F$9,
_xlfn.CONCAT(
(SIGN(AL21-AL18-(AL20-AL19)-meta!$F$4)*MINUTE(ABS(AL21-AL18-(AL20-AL19)-meta!$F$4))),meta!$F$10
),""),"")</f>
        <v/>
      </c>
      <c r="AK22" s="8"/>
      <c r="AL22" s="23" t="str">
        <f>_xlfn.IFS(AND(AL18="",AL19="",AL20="",AL21=""),"",
AND(AL18&lt;&gt;"",AL19="",AL20="",AL21=""),meta!$F$1-AL18,
AND(AL18&lt;&gt;"",AL19&lt;&gt;"",AL20="",AL21=""),meta!$F$1-AL18,
AND(AL18&lt;&gt;"",AL19&lt;&gt;"",AL20&lt;&gt;"",AL21=""),(meta!$F$1-AL18)-(AL20-AL19-meta!$F$3),
AND(AL18&lt;&gt;"",AL19&lt;&gt;"",AL20&lt;&gt;"",AL21&lt;&gt;""),IF(ABS(AL21-AL18-(AL20-AL19)-meta!$F$4)&lt;=meta!$F$9,0,(AL21-AL18-(AL20-AL19)-meta!$F$4)),
TRUE,"ERRO")</f>
        <v/>
      </c>
      <c r="AM22" s="28"/>
      <c r="AN22" s="8"/>
      <c r="AO22" s="19"/>
      <c r="AQ22" s="67"/>
      <c r="AR22" s="58" t="str">
        <f>IF(AND(AT18&lt;&gt;"",AT19&lt;&gt;"",AT20&lt;&gt;"",AT21&lt;&gt;""),
IF(ABS(AT21-AT18-(AT20-AT19)-meta!$F$4)&lt;=meta!$F$9,
_xlfn.CONCAT(
(SIGN(AT21-AT18-(AT20-AT19)-meta!$F$4)*MINUTE(ABS(AT21-AT18-(AT20-AT19)-meta!$F$4))),meta!$F$10
),""),"")</f>
        <v/>
      </c>
      <c r="AS22" s="8"/>
      <c r="AT22" s="23" t="str">
        <f>_xlfn.IFS(AND(AT18="",AT19="",AT20="",AT21=""),"",
AND(AT18&lt;&gt;"",AT19="",AT20="",AT21=""),meta!$F$1-AT18,
AND(AT18&lt;&gt;"",AT19&lt;&gt;"",AT20="",AT21=""),meta!$F$1-AT18,
AND(AT18&lt;&gt;"",AT19&lt;&gt;"",AT20&lt;&gt;"",AT21=""),(meta!$F$1-AT18)-(AT20-AT19-meta!$F$3),
AND(AT18&lt;&gt;"",AT19&lt;&gt;"",AT20&lt;&gt;"",AT21&lt;&gt;""),IF(ABS(AT21-AT18-(AT20-AT19)-meta!$F$4)&lt;=meta!$F$9,0,(AT21-AT18-(AT20-AT19)-meta!$F$4)),
TRUE,"ERRO")</f>
        <v/>
      </c>
      <c r="AU22" s="28"/>
      <c r="AV22" s="8"/>
      <c r="AX22" s="67"/>
      <c r="AY22" s="58" t="str">
        <f>IF(AND(BA18&lt;&gt;"",BA19&lt;&gt;"",BA20&lt;&gt;"",BA21&lt;&gt;""),
IF(ABS(BA21-BA18-(BA20-BA19)-meta!$F$4)&lt;=meta!$F$9,
_xlfn.CONCAT(
(SIGN(BA21-BA18-(BA20-BA19)-meta!$F$4)*MINUTE(ABS(BA21-BA18-(BA20-BA19)-meta!$F$4))),meta!$F$10
),""),"")</f>
        <v/>
      </c>
      <c r="AZ22" s="8"/>
      <c r="BA22" s="23" t="str">
        <f>_xlfn.IFS(AND(BA18="",BA19="",BA20="",BA21=""),"",
AND(BA18&lt;&gt;"",BA19="",BA20="",BA21=""),meta!$F$1-BA18,
AND(BA18&lt;&gt;"",BA19&lt;&gt;"",BA20="",BA21=""),meta!$F$1-BA18,
AND(BA18&lt;&gt;"",BA19&lt;&gt;"",BA20&lt;&gt;"",BA21=""),(meta!$F$1-BA18)-(BA20-BA19-meta!$F$3),
AND(BA18&lt;&gt;"",BA19&lt;&gt;"",BA20&lt;&gt;"",BA21&lt;&gt;""),IF(ABS(BA21-BA18-(BA20-BA19)-meta!$F$4)&lt;=meta!$F$9,0,(BA21-BA18-(BA20-BA19)-meta!$F$4)),
TRUE,"ERRO")</f>
        <v/>
      </c>
      <c r="BB22" s="28"/>
      <c r="BC22" s="8"/>
    </row>
    <row r="23" spans="1:55" ht="4.5" customHeight="1" x14ac:dyDescent="0.25">
      <c r="B23" s="11"/>
      <c r="F23" s="35"/>
    </row>
    <row r="24" spans="1:55" ht="4.5" customHeight="1" x14ac:dyDescent="0.25">
      <c r="B24" s="11"/>
      <c r="F24" s="35"/>
      <c r="G24" s="67">
        <f>AX17+1</f>
        <v>43970</v>
      </c>
      <c r="H24" s="15"/>
      <c r="I24" s="15"/>
      <c r="J24" s="15"/>
      <c r="K24" s="25"/>
      <c r="L24" s="4"/>
      <c r="N24" s="67">
        <f>G24+1</f>
        <v>43971</v>
      </c>
      <c r="O24" s="15"/>
      <c r="P24" s="15"/>
      <c r="Q24" s="15"/>
      <c r="R24" s="25"/>
      <c r="S24" s="4"/>
      <c r="U24" s="67">
        <f>N24+1</f>
        <v>43972</v>
      </c>
      <c r="V24" s="15"/>
      <c r="W24" s="15"/>
      <c r="X24" s="15"/>
      <c r="Y24" s="25"/>
      <c r="Z24" s="4"/>
      <c r="AB24" s="67">
        <f>U24+1</f>
        <v>43973</v>
      </c>
      <c r="AC24" s="15"/>
      <c r="AD24" s="15"/>
      <c r="AE24" s="15"/>
      <c r="AF24" s="25"/>
      <c r="AG24" s="4"/>
      <c r="AI24" s="67">
        <f>AB24+1</f>
        <v>43974</v>
      </c>
      <c r="AJ24" s="15"/>
      <c r="AK24" s="15"/>
      <c r="AL24" s="15"/>
      <c r="AM24" s="25"/>
      <c r="AN24" s="4"/>
      <c r="AQ24" s="67">
        <f>AI24+1</f>
        <v>43975</v>
      </c>
      <c r="AR24" s="15"/>
      <c r="AS24" s="15"/>
      <c r="AT24" s="15"/>
      <c r="AU24" s="25"/>
      <c r="AV24" s="4"/>
      <c r="AX24" s="67">
        <f>AQ24+1</f>
        <v>43976</v>
      </c>
      <c r="AY24" s="15"/>
      <c r="AZ24" s="15"/>
      <c r="BA24" s="15"/>
      <c r="BB24" s="25"/>
      <c r="BC24" s="4"/>
    </row>
    <row r="25" spans="1:55" ht="14.45" customHeight="1" x14ac:dyDescent="0.25">
      <c r="B25" s="11"/>
      <c r="E25" s="68">
        <f>IFERROR(SUM(J29,Q29,X29,AE29,AL29,AT29,BA29)*VLOOKUP($C$14,meta!$R$1:$S$3,2,FALSE),SUM(J29,Q29,X29,AE29,AL29,AT29,BA29))</f>
        <v>0</v>
      </c>
      <c r="F25" s="41">
        <f>IFERROR(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*VLOOKUP($C$14,meta!$R$1:$S$3,2,FALSE),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)</f>
        <v>0</v>
      </c>
      <c r="G25" s="67"/>
      <c r="H25" s="6" t="str">
        <f>meta!$P$1</f>
        <v>Entrada</v>
      </c>
      <c r="I25" s="1"/>
      <c r="J25" s="13"/>
      <c r="K25" s="26" t="str">
        <f>IF(J25&lt;&gt;"","",TEXT(meta!$F$1,"HH:MM"))</f>
        <v>08:30</v>
      </c>
      <c r="L25" s="1"/>
      <c r="N25" s="67"/>
      <c r="O25" s="6" t="str">
        <f>meta!$P$1</f>
        <v>Entrada</v>
      </c>
      <c r="P25" s="1"/>
      <c r="Q25" s="13"/>
      <c r="R25" s="26" t="str">
        <f>IF(Q25&lt;&gt;"","",TEXT(meta!$F$1,"HH:MM"))</f>
        <v>08:30</v>
      </c>
      <c r="S25" s="1"/>
      <c r="U25" s="67"/>
      <c r="V25" s="6" t="str">
        <f>meta!$P$1</f>
        <v>Entrada</v>
      </c>
      <c r="W25" s="1"/>
      <c r="X25" s="13"/>
      <c r="Y25" s="26" t="str">
        <f>IF(X25&lt;&gt;"","",TEXT(meta!$F$1,"HH:MM"))</f>
        <v>08:30</v>
      </c>
      <c r="Z25" s="1"/>
      <c r="AB25" s="67"/>
      <c r="AC25" s="6" t="str">
        <f>meta!$P$1</f>
        <v>Entrada</v>
      </c>
      <c r="AD25" s="1"/>
      <c r="AE25" s="13"/>
      <c r="AF25" s="26" t="str">
        <f>IF(AE25&lt;&gt;"","",TEXT(meta!$F$1,"HH:MM"))</f>
        <v>08:30</v>
      </c>
      <c r="AG25" s="1"/>
      <c r="AI25" s="67"/>
      <c r="AJ25" s="6" t="str">
        <f>meta!$P$1</f>
        <v>Entrada</v>
      </c>
      <c r="AK25" s="1"/>
      <c r="AL25" s="13"/>
      <c r="AM25" s="26" t="str">
        <f>IF(AL25&lt;&gt;"","",TEXT(meta!$F$1,"HH:MM"))</f>
        <v>08:30</v>
      </c>
      <c r="AN25" s="1"/>
      <c r="AQ25" s="67"/>
      <c r="AR25" s="6" t="str">
        <f>meta!$P$1</f>
        <v>Entrada</v>
      </c>
      <c r="AS25" s="1"/>
      <c r="AT25" s="13"/>
      <c r="AU25" s="26" t="str">
        <f>IF(AT25&lt;&gt;"","",TEXT(meta!$F$1,"HH:MM"))</f>
        <v>08:30</v>
      </c>
      <c r="AV25" s="1"/>
      <c r="AX25" s="67"/>
      <c r="AY25" s="6" t="str">
        <f>meta!$P$1</f>
        <v>Entrada</v>
      </c>
      <c r="AZ25" s="1"/>
      <c r="BA25" s="13"/>
      <c r="BB25" s="26" t="str">
        <f>IF(BA25&lt;&gt;"","",TEXT(meta!$F$1,"HH:MM"))</f>
        <v>08:30</v>
      </c>
      <c r="BC25" s="1"/>
    </row>
    <row r="26" spans="1:55" ht="14.45" customHeight="1" x14ac:dyDescent="0.25">
      <c r="B26" s="11"/>
      <c r="E26" s="68"/>
      <c r="F26" s="36"/>
      <c r="G26" s="67"/>
      <c r="H26" s="7" t="str">
        <f>meta!$P$2</f>
        <v>Almoço ↑</v>
      </c>
      <c r="I26" s="1"/>
      <c r="J26" s="14"/>
      <c r="K26" s="27"/>
      <c r="L26" s="1"/>
      <c r="N26" s="67"/>
      <c r="O26" s="7" t="str">
        <f>meta!$P$2</f>
        <v>Almoço ↑</v>
      </c>
      <c r="P26" s="1"/>
      <c r="Q26" s="14"/>
      <c r="R26" s="27"/>
      <c r="S26" s="1"/>
      <c r="U26" s="67"/>
      <c r="V26" s="7" t="str">
        <f>meta!$P$2</f>
        <v>Almoço ↑</v>
      </c>
      <c r="W26" s="1"/>
      <c r="X26" s="14"/>
      <c r="Y26" s="27"/>
      <c r="Z26" s="1"/>
      <c r="AB26" s="67"/>
      <c r="AC26" s="7" t="str">
        <f>meta!$P$2</f>
        <v>Almoço ↑</v>
      </c>
      <c r="AD26" s="1"/>
      <c r="AE26" s="14"/>
      <c r="AF26" s="27"/>
      <c r="AG26" s="1"/>
      <c r="AI26" s="67"/>
      <c r="AJ26" s="7" t="str">
        <f>meta!$P$2</f>
        <v>Almoço ↑</v>
      </c>
      <c r="AK26" s="1"/>
      <c r="AL26" s="14"/>
      <c r="AM26" s="27"/>
      <c r="AN26" s="1"/>
      <c r="AQ26" s="67"/>
      <c r="AR26" s="7" t="str">
        <f>meta!$P$2</f>
        <v>Almoço ↑</v>
      </c>
      <c r="AS26" s="1"/>
      <c r="AT26" s="14"/>
      <c r="AU26" s="27"/>
      <c r="AV26" s="1"/>
      <c r="AX26" s="67"/>
      <c r="AY26" s="7" t="str">
        <f>meta!$P$2</f>
        <v>Almoço ↑</v>
      </c>
      <c r="AZ26" s="1"/>
      <c r="BA26" s="14"/>
      <c r="BB26" s="27"/>
      <c r="BC26" s="1"/>
    </row>
    <row r="27" spans="1:55" ht="14.45" customHeight="1" x14ac:dyDescent="0.25">
      <c r="B27" s="11"/>
      <c r="E27" s="68"/>
      <c r="F27" s="36"/>
      <c r="G27" s="67"/>
      <c r="H27" s="7" t="str">
        <f>meta!$P$3</f>
        <v>Almoço ↓</v>
      </c>
      <c r="I27" s="1"/>
      <c r="J27" s="14"/>
      <c r="K27" s="27" t="str">
        <f>IF(OR(J26="",J27&lt;&gt;""),"",TEXT(J26+"1:00","HH:MM"))</f>
        <v/>
      </c>
      <c r="L27" s="1"/>
      <c r="N27" s="67"/>
      <c r="O27" s="7" t="str">
        <f>meta!$P$3</f>
        <v>Almoço ↓</v>
      </c>
      <c r="P27" s="1"/>
      <c r="Q27" s="14"/>
      <c r="R27" s="27" t="str">
        <f>IF(OR(Q26="",Q27&lt;&gt;""),"",TEXT(Q26+"1:00","HH:MM"))</f>
        <v/>
      </c>
      <c r="S27" s="1"/>
      <c r="U27" s="67"/>
      <c r="V27" s="7" t="str">
        <f>meta!$P$3</f>
        <v>Almoço ↓</v>
      </c>
      <c r="W27" s="1"/>
      <c r="X27" s="14"/>
      <c r="Y27" s="27" t="str">
        <f>IF(OR(X26="",X27&lt;&gt;""),"",TEXT(X26+"1:00","HH:MM"))</f>
        <v/>
      </c>
      <c r="Z27" s="1"/>
      <c r="AB27" s="67"/>
      <c r="AC27" s="7" t="str">
        <f>meta!$P$3</f>
        <v>Almoço ↓</v>
      </c>
      <c r="AD27" s="1"/>
      <c r="AE27" s="14"/>
      <c r="AF27" s="27" t="str">
        <f>IF(OR(AE26="",AE27&lt;&gt;""),"",TEXT(AE26+"1:00","HH:MM"))</f>
        <v/>
      </c>
      <c r="AG27" s="1"/>
      <c r="AI27" s="67"/>
      <c r="AJ27" s="7" t="str">
        <f>meta!$P$3</f>
        <v>Almoço ↓</v>
      </c>
      <c r="AK27" s="1"/>
      <c r="AL27" s="14"/>
      <c r="AM27" s="27" t="str">
        <f>IF(OR(AL26="",AL27&lt;&gt;""),"",TEXT(AL26+"1:00","HH:MM"))</f>
        <v/>
      </c>
      <c r="AN27" s="1"/>
      <c r="AQ27" s="67"/>
      <c r="AR27" s="7" t="str">
        <f>meta!$P$3</f>
        <v>Almoço ↓</v>
      </c>
      <c r="AS27" s="1"/>
      <c r="AT27" s="14"/>
      <c r="AU27" s="27" t="str">
        <f>IF(OR(AT26="",AT27&lt;&gt;""),"",TEXT(AT26+"1:00","HH:MM"))</f>
        <v/>
      </c>
      <c r="AV27" s="1"/>
      <c r="AX27" s="67"/>
      <c r="AY27" s="7" t="str">
        <f>meta!$P$3</f>
        <v>Almoço ↓</v>
      </c>
      <c r="AZ27" s="1"/>
      <c r="BA27" s="14"/>
      <c r="BB27" s="27" t="str">
        <f>IF(OR(BA26="",BA27&lt;&gt;""),"",TEXT(BA26+"1:00","HH:MM"))</f>
        <v/>
      </c>
      <c r="BC27" s="1"/>
    </row>
    <row r="28" spans="1:55" ht="14.45" customHeight="1" x14ac:dyDescent="0.25">
      <c r="B28" s="11"/>
      <c r="E28" s="68"/>
      <c r="F28" s="36"/>
      <c r="G28" s="67"/>
      <c r="H28" s="6" t="str">
        <f>meta!$P$4</f>
        <v>Saída</v>
      </c>
      <c r="I28" s="1"/>
      <c r="J28" s="13"/>
      <c r="K28" s="26" t="str">
        <f>IF(J28&lt;&gt;"","",TEXT(meta!$F$2,"HH:MM"))</f>
        <v>17:30</v>
      </c>
      <c r="L28" s="1"/>
      <c r="N28" s="67"/>
      <c r="O28" s="6" t="str">
        <f>meta!$P$4</f>
        <v>Saída</v>
      </c>
      <c r="P28" s="1"/>
      <c r="Q28" s="13"/>
      <c r="R28" s="26" t="str">
        <f>IF(Q28&lt;&gt;"","",TEXT(meta!$F$2,"HH:MM"))</f>
        <v>17:30</v>
      </c>
      <c r="S28" s="1"/>
      <c r="U28" s="67"/>
      <c r="V28" s="6" t="str">
        <f>meta!$P$4</f>
        <v>Saída</v>
      </c>
      <c r="W28" s="1"/>
      <c r="X28" s="13"/>
      <c r="Y28" s="26" t="str">
        <f>IF(X28&lt;&gt;"","",TEXT(meta!$F$2,"HH:MM"))</f>
        <v>17:30</v>
      </c>
      <c r="Z28" s="1"/>
      <c r="AB28" s="67"/>
      <c r="AC28" s="6" t="str">
        <f>meta!$P$4</f>
        <v>Saída</v>
      </c>
      <c r="AD28" s="1"/>
      <c r="AE28" s="13"/>
      <c r="AF28" s="26" t="str">
        <f>IF(AE28&lt;&gt;"","",TEXT(meta!$F$2,"HH:MM"))</f>
        <v>17:30</v>
      </c>
      <c r="AG28" s="1"/>
      <c r="AI28" s="67"/>
      <c r="AJ28" s="6" t="str">
        <f>meta!$P$4</f>
        <v>Saída</v>
      </c>
      <c r="AK28" s="1"/>
      <c r="AL28" s="13"/>
      <c r="AM28" s="26" t="str">
        <f>IF(AL28&lt;&gt;"","",TEXT(meta!$F$2,"HH:MM"))</f>
        <v>17:30</v>
      </c>
      <c r="AN28" s="1"/>
      <c r="AQ28" s="67"/>
      <c r="AR28" s="6" t="str">
        <f>meta!$P$4</f>
        <v>Saída</v>
      </c>
      <c r="AS28" s="1"/>
      <c r="AT28" s="13"/>
      <c r="AU28" s="26" t="str">
        <f>IF(AT28&lt;&gt;"","",TEXT(meta!$F$2,"HH:MM"))</f>
        <v>17:30</v>
      </c>
      <c r="AV28" s="1"/>
      <c r="AX28" s="67"/>
      <c r="AY28" s="6" t="str">
        <f>meta!$P$4</f>
        <v>Saída</v>
      </c>
      <c r="AZ28" s="1"/>
      <c r="BA28" s="13"/>
      <c r="BB28" s="26" t="str">
        <f>IF(BA28&lt;&gt;"","",TEXT(meta!$F$2,"HH:MM"))</f>
        <v>17:30</v>
      </c>
      <c r="BC28" s="1"/>
    </row>
    <row r="29" spans="1:55" s="18" customFormat="1" ht="10.5" customHeight="1" x14ac:dyDescent="0.25">
      <c r="A29" s="8"/>
      <c r="B29" s="11"/>
      <c r="C29" s="8"/>
      <c r="D29" s="2"/>
      <c r="E29" s="35"/>
      <c r="F29" s="35"/>
      <c r="G29" s="67"/>
      <c r="H29" s="58" t="str">
        <f>IF(AND(J25&lt;&gt;"",J26&lt;&gt;"",J27&lt;&gt;"",J28&lt;&gt;""),
IF(ABS(J28-J25-(J27-J26)-meta!$F$4)&lt;=meta!$F$9,
_xlfn.CONCAT(
(SIGN(J28-J25-(J27-J26)-meta!$F$4)*MINUTE(ABS(J28-J25-(J27-J26)-meta!$F$4))),meta!$F$10
),""),"")</f>
        <v/>
      </c>
      <c r="I29" s="8"/>
      <c r="J29" s="23" t="str">
        <f>_xlfn.IFS(AND(J25="",J26="",J27="",J28=""),"",
AND(J25&lt;&gt;"",J26="",J27="",J28=""),meta!$F$1-J25,
AND(J25&lt;&gt;"",J26&lt;&gt;"",J27="",J28=""),meta!$F$1-J25,
AND(J25&lt;&gt;"",J26&lt;&gt;"",J27&lt;&gt;"",J28=""),(meta!$F$1-J25)-(J27-J26-meta!$F$3),
AND(J25&lt;&gt;"",J26&lt;&gt;"",J27&lt;&gt;"",J28&lt;&gt;""),IF(ABS(J28-J25-(J27-J26)-meta!$F$4)&lt;=meta!$F$9,0,(J28-J25-(J27-J26)-meta!$F$4)),
TRUE,"ERRO")</f>
        <v/>
      </c>
      <c r="K29" s="28"/>
      <c r="L29" s="8"/>
      <c r="M29" s="19"/>
      <c r="N29" s="67"/>
      <c r="O29" s="58" t="str">
        <f>IF(AND(Q25&lt;&gt;"",Q26&lt;&gt;"",Q27&lt;&gt;"",Q28&lt;&gt;""),
IF(ABS(Q28-Q25-(Q27-Q26)-meta!$F$4)&lt;=meta!$F$9,
_xlfn.CONCAT(
(SIGN(Q28-Q25-(Q27-Q26)-meta!$F$4)*MINUTE(ABS(Q28-Q25-(Q27-Q26)-meta!$F$4))),meta!$F$10
),""),"")</f>
        <v/>
      </c>
      <c r="P29" s="8"/>
      <c r="Q29" s="23" t="str">
        <f>_xlfn.IFS(AND(Q25="",Q26="",Q27="",Q28=""),"",
AND(Q25&lt;&gt;"",Q26="",Q27="",Q28=""),meta!$F$1-Q25,
AND(Q25&lt;&gt;"",Q26&lt;&gt;"",Q27="",Q28=""),meta!$F$1-Q25,
AND(Q25&lt;&gt;"",Q26&lt;&gt;"",Q27&lt;&gt;"",Q28=""),(meta!$F$1-Q25)-(Q27-Q26-meta!$F$3),
AND(Q25&lt;&gt;"",Q26&lt;&gt;"",Q27&lt;&gt;"",Q28&lt;&gt;""),IF(ABS(Q28-Q25-(Q27-Q26)-meta!$F$4)&lt;=meta!$F$9,0,(Q28-Q25-(Q27-Q26)-meta!$F$4)),
TRUE,"ERRO")</f>
        <v/>
      </c>
      <c r="R29" s="28"/>
      <c r="S29" s="8"/>
      <c r="T29" s="19"/>
      <c r="U29" s="67"/>
      <c r="V29" s="58" t="str">
        <f>IF(AND(X25&lt;&gt;"",X26&lt;&gt;"",X27&lt;&gt;"",X28&lt;&gt;""),
IF(ABS(X28-X25-(X27-X26)-meta!$F$4)&lt;=meta!$F$9,
_xlfn.CONCAT(
(SIGN(X28-X25-(X27-X26)-meta!$F$4)*MINUTE(ABS(X28-X25-(X27-X26)-meta!$F$4))),meta!$F$10
),""),"")</f>
        <v/>
      </c>
      <c r="W29" s="8"/>
      <c r="X29" s="23" t="str">
        <f>_xlfn.IFS(AND(X25="",X26="",X27="",X28=""),"",
AND(X25&lt;&gt;"",X26="",X27="",X28=""),meta!$F$1-X25,
AND(X25&lt;&gt;"",X26&lt;&gt;"",X27="",X28=""),meta!$F$1-X25,
AND(X25&lt;&gt;"",X26&lt;&gt;"",X27&lt;&gt;"",X28=""),(meta!$F$1-X25)-(X27-X26-meta!$F$3),
AND(X25&lt;&gt;"",X26&lt;&gt;"",X27&lt;&gt;"",X28&lt;&gt;""),IF(ABS(X28-X25-(X27-X26)-meta!$F$4)&lt;=meta!$F$9,0,(X28-X25-(X27-X26)-meta!$F$4)),
TRUE,"ERRO")</f>
        <v/>
      </c>
      <c r="Y29" s="28"/>
      <c r="Z29" s="8"/>
      <c r="AA29" s="19"/>
      <c r="AB29" s="67"/>
      <c r="AC29" s="58" t="str">
        <f>IF(AND(AE25&lt;&gt;"",AE26&lt;&gt;"",AE27&lt;&gt;"",AE28&lt;&gt;""),
IF(ABS(AE28-AE25-(AE27-AE26)-meta!$F$4)&lt;=meta!$F$9,
_xlfn.CONCAT(
(SIGN(AE28-AE25-(AE27-AE26)-meta!$F$4)*MINUTE(ABS(AE28-AE25-(AE27-AE26)-meta!$F$4))),meta!$F$10
),""),"")</f>
        <v/>
      </c>
      <c r="AD29" s="8"/>
      <c r="AE29" s="23" t="str">
        <f>_xlfn.IFS(AND(AE25="",AE26="",AE27="",AE28=""),"",
AND(AE25&lt;&gt;"",AE26="",AE27="",AE28=""),meta!$F$1-AE25,
AND(AE25&lt;&gt;"",AE26&lt;&gt;"",AE27="",AE28=""),meta!$F$1-AE25,
AND(AE25&lt;&gt;"",AE26&lt;&gt;"",AE27&lt;&gt;"",AE28=""),(meta!$F$1-AE25)-(AE27-AE26-meta!$F$3),
AND(AE25&lt;&gt;"",AE26&lt;&gt;"",AE27&lt;&gt;"",AE28&lt;&gt;""),IF(ABS(AE28-AE25-(AE27-AE26)-meta!$F$4)&lt;=meta!$F$9,0,(AE28-AE25-(AE27-AE26)-meta!$F$4)),
TRUE,"ERRO")</f>
        <v/>
      </c>
      <c r="AF29" s="28"/>
      <c r="AG29" s="8"/>
      <c r="AH29" s="19"/>
      <c r="AI29" s="67"/>
      <c r="AJ29" s="58" t="str">
        <f>IF(AND(AL25&lt;&gt;"",AL26&lt;&gt;"",AL27&lt;&gt;"",AL28&lt;&gt;""),
IF(ABS(AL28-AL25-(AL27-AL26)-meta!$F$4)&lt;=meta!$F$9,
_xlfn.CONCAT(
(SIGN(AL28-AL25-(AL27-AL26)-meta!$F$4)*MINUTE(ABS(AL28-AL25-(AL27-AL26)-meta!$F$4))),meta!$F$10
),""),"")</f>
        <v/>
      </c>
      <c r="AK29" s="8"/>
      <c r="AL29" s="23" t="str">
        <f>_xlfn.IFS(AND(AL25="",AL26="",AL27="",AL28=""),"",
AND(AL25&lt;&gt;"",AL26="",AL27="",AL28=""),meta!$F$1-AL25,
AND(AL25&lt;&gt;"",AL26&lt;&gt;"",AL27="",AL28=""),meta!$F$1-AL25,
AND(AL25&lt;&gt;"",AL26&lt;&gt;"",AL27&lt;&gt;"",AL28=""),(meta!$F$1-AL25)-(AL27-AL26-meta!$F$3),
AND(AL25&lt;&gt;"",AL26&lt;&gt;"",AL27&lt;&gt;"",AL28&lt;&gt;""),IF(ABS(AL28-AL25-(AL27-AL26)-meta!$F$4)&lt;=meta!$F$9,0,(AL28-AL25-(AL27-AL26)-meta!$F$4)),
TRUE,"ERRO")</f>
        <v/>
      </c>
      <c r="AM29" s="28"/>
      <c r="AN29" s="8"/>
      <c r="AO29" s="19"/>
      <c r="AQ29" s="67"/>
      <c r="AR29" s="58" t="str">
        <f>IF(AND(AT25&lt;&gt;"",AT26&lt;&gt;"",AT27&lt;&gt;"",AT28&lt;&gt;""),
IF(ABS(AT28-AT25-(AT27-AT26)-meta!$F$4)&lt;=meta!$F$9,
_xlfn.CONCAT(
(SIGN(AT28-AT25-(AT27-AT26)-meta!$F$4)*MINUTE(ABS(AT28-AT25-(AT27-AT26)-meta!$F$4))),meta!$F$10
),""),"")</f>
        <v/>
      </c>
      <c r="AS29" s="8"/>
      <c r="AT29" s="23" t="str">
        <f>_xlfn.IFS(AND(AT25="",AT26="",AT27="",AT28=""),"",
AND(AT25&lt;&gt;"",AT26="",AT27="",AT28=""),meta!$F$1-AT25,
AND(AT25&lt;&gt;"",AT26&lt;&gt;"",AT27="",AT28=""),meta!$F$1-AT25,
AND(AT25&lt;&gt;"",AT26&lt;&gt;"",AT27&lt;&gt;"",AT28=""),(meta!$F$1-AT25)-(AT27-AT26-meta!$F$3),
AND(AT25&lt;&gt;"",AT26&lt;&gt;"",AT27&lt;&gt;"",AT28&lt;&gt;""),IF(ABS(AT28-AT25-(AT27-AT26)-meta!$F$4)&lt;=meta!$F$9,0,(AT28-AT25-(AT27-AT26)-meta!$F$4)),
TRUE,"ERRO")</f>
        <v/>
      </c>
      <c r="AU29" s="28"/>
      <c r="AV29" s="8"/>
      <c r="AX29" s="67"/>
      <c r="AY29" s="58" t="str">
        <f>IF(AND(BA25&lt;&gt;"",BA26&lt;&gt;"",BA27&lt;&gt;"",BA28&lt;&gt;""),
IF(ABS(BA28-BA25-(BA27-BA26)-meta!$F$4)&lt;=meta!$F$9,
_xlfn.CONCAT(
(SIGN(BA28-BA25-(BA27-BA26)-meta!$F$4)*MINUTE(ABS(BA28-BA25-(BA27-BA26)-meta!$F$4))),meta!$F$10
),""),"")</f>
        <v/>
      </c>
      <c r="AZ29" s="8"/>
      <c r="BA29" s="23" t="str">
        <f>_xlfn.IFS(AND(BA25="",BA26="",BA27="",BA28=""),"",
AND(BA25&lt;&gt;"",BA26="",BA27="",BA28=""),meta!$F$1-BA25,
AND(BA25&lt;&gt;"",BA26&lt;&gt;"",BA27="",BA28=""),meta!$F$1-BA25,
AND(BA25&lt;&gt;"",BA26&lt;&gt;"",BA27&lt;&gt;"",BA28=""),(meta!$F$1-BA25)-(BA27-BA26-meta!$F$3),
AND(BA25&lt;&gt;"",BA26&lt;&gt;"",BA27&lt;&gt;"",BA28&lt;&gt;""),IF(ABS(BA28-BA25-(BA27-BA26)-meta!$F$4)&lt;=meta!$F$9,0,(BA28-BA25-(BA27-BA26)-meta!$F$4)),
TRUE,"ERRO")</f>
        <v/>
      </c>
      <c r="BB29" s="28"/>
      <c r="BC29" s="8"/>
    </row>
    <row r="30" spans="1:55" ht="4.5" customHeight="1" x14ac:dyDescent="0.25">
      <c r="B30" s="11"/>
      <c r="F30" s="35"/>
    </row>
    <row r="31" spans="1:55" ht="4.5" customHeight="1" x14ac:dyDescent="0.25">
      <c r="B31" s="11"/>
      <c r="F31" s="35"/>
      <c r="G31" s="67">
        <f>AX24+1</f>
        <v>43977</v>
      </c>
      <c r="H31" s="15"/>
      <c r="I31" s="15"/>
      <c r="J31" s="15"/>
      <c r="K31" s="25"/>
      <c r="L31" s="4"/>
      <c r="N31" s="67">
        <f>G31+1</f>
        <v>43978</v>
      </c>
      <c r="O31" s="15"/>
      <c r="P31" s="15"/>
      <c r="Q31" s="15"/>
      <c r="R31" s="25"/>
      <c r="S31" s="4"/>
      <c r="U31" s="67">
        <f>N31+1</f>
        <v>43979</v>
      </c>
      <c r="V31" s="15"/>
      <c r="W31" s="15"/>
      <c r="X31" s="15"/>
      <c r="Y31" s="25"/>
      <c r="Z31" s="4"/>
      <c r="AB31" s="67">
        <f>U31+1</f>
        <v>43980</v>
      </c>
      <c r="AC31" s="15"/>
      <c r="AD31" s="15"/>
      <c r="AE31" s="15"/>
      <c r="AF31" s="25"/>
      <c r="AG31" s="4"/>
      <c r="AI31" s="67">
        <f>AB31+1</f>
        <v>43981</v>
      </c>
      <c r="AJ31" s="15"/>
      <c r="AK31" s="15"/>
      <c r="AL31" s="15"/>
      <c r="AM31" s="25"/>
      <c r="AN31" s="4"/>
      <c r="AQ31" s="67">
        <f>AI31+1</f>
        <v>43982</v>
      </c>
      <c r="AR31" s="15"/>
      <c r="AS31" s="15"/>
      <c r="AT31" s="15"/>
      <c r="AU31" s="25"/>
      <c r="AV31" s="4"/>
      <c r="AX31" s="67">
        <f>AQ31+1</f>
        <v>43983</v>
      </c>
      <c r="AY31" s="15"/>
      <c r="AZ31" s="15"/>
      <c r="BA31" s="15"/>
      <c r="BB31" s="25"/>
      <c r="BC31" s="4"/>
    </row>
    <row r="32" spans="1:55" ht="14.45" customHeight="1" x14ac:dyDescent="0.25">
      <c r="B32" s="11"/>
      <c r="E32" s="68">
        <f>IFERROR(SUM(J36,Q36,X36,AE36,AL36,AT36,BA36)*VLOOKUP($C$14,meta!$R$1:$S$3,2,FALSE),SUM(J36,Q36,X36,AE36,AL36,AT36,BA36))</f>
        <v>0</v>
      </c>
      <c r="F32" s="41">
        <f>IFERROR(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*VLOOKUP($C$14,meta!$R$1:$S$3,2,FALSE),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)</f>
        <v>0</v>
      </c>
      <c r="G32" s="67"/>
      <c r="H32" s="6" t="str">
        <f>meta!$P$1</f>
        <v>Entrada</v>
      </c>
      <c r="I32" s="1"/>
      <c r="J32" s="13"/>
      <c r="K32" s="26" t="str">
        <f>IF(J32&lt;&gt;"","",TEXT(meta!$F$1,"HH:MM"))</f>
        <v>08:30</v>
      </c>
      <c r="L32" s="1"/>
      <c r="N32" s="67"/>
      <c r="O32" s="6" t="str">
        <f>meta!$P$1</f>
        <v>Entrada</v>
      </c>
      <c r="P32" s="1"/>
      <c r="Q32" s="13"/>
      <c r="R32" s="26" t="str">
        <f>IF(Q32&lt;&gt;"","",TEXT(meta!$F$1,"HH:MM"))</f>
        <v>08:30</v>
      </c>
      <c r="S32" s="1"/>
      <c r="U32" s="67"/>
      <c r="V32" s="6" t="str">
        <f>meta!$P$1</f>
        <v>Entrada</v>
      </c>
      <c r="W32" s="1"/>
      <c r="X32" s="13"/>
      <c r="Y32" s="26" t="str">
        <f>IF(X32&lt;&gt;"","",TEXT(meta!$F$1,"HH:MM"))</f>
        <v>08:30</v>
      </c>
      <c r="Z32" s="1"/>
      <c r="AB32" s="67"/>
      <c r="AC32" s="6" t="str">
        <f>meta!$P$1</f>
        <v>Entrada</v>
      </c>
      <c r="AD32" s="1"/>
      <c r="AE32" s="13"/>
      <c r="AF32" s="26" t="str">
        <f>IF(AE32&lt;&gt;"","",TEXT(meta!$F$1,"HH:MM"))</f>
        <v>08:30</v>
      </c>
      <c r="AG32" s="1"/>
      <c r="AI32" s="67"/>
      <c r="AJ32" s="6" t="str">
        <f>meta!$P$1</f>
        <v>Entrada</v>
      </c>
      <c r="AK32" s="1"/>
      <c r="AL32" s="13"/>
      <c r="AM32" s="26" t="str">
        <f>IF(AL32&lt;&gt;"","",TEXT(meta!$F$1,"HH:MM"))</f>
        <v>08:30</v>
      </c>
      <c r="AN32" s="1"/>
      <c r="AQ32" s="67"/>
      <c r="AR32" s="6" t="str">
        <f>meta!$P$1</f>
        <v>Entrada</v>
      </c>
      <c r="AS32" s="1"/>
      <c r="AT32" s="13"/>
      <c r="AU32" s="26" t="str">
        <f>IF(AT32&lt;&gt;"","",TEXT(meta!$F$1,"HH:MM"))</f>
        <v>08:30</v>
      </c>
      <c r="AV32" s="1"/>
      <c r="AX32" s="67"/>
      <c r="AY32" s="6" t="str">
        <f>meta!$P$1</f>
        <v>Entrada</v>
      </c>
      <c r="AZ32" s="1"/>
      <c r="BA32" s="13"/>
      <c r="BB32" s="26" t="str">
        <f>IF(BA32&lt;&gt;"","",TEXT(meta!$F$1,"HH:MM"))</f>
        <v>08:30</v>
      </c>
      <c r="BC32" s="1"/>
    </row>
    <row r="33" spans="1:55" ht="14.45" customHeight="1" x14ac:dyDescent="0.25">
      <c r="B33" s="11"/>
      <c r="E33" s="68"/>
      <c r="F33" s="36"/>
      <c r="G33" s="67"/>
      <c r="H33" s="7" t="str">
        <f>meta!$P$2</f>
        <v>Almoço ↑</v>
      </c>
      <c r="I33" s="1"/>
      <c r="J33" s="14"/>
      <c r="K33" s="27"/>
      <c r="L33" s="1"/>
      <c r="N33" s="67"/>
      <c r="O33" s="7" t="str">
        <f>meta!$P$2</f>
        <v>Almoço ↑</v>
      </c>
      <c r="P33" s="1"/>
      <c r="Q33" s="14"/>
      <c r="R33" s="27"/>
      <c r="S33" s="1"/>
      <c r="U33" s="67"/>
      <c r="V33" s="7" t="str">
        <f>meta!$P$2</f>
        <v>Almoço ↑</v>
      </c>
      <c r="W33" s="1"/>
      <c r="X33" s="14"/>
      <c r="Y33" s="27"/>
      <c r="Z33" s="1"/>
      <c r="AB33" s="67"/>
      <c r="AC33" s="7" t="str">
        <f>meta!$P$2</f>
        <v>Almoço ↑</v>
      </c>
      <c r="AD33" s="1"/>
      <c r="AE33" s="14"/>
      <c r="AF33" s="27"/>
      <c r="AG33" s="1"/>
      <c r="AI33" s="67"/>
      <c r="AJ33" s="7" t="str">
        <f>meta!$P$2</f>
        <v>Almoço ↑</v>
      </c>
      <c r="AK33" s="1"/>
      <c r="AL33" s="14"/>
      <c r="AM33" s="27"/>
      <c r="AN33" s="1"/>
      <c r="AQ33" s="67"/>
      <c r="AR33" s="7" t="str">
        <f>meta!$P$2</f>
        <v>Almoço ↑</v>
      </c>
      <c r="AS33" s="1"/>
      <c r="AT33" s="14"/>
      <c r="AU33" s="27"/>
      <c r="AV33" s="1"/>
      <c r="AX33" s="67"/>
      <c r="AY33" s="7" t="str">
        <f>meta!$P$2</f>
        <v>Almoço ↑</v>
      </c>
      <c r="AZ33" s="1"/>
      <c r="BA33" s="14"/>
      <c r="BB33" s="27"/>
      <c r="BC33" s="1"/>
    </row>
    <row r="34" spans="1:55" ht="14.45" customHeight="1" x14ac:dyDescent="0.25">
      <c r="B34" s="11"/>
      <c r="E34" s="68"/>
      <c r="F34" s="36"/>
      <c r="G34" s="67"/>
      <c r="H34" s="7" t="str">
        <f>meta!$P$3</f>
        <v>Almoço ↓</v>
      </c>
      <c r="I34" s="1"/>
      <c r="J34" s="14"/>
      <c r="K34" s="27" t="str">
        <f>IF(OR(J33="",J34&lt;&gt;""),"",TEXT(J33+"1:00","HH:MM"))</f>
        <v/>
      </c>
      <c r="L34" s="1"/>
      <c r="N34" s="67"/>
      <c r="O34" s="7" t="str">
        <f>meta!$P$3</f>
        <v>Almoço ↓</v>
      </c>
      <c r="P34" s="1"/>
      <c r="Q34" s="14"/>
      <c r="R34" s="27" t="str">
        <f>IF(OR(Q33="",Q34&lt;&gt;""),"",TEXT(Q33+"1:00","HH:MM"))</f>
        <v/>
      </c>
      <c r="S34" s="1"/>
      <c r="U34" s="67"/>
      <c r="V34" s="7" t="str">
        <f>meta!$P$3</f>
        <v>Almoço ↓</v>
      </c>
      <c r="W34" s="1"/>
      <c r="X34" s="14"/>
      <c r="Y34" s="27" t="str">
        <f>IF(OR(X33="",X34&lt;&gt;""),"",TEXT(X33+"1:00","HH:MM"))</f>
        <v/>
      </c>
      <c r="Z34" s="1"/>
      <c r="AB34" s="67"/>
      <c r="AC34" s="7" t="str">
        <f>meta!$P$3</f>
        <v>Almoço ↓</v>
      </c>
      <c r="AD34" s="1"/>
      <c r="AE34" s="14"/>
      <c r="AF34" s="27" t="str">
        <f>IF(OR(AE33="",AE34&lt;&gt;""),"",TEXT(AE33+"1:00","HH:MM"))</f>
        <v/>
      </c>
      <c r="AG34" s="1"/>
      <c r="AI34" s="67"/>
      <c r="AJ34" s="7" t="str">
        <f>meta!$P$3</f>
        <v>Almoço ↓</v>
      </c>
      <c r="AK34" s="1"/>
      <c r="AL34" s="14"/>
      <c r="AM34" s="27" t="str">
        <f>IF(OR(AL33="",AL34&lt;&gt;""),"",TEXT(AL33+"1:00","HH:MM"))</f>
        <v/>
      </c>
      <c r="AN34" s="1"/>
      <c r="AQ34" s="67"/>
      <c r="AR34" s="7" t="str">
        <f>meta!$P$3</f>
        <v>Almoço ↓</v>
      </c>
      <c r="AS34" s="1"/>
      <c r="AT34" s="14"/>
      <c r="AU34" s="27" t="str">
        <f>IF(OR(AT33="",AT34&lt;&gt;""),"",TEXT(AT33+"1:00","HH:MM"))</f>
        <v/>
      </c>
      <c r="AV34" s="1"/>
      <c r="AX34" s="67"/>
      <c r="AY34" s="7" t="str">
        <f>meta!$P$3</f>
        <v>Almoço ↓</v>
      </c>
      <c r="AZ34" s="1"/>
      <c r="BA34" s="14"/>
      <c r="BB34" s="27" t="str">
        <f>IF(OR(BA33="",BA34&lt;&gt;""),"",TEXT(BA33+"1:00","HH:MM"))</f>
        <v/>
      </c>
      <c r="BC34" s="1"/>
    </row>
    <row r="35" spans="1:55" ht="14.45" customHeight="1" x14ac:dyDescent="0.25">
      <c r="B35" s="11"/>
      <c r="E35" s="68"/>
      <c r="F35" s="36"/>
      <c r="G35" s="67"/>
      <c r="H35" s="6" t="str">
        <f>meta!$P$4</f>
        <v>Saída</v>
      </c>
      <c r="I35" s="1"/>
      <c r="J35" s="13"/>
      <c r="K35" s="26" t="str">
        <f>IF(J35&lt;&gt;"","",TEXT(meta!$F$2,"HH:MM"))</f>
        <v>17:30</v>
      </c>
      <c r="L35" s="1"/>
      <c r="N35" s="67"/>
      <c r="O35" s="6" t="str">
        <f>meta!$P$4</f>
        <v>Saída</v>
      </c>
      <c r="P35" s="1"/>
      <c r="Q35" s="13"/>
      <c r="R35" s="26" t="str">
        <f>IF(Q35&lt;&gt;"","",TEXT(meta!$F$2,"HH:MM"))</f>
        <v>17:30</v>
      </c>
      <c r="S35" s="1"/>
      <c r="U35" s="67"/>
      <c r="V35" s="6" t="str">
        <f>meta!$P$4</f>
        <v>Saída</v>
      </c>
      <c r="W35" s="1"/>
      <c r="X35" s="13"/>
      <c r="Y35" s="26" t="str">
        <f>IF(X35&lt;&gt;"","",TEXT(meta!$F$2,"HH:MM"))</f>
        <v>17:30</v>
      </c>
      <c r="Z35" s="1"/>
      <c r="AB35" s="67"/>
      <c r="AC35" s="6" t="str">
        <f>meta!$P$4</f>
        <v>Saída</v>
      </c>
      <c r="AD35" s="1"/>
      <c r="AE35" s="13"/>
      <c r="AF35" s="26" t="str">
        <f>IF(AE35&lt;&gt;"","",TEXT(meta!$F$2,"HH:MM"))</f>
        <v>17:30</v>
      </c>
      <c r="AG35" s="1"/>
      <c r="AI35" s="67"/>
      <c r="AJ35" s="6" t="str">
        <f>meta!$P$4</f>
        <v>Saída</v>
      </c>
      <c r="AK35" s="1"/>
      <c r="AL35" s="13"/>
      <c r="AM35" s="26" t="str">
        <f>IF(AL35&lt;&gt;"","",TEXT(meta!$F$2,"HH:MM"))</f>
        <v>17:30</v>
      </c>
      <c r="AN35" s="1"/>
      <c r="AQ35" s="67"/>
      <c r="AR35" s="6" t="str">
        <f>meta!$P$4</f>
        <v>Saída</v>
      </c>
      <c r="AS35" s="1"/>
      <c r="AT35" s="13"/>
      <c r="AU35" s="26" t="str">
        <f>IF(AT35&lt;&gt;"","",TEXT(meta!$F$2,"HH:MM"))</f>
        <v>17:30</v>
      </c>
      <c r="AV35" s="1"/>
      <c r="AX35" s="67"/>
      <c r="AY35" s="6" t="str">
        <f>meta!$P$4</f>
        <v>Saída</v>
      </c>
      <c r="AZ35" s="1"/>
      <c r="BA35" s="13"/>
      <c r="BB35" s="26" t="str">
        <f>IF(BA35&lt;&gt;"","",TEXT(meta!$F$2,"HH:MM"))</f>
        <v>17:30</v>
      </c>
      <c r="BC35" s="1"/>
    </row>
    <row r="36" spans="1:55" s="18" customFormat="1" ht="10.5" customHeight="1" x14ac:dyDescent="0.25">
      <c r="A36" s="8"/>
      <c r="B36" s="11"/>
      <c r="C36" s="8"/>
      <c r="D36" s="2"/>
      <c r="E36" s="35"/>
      <c r="F36" s="35"/>
      <c r="G36" s="67"/>
      <c r="H36" s="58" t="str">
        <f>IF(AND(J32&lt;&gt;"",J33&lt;&gt;"",J34&lt;&gt;"",J35&lt;&gt;""),
IF(ABS(J35-J32-(J34-J33)-meta!$F$4)&lt;=meta!$F$9,
_xlfn.CONCAT(
(SIGN(J35-J32-(J34-J33)-meta!$F$4)*MINUTE(ABS(J35-J32-(J34-J33)-meta!$F$4))),meta!$F$10
),""),"")</f>
        <v/>
      </c>
      <c r="I36" s="8"/>
      <c r="J36" s="23" t="str">
        <f>_xlfn.IFS(AND(J32="",J33="",J34="",J35=""),"",
AND(J32&lt;&gt;"",J33="",J34="",J35=""),meta!$F$1-J32,
AND(J32&lt;&gt;"",J33&lt;&gt;"",J34="",J35=""),meta!$F$1-J32,
AND(J32&lt;&gt;"",J33&lt;&gt;"",J34&lt;&gt;"",J35=""),(meta!$F$1-J32)-(J34-J33-meta!$F$3),
AND(J32&lt;&gt;"",J33&lt;&gt;"",J34&lt;&gt;"",J35&lt;&gt;""),IF(ABS(J35-J32-(J34-J33)-meta!$F$4)&lt;=meta!$F$9,0,(J35-J32-(J34-J33)-meta!$F$4)),
TRUE,"ERRO")</f>
        <v/>
      </c>
      <c r="K36" s="28"/>
      <c r="L36" s="8"/>
      <c r="M36" s="19"/>
      <c r="N36" s="67"/>
      <c r="O36" s="58" t="str">
        <f>IF(AND(Q32&lt;&gt;"",Q33&lt;&gt;"",Q34&lt;&gt;"",Q35&lt;&gt;""),
IF(ABS(Q35-Q32-(Q34-Q33)-meta!$F$4)&lt;=meta!$F$9,
_xlfn.CONCAT(
(SIGN(Q35-Q32-(Q34-Q33)-meta!$F$4)*MINUTE(ABS(Q35-Q32-(Q34-Q33)-meta!$F$4))),meta!$F$10
),""),"")</f>
        <v/>
      </c>
      <c r="P36" s="8"/>
      <c r="Q36" s="23" t="str">
        <f>_xlfn.IFS(AND(Q32="",Q33="",Q34="",Q35=""),"",
AND(Q32&lt;&gt;"",Q33="",Q34="",Q35=""),meta!$F$1-Q32,
AND(Q32&lt;&gt;"",Q33&lt;&gt;"",Q34="",Q35=""),meta!$F$1-Q32,
AND(Q32&lt;&gt;"",Q33&lt;&gt;"",Q34&lt;&gt;"",Q35=""),(meta!$F$1-Q32)-(Q34-Q33-meta!$F$3),
AND(Q32&lt;&gt;"",Q33&lt;&gt;"",Q34&lt;&gt;"",Q35&lt;&gt;""),IF(ABS(Q35-Q32-(Q34-Q33)-meta!$F$4)&lt;=meta!$F$9,0,(Q35-Q32-(Q34-Q33)-meta!$F$4)),
TRUE,"ERRO")</f>
        <v/>
      </c>
      <c r="R36" s="28"/>
      <c r="S36" s="8"/>
      <c r="T36" s="19"/>
      <c r="U36" s="67"/>
      <c r="V36" s="58" t="str">
        <f>IF(AND(X32&lt;&gt;"",X33&lt;&gt;"",X34&lt;&gt;"",X35&lt;&gt;""),
IF(ABS(X35-X32-(X34-X33)-meta!$F$4)&lt;=meta!$F$9,
_xlfn.CONCAT(
(SIGN(X35-X32-(X34-X33)-meta!$F$4)*MINUTE(ABS(X35-X32-(X34-X33)-meta!$F$4))),meta!$F$10
),""),"")</f>
        <v/>
      </c>
      <c r="W36" s="8"/>
      <c r="X36" s="23" t="str">
        <f>_xlfn.IFS(AND(X32="",X33="",X34="",X35=""),"",
AND(X32&lt;&gt;"",X33="",X34="",X35=""),meta!$F$1-X32,
AND(X32&lt;&gt;"",X33&lt;&gt;"",X34="",X35=""),meta!$F$1-X32,
AND(X32&lt;&gt;"",X33&lt;&gt;"",X34&lt;&gt;"",X35=""),(meta!$F$1-X32)-(X34-X33-meta!$F$3),
AND(X32&lt;&gt;"",X33&lt;&gt;"",X34&lt;&gt;"",X35&lt;&gt;""),IF(ABS(X35-X32-(X34-X33)-meta!$F$4)&lt;=meta!$F$9,0,(X35-X32-(X34-X33)-meta!$F$4)),
TRUE,"ERRO")</f>
        <v/>
      </c>
      <c r="Y36" s="28"/>
      <c r="Z36" s="8"/>
      <c r="AA36" s="19"/>
      <c r="AB36" s="67"/>
      <c r="AC36" s="58" t="str">
        <f>IF(AND(AE32&lt;&gt;"",AE33&lt;&gt;"",AE34&lt;&gt;"",AE35&lt;&gt;""),
IF(ABS(AE35-AE32-(AE34-AE33)-meta!$F$4)&lt;=meta!$F$9,
_xlfn.CONCAT(
(SIGN(AE35-AE32-(AE34-AE33)-meta!$F$4)*MINUTE(ABS(AE35-AE32-(AE34-AE33)-meta!$F$4))),meta!$F$10
),""),"")</f>
        <v/>
      </c>
      <c r="AD36" s="8"/>
      <c r="AE36" s="23" t="str">
        <f>_xlfn.IFS(AND(AE32="",AE33="",AE34="",AE35=""),"",
AND(AE32&lt;&gt;"",AE33="",AE34="",AE35=""),meta!$F$1-AE32,
AND(AE32&lt;&gt;"",AE33&lt;&gt;"",AE34="",AE35=""),meta!$F$1-AE32,
AND(AE32&lt;&gt;"",AE33&lt;&gt;"",AE34&lt;&gt;"",AE35=""),(meta!$F$1-AE32)-(AE34-AE33-meta!$F$3),
AND(AE32&lt;&gt;"",AE33&lt;&gt;"",AE34&lt;&gt;"",AE35&lt;&gt;""),IF(ABS(AE35-AE32-(AE34-AE33)-meta!$F$4)&lt;=meta!$F$9,0,(AE35-AE32-(AE34-AE33)-meta!$F$4)),
TRUE,"ERRO")</f>
        <v/>
      </c>
      <c r="AF36" s="28"/>
      <c r="AG36" s="8"/>
      <c r="AH36" s="19"/>
      <c r="AI36" s="67"/>
      <c r="AJ36" s="58" t="str">
        <f>IF(AND(AL32&lt;&gt;"",AL33&lt;&gt;"",AL34&lt;&gt;"",AL35&lt;&gt;""),
IF(ABS(AL35-AL32-(AL34-AL33)-meta!$F$4)&lt;=meta!$F$9,
_xlfn.CONCAT(
(SIGN(AL35-AL32-(AL34-AL33)-meta!$F$4)*MINUTE(ABS(AL35-AL32-(AL34-AL33)-meta!$F$4))),meta!$F$10
),""),"")</f>
        <v/>
      </c>
      <c r="AK36" s="8"/>
      <c r="AL36" s="23" t="str">
        <f>_xlfn.IFS(AND(AL32="",AL33="",AL34="",AL35=""),"",
AND(AL32&lt;&gt;"",AL33="",AL34="",AL35=""),meta!$F$1-AL32,
AND(AL32&lt;&gt;"",AL33&lt;&gt;"",AL34="",AL35=""),meta!$F$1-AL32,
AND(AL32&lt;&gt;"",AL33&lt;&gt;"",AL34&lt;&gt;"",AL35=""),(meta!$F$1-AL32)-(AL34-AL33-meta!$F$3),
AND(AL32&lt;&gt;"",AL33&lt;&gt;"",AL34&lt;&gt;"",AL35&lt;&gt;""),IF(ABS(AL35-AL32-(AL34-AL33)-meta!$F$4)&lt;=meta!$F$9,0,(AL35-AL32-(AL34-AL33)-meta!$F$4)),
TRUE,"ERRO")</f>
        <v/>
      </c>
      <c r="AM36" s="28"/>
      <c r="AN36" s="8"/>
      <c r="AO36" s="19"/>
      <c r="AQ36" s="67"/>
      <c r="AR36" s="58" t="str">
        <f>IF(AND(AT32&lt;&gt;"",AT33&lt;&gt;"",AT34&lt;&gt;"",AT35&lt;&gt;""),
IF(ABS(AT35-AT32-(AT34-AT33)-meta!$F$4)&lt;=meta!$F$9,
_xlfn.CONCAT(
(SIGN(AT35-AT32-(AT34-AT33)-meta!$F$4)*MINUTE(ABS(AT35-AT32-(AT34-AT33)-meta!$F$4))),meta!$F$10
),""),"")</f>
        <v/>
      </c>
      <c r="AS36" s="8"/>
      <c r="AT36" s="23" t="str">
        <f>_xlfn.IFS(AND(AT32="",AT33="",AT34="",AT35=""),"",
AND(AT32&lt;&gt;"",AT33="",AT34="",AT35=""),meta!$F$1-AT32,
AND(AT32&lt;&gt;"",AT33&lt;&gt;"",AT34="",AT35=""),meta!$F$1-AT32,
AND(AT32&lt;&gt;"",AT33&lt;&gt;"",AT34&lt;&gt;"",AT35=""),(meta!$F$1-AT32)-(AT34-AT33-meta!$F$3),
AND(AT32&lt;&gt;"",AT33&lt;&gt;"",AT34&lt;&gt;"",AT35&lt;&gt;""),IF(ABS(AT35-AT32-(AT34-AT33)-meta!$F$4)&lt;=meta!$F$9,0,(AT35-AT32-(AT34-AT33)-meta!$F$4)),
TRUE,"ERRO")</f>
        <v/>
      </c>
      <c r="AU36" s="28"/>
      <c r="AV36" s="8"/>
      <c r="AX36" s="67"/>
      <c r="AY36" s="58" t="str">
        <f>IF(AND(BA32&lt;&gt;"",BA33&lt;&gt;"",BA34&lt;&gt;"",BA35&lt;&gt;""),
IF(ABS(BA35-BA32-(BA34-BA33)-meta!$F$4)&lt;=meta!$F$9,
_xlfn.CONCAT(
(SIGN(BA35-BA32-(BA34-BA33)-meta!$F$4)*MINUTE(ABS(BA35-BA32-(BA34-BA33)-meta!$F$4))),meta!$F$10
),""),"")</f>
        <v/>
      </c>
      <c r="AZ36" s="8"/>
      <c r="BA36" s="23" t="str">
        <f>_xlfn.IFS(AND(BA32="",BA33="",BA34="",BA35=""),"",
AND(BA32&lt;&gt;"",BA33="",BA34="",BA35=""),meta!$F$1-BA32,
AND(BA32&lt;&gt;"",BA33&lt;&gt;"",BA34="",BA35=""),meta!$F$1-BA32,
AND(BA32&lt;&gt;"",BA33&lt;&gt;"",BA34&lt;&gt;"",BA35=""),(meta!$F$1-BA32)-(BA34-BA33-meta!$F$3),
AND(BA32&lt;&gt;"",BA33&lt;&gt;"",BA34&lt;&gt;"",BA35&lt;&gt;""),IF(ABS(BA35-BA32-(BA34-BA33)-meta!$F$4)&lt;=meta!$F$9,0,(BA35-BA32-(BA34-BA33)-meta!$F$4)),
TRUE,"ERRO")</f>
        <v/>
      </c>
      <c r="BB36" s="28"/>
      <c r="BC36" s="8"/>
    </row>
    <row r="37" spans="1:55" ht="4.5" customHeight="1" x14ac:dyDescent="0.25">
      <c r="B37" s="11"/>
      <c r="F37" s="35"/>
    </row>
    <row r="38" spans="1:55" ht="4.5" customHeight="1" x14ac:dyDescent="0.25">
      <c r="B38" s="11"/>
      <c r="F38" s="35"/>
      <c r="G38" s="67">
        <f>AX31+1</f>
        <v>43984</v>
      </c>
      <c r="H38" s="15"/>
      <c r="I38" s="15"/>
      <c r="J38" s="15"/>
      <c r="K38" s="25"/>
      <c r="L38" s="4"/>
      <c r="N38" s="67">
        <f>G38+1</f>
        <v>43985</v>
      </c>
      <c r="O38" s="15"/>
      <c r="P38" s="15"/>
      <c r="Q38" s="15"/>
      <c r="R38" s="25"/>
      <c r="S38" s="4"/>
      <c r="U38" s="67">
        <f>N38+1</f>
        <v>43986</v>
      </c>
      <c r="V38" s="15"/>
      <c r="W38" s="15"/>
      <c r="X38" s="15"/>
      <c r="Y38" s="25"/>
      <c r="Z38" s="4"/>
      <c r="AB38" s="67">
        <f>U38+1</f>
        <v>43987</v>
      </c>
      <c r="AC38" s="15"/>
      <c r="AD38" s="15"/>
      <c r="AE38" s="15"/>
      <c r="AF38" s="25"/>
      <c r="AG38" s="4"/>
      <c r="AI38" s="67">
        <f>AB38+1</f>
        <v>43988</v>
      </c>
      <c r="AJ38" s="15"/>
      <c r="AK38" s="15"/>
      <c r="AL38" s="15"/>
      <c r="AM38" s="25"/>
      <c r="AN38" s="4"/>
      <c r="AQ38" s="67">
        <f>AI38+1</f>
        <v>43989</v>
      </c>
      <c r="AR38" s="15"/>
      <c r="AS38" s="15"/>
      <c r="AT38" s="15"/>
      <c r="AU38" s="25"/>
      <c r="AV38" s="4"/>
      <c r="AX38" s="67">
        <f>AQ38+1</f>
        <v>43990</v>
      </c>
      <c r="AY38" s="15"/>
      <c r="AZ38" s="15"/>
      <c r="BA38" s="15"/>
      <c r="BB38" s="25"/>
      <c r="BC38" s="4"/>
    </row>
    <row r="39" spans="1:55" ht="14.45" customHeight="1" x14ac:dyDescent="0.25">
      <c r="B39" s="11"/>
      <c r="E39" s="68">
        <f>IFERROR(SUM(J43,Q43,X43,AE43,AL43,AT43,BA43)*VLOOKUP($C$14,meta!$R$1:$S$3,2,FALSE),SUM(J43,Q43,X43,AE43,AL43,AT43,BA43))</f>
        <v>0</v>
      </c>
      <c r="F39" s="41">
        <f>IFERROR(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*VLOOKUP($C$14,meta!$R$1:$S$3,2,FALSE),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)</f>
        <v>0</v>
      </c>
      <c r="G39" s="67"/>
      <c r="H39" s="6" t="str">
        <f>meta!$P$1</f>
        <v>Entrada</v>
      </c>
      <c r="I39" s="1"/>
      <c r="J39" s="13"/>
      <c r="K39" s="26" t="str">
        <f>IF(J39&lt;&gt;"","",TEXT(meta!$F$1,"HH:MM"))</f>
        <v>08:30</v>
      </c>
      <c r="L39" s="1"/>
      <c r="N39" s="67"/>
      <c r="O39" s="6" t="str">
        <f>meta!$P$1</f>
        <v>Entrada</v>
      </c>
      <c r="P39" s="1"/>
      <c r="Q39" s="13"/>
      <c r="R39" s="26" t="str">
        <f>IF(Q39&lt;&gt;"","",TEXT(meta!$F$1,"HH:MM"))</f>
        <v>08:30</v>
      </c>
      <c r="S39" s="1"/>
      <c r="U39" s="67"/>
      <c r="V39" s="6" t="str">
        <f>meta!$P$1</f>
        <v>Entrada</v>
      </c>
      <c r="W39" s="1"/>
      <c r="X39" s="13"/>
      <c r="Y39" s="26" t="str">
        <f>IF(X39&lt;&gt;"","",TEXT(meta!$F$1,"HH:MM"))</f>
        <v>08:30</v>
      </c>
      <c r="Z39" s="1"/>
      <c r="AB39" s="67"/>
      <c r="AC39" s="6" t="str">
        <f>meta!$P$1</f>
        <v>Entrada</v>
      </c>
      <c r="AD39" s="1"/>
      <c r="AE39" s="13"/>
      <c r="AF39" s="26" t="str">
        <f>IF(AE39&lt;&gt;"","",TEXT(meta!$F$1,"HH:MM"))</f>
        <v>08:30</v>
      </c>
      <c r="AG39" s="1"/>
      <c r="AI39" s="67"/>
      <c r="AJ39" s="6" t="str">
        <f>meta!$P$1</f>
        <v>Entrada</v>
      </c>
      <c r="AK39" s="1"/>
      <c r="AL39" s="13"/>
      <c r="AM39" s="26" t="str">
        <f>IF(AL39&lt;&gt;"","",TEXT(meta!$F$1,"HH:MM"))</f>
        <v>08:30</v>
      </c>
      <c r="AN39" s="1"/>
      <c r="AQ39" s="67"/>
      <c r="AR39" s="6" t="str">
        <f>meta!$P$1</f>
        <v>Entrada</v>
      </c>
      <c r="AS39" s="1"/>
      <c r="AT39" s="13"/>
      <c r="AU39" s="26" t="str">
        <f>IF(AT39&lt;&gt;"","",TEXT(meta!$F$1,"HH:MM"))</f>
        <v>08:30</v>
      </c>
      <c r="AV39" s="1"/>
      <c r="AX39" s="67"/>
      <c r="AY39" s="6" t="str">
        <f>meta!$P$1</f>
        <v>Entrada</v>
      </c>
      <c r="AZ39" s="1"/>
      <c r="BA39" s="13"/>
      <c r="BB39" s="26" t="str">
        <f>IF(BA39&lt;&gt;"","",TEXT(meta!$F$1,"HH:MM"))</f>
        <v>08:30</v>
      </c>
      <c r="BC39" s="1"/>
    </row>
    <row r="40" spans="1:55" ht="14.45" customHeight="1" x14ac:dyDescent="0.25">
      <c r="B40" s="11"/>
      <c r="E40" s="68"/>
      <c r="F40" s="38"/>
      <c r="G40" s="67"/>
      <c r="H40" s="7" t="str">
        <f>meta!$P$2</f>
        <v>Almoço ↑</v>
      </c>
      <c r="I40" s="1"/>
      <c r="J40" s="14"/>
      <c r="K40" s="27"/>
      <c r="L40" s="1"/>
      <c r="N40" s="67"/>
      <c r="O40" s="7" t="str">
        <f>meta!$P$2</f>
        <v>Almoço ↑</v>
      </c>
      <c r="P40" s="1"/>
      <c r="Q40" s="14"/>
      <c r="R40" s="27"/>
      <c r="S40" s="1"/>
      <c r="U40" s="67"/>
      <c r="V40" s="7" t="str">
        <f>meta!$P$2</f>
        <v>Almoço ↑</v>
      </c>
      <c r="W40" s="1"/>
      <c r="X40" s="14"/>
      <c r="Y40" s="27"/>
      <c r="Z40" s="1"/>
      <c r="AB40" s="67"/>
      <c r="AC40" s="7" t="str">
        <f>meta!$P$2</f>
        <v>Almoço ↑</v>
      </c>
      <c r="AD40" s="1"/>
      <c r="AE40" s="14"/>
      <c r="AF40" s="27"/>
      <c r="AG40" s="1"/>
      <c r="AI40" s="67"/>
      <c r="AJ40" s="7" t="str">
        <f>meta!$P$2</f>
        <v>Almoço ↑</v>
      </c>
      <c r="AK40" s="1"/>
      <c r="AL40" s="14"/>
      <c r="AM40" s="27"/>
      <c r="AN40" s="1"/>
      <c r="AQ40" s="67"/>
      <c r="AR40" s="7" t="str">
        <f>meta!$P$2</f>
        <v>Almoço ↑</v>
      </c>
      <c r="AS40" s="1"/>
      <c r="AT40" s="14"/>
      <c r="AU40" s="27"/>
      <c r="AV40" s="1"/>
      <c r="AX40" s="67"/>
      <c r="AY40" s="7" t="str">
        <f>meta!$P$2</f>
        <v>Almoço ↑</v>
      </c>
      <c r="AZ40" s="1"/>
      <c r="BA40" s="14"/>
      <c r="BB40" s="27"/>
      <c r="BC40" s="1"/>
    </row>
    <row r="41" spans="1:55" ht="14.45" customHeight="1" x14ac:dyDescent="0.25">
      <c r="B41" s="11"/>
      <c r="E41" s="68"/>
      <c r="F41" s="38"/>
      <c r="G41" s="67"/>
      <c r="H41" s="7" t="str">
        <f>meta!$P$3</f>
        <v>Almoço ↓</v>
      </c>
      <c r="I41" s="1"/>
      <c r="J41" s="14"/>
      <c r="K41" s="27" t="str">
        <f>IF(OR(J40="",J41&lt;&gt;""),"",TEXT(J40+"1:00","HH:MM"))</f>
        <v/>
      </c>
      <c r="L41" s="1"/>
      <c r="N41" s="67"/>
      <c r="O41" s="7" t="str">
        <f>meta!$P$3</f>
        <v>Almoço ↓</v>
      </c>
      <c r="P41" s="1"/>
      <c r="Q41" s="14"/>
      <c r="R41" s="27" t="str">
        <f>IF(OR(Q40="",Q41&lt;&gt;""),"",TEXT(Q40+"1:00","HH:MM"))</f>
        <v/>
      </c>
      <c r="S41" s="1"/>
      <c r="U41" s="67"/>
      <c r="V41" s="7" t="str">
        <f>meta!$P$3</f>
        <v>Almoço ↓</v>
      </c>
      <c r="W41" s="1"/>
      <c r="X41" s="14"/>
      <c r="Y41" s="27" t="str">
        <f>IF(OR(X40="",X41&lt;&gt;""),"",TEXT(X40+"1:00","HH:MM"))</f>
        <v/>
      </c>
      <c r="Z41" s="1"/>
      <c r="AB41" s="67"/>
      <c r="AC41" s="7" t="str">
        <f>meta!$P$3</f>
        <v>Almoço ↓</v>
      </c>
      <c r="AD41" s="1"/>
      <c r="AE41" s="14"/>
      <c r="AF41" s="27" t="str">
        <f>IF(OR(AE40="",AE41&lt;&gt;""),"",TEXT(AE40+"1:00","HH:MM"))</f>
        <v/>
      </c>
      <c r="AG41" s="1"/>
      <c r="AI41" s="67"/>
      <c r="AJ41" s="7" t="str">
        <f>meta!$P$3</f>
        <v>Almoço ↓</v>
      </c>
      <c r="AK41" s="1"/>
      <c r="AL41" s="14"/>
      <c r="AM41" s="27" t="str">
        <f>IF(OR(AL40="",AL41&lt;&gt;""),"",TEXT(AL40+"1:00","HH:MM"))</f>
        <v/>
      </c>
      <c r="AN41" s="1"/>
      <c r="AQ41" s="67"/>
      <c r="AR41" s="7" t="str">
        <f>meta!$P$3</f>
        <v>Almoço ↓</v>
      </c>
      <c r="AS41" s="1"/>
      <c r="AT41" s="14"/>
      <c r="AU41" s="27" t="str">
        <f>IF(OR(AT40="",AT41&lt;&gt;""),"",TEXT(AT40+"1:00","HH:MM"))</f>
        <v/>
      </c>
      <c r="AV41" s="1"/>
      <c r="AX41" s="67"/>
      <c r="AY41" s="7" t="str">
        <f>meta!$P$3</f>
        <v>Almoço ↓</v>
      </c>
      <c r="AZ41" s="1"/>
      <c r="BA41" s="14"/>
      <c r="BB41" s="27" t="str">
        <f>IF(OR(BA40="",BA41&lt;&gt;""),"",TEXT(BA40+"1:00","HH:MM"))</f>
        <v/>
      </c>
      <c r="BC41" s="1"/>
    </row>
    <row r="42" spans="1:55" ht="14.45" customHeight="1" x14ac:dyDescent="0.25">
      <c r="B42" s="11"/>
      <c r="E42" s="68"/>
      <c r="F42" s="38"/>
      <c r="G42" s="67"/>
      <c r="H42" s="6" t="str">
        <f>meta!$P$4</f>
        <v>Saída</v>
      </c>
      <c r="I42" s="1"/>
      <c r="J42" s="13"/>
      <c r="K42" s="26" t="str">
        <f>IF(J42&lt;&gt;"","",TEXT(meta!$F$2,"HH:MM"))</f>
        <v>17:30</v>
      </c>
      <c r="L42" s="1"/>
      <c r="N42" s="67"/>
      <c r="O42" s="6" t="str">
        <f>meta!$P$4</f>
        <v>Saída</v>
      </c>
      <c r="P42" s="1"/>
      <c r="Q42" s="13"/>
      <c r="R42" s="26" t="str">
        <f>IF(Q42&lt;&gt;"","",TEXT(meta!$F$2,"HH:MM"))</f>
        <v>17:30</v>
      </c>
      <c r="S42" s="1"/>
      <c r="U42" s="67"/>
      <c r="V42" s="6" t="str">
        <f>meta!$P$4</f>
        <v>Saída</v>
      </c>
      <c r="W42" s="1"/>
      <c r="X42" s="13"/>
      <c r="Y42" s="26" t="str">
        <f>IF(X42&lt;&gt;"","",TEXT(meta!$F$2,"HH:MM"))</f>
        <v>17:30</v>
      </c>
      <c r="Z42" s="1"/>
      <c r="AB42" s="67"/>
      <c r="AC42" s="6" t="str">
        <f>meta!$P$4</f>
        <v>Saída</v>
      </c>
      <c r="AD42" s="1"/>
      <c r="AE42" s="13"/>
      <c r="AF42" s="26" t="str">
        <f>IF(AE42&lt;&gt;"","",TEXT(meta!$F$2,"HH:MM"))</f>
        <v>17:30</v>
      </c>
      <c r="AG42" s="1"/>
      <c r="AI42" s="67"/>
      <c r="AJ42" s="6" t="str">
        <f>meta!$P$4</f>
        <v>Saída</v>
      </c>
      <c r="AK42" s="1"/>
      <c r="AL42" s="13"/>
      <c r="AM42" s="26" t="str">
        <f>IF(AL42&lt;&gt;"","",TEXT(meta!$F$2,"HH:MM"))</f>
        <v>17:30</v>
      </c>
      <c r="AN42" s="1"/>
      <c r="AQ42" s="67"/>
      <c r="AR42" s="6" t="str">
        <f>meta!$P$4</f>
        <v>Saída</v>
      </c>
      <c r="AS42" s="1"/>
      <c r="AT42" s="13"/>
      <c r="AU42" s="26" t="str">
        <f>IF(AT42&lt;&gt;"","",TEXT(meta!$F$2,"HH:MM"))</f>
        <v>17:30</v>
      </c>
      <c r="AV42" s="1"/>
      <c r="AX42" s="67"/>
      <c r="AY42" s="6" t="str">
        <f>meta!$P$4</f>
        <v>Saída</v>
      </c>
      <c r="AZ42" s="1"/>
      <c r="BA42" s="13"/>
      <c r="BB42" s="26" t="str">
        <f>IF(BA42&lt;&gt;"","",TEXT(meta!$F$2,"HH:MM"))</f>
        <v>17:30</v>
      </c>
      <c r="BC42" s="1"/>
    </row>
    <row r="43" spans="1:55" s="18" customFormat="1" ht="10.5" customHeight="1" x14ac:dyDescent="0.25">
      <c r="A43" s="8"/>
      <c r="B43" s="11"/>
      <c r="C43" s="8"/>
      <c r="D43" s="2"/>
      <c r="E43" s="35"/>
      <c r="F43" s="37"/>
      <c r="G43" s="67"/>
      <c r="H43" s="58" t="str">
        <f>IF(AND(J39&lt;&gt;"",J40&lt;&gt;"",J41&lt;&gt;"",J42&lt;&gt;""),
IF(ABS(J42-J39-(J41-J40)-meta!$F$4)&lt;=meta!$F$9,
_xlfn.CONCAT(
(SIGN(J42-J39-(J41-J40)-meta!$F$4)*MINUTE(ABS(J42-J39-(J41-J40)-meta!$F$4))),meta!$F$10
),""),"")</f>
        <v/>
      </c>
      <c r="I43" s="8"/>
      <c r="J43" s="23" t="str">
        <f>_xlfn.IFS(AND(J39="",J40="",J41="",J42=""),"",
AND(J39&lt;&gt;"",J40="",J41="",J42=""),meta!$F$1-J39,
AND(J39&lt;&gt;"",J40&lt;&gt;"",J41="",J42=""),meta!$F$1-J39,
AND(J39&lt;&gt;"",J40&lt;&gt;"",J41&lt;&gt;"",J42=""),(meta!$F$1-J39)-(J41-J40-meta!$F$3),
AND(J39&lt;&gt;"",J40&lt;&gt;"",J41&lt;&gt;"",J42&lt;&gt;""),IF(ABS(J42-J39-(J41-J40)-meta!$F$4)&lt;=meta!$F$9,0,(J42-J39-(J41-J40)-meta!$F$4)),
TRUE,"ERRO")</f>
        <v/>
      </c>
      <c r="K43" s="28"/>
      <c r="L43" s="8"/>
      <c r="M43" s="19"/>
      <c r="N43" s="67"/>
      <c r="O43" s="58" t="str">
        <f>IF(AND(Q39&lt;&gt;"",Q40&lt;&gt;"",Q41&lt;&gt;"",Q42&lt;&gt;""),
IF(ABS(Q42-Q39-(Q41-Q40)-meta!$F$4)&lt;=meta!$F$9,
_xlfn.CONCAT(
(SIGN(Q42-Q39-(Q41-Q40)-meta!$F$4)*MINUTE(ABS(Q42-Q39-(Q41-Q40)-meta!$F$4))),meta!$F$10
),""),"")</f>
        <v/>
      </c>
      <c r="P43" s="8"/>
      <c r="Q43" s="23" t="str">
        <f>_xlfn.IFS(AND(Q39="",Q40="",Q41="",Q42=""),"",
AND(Q39&lt;&gt;"",Q40="",Q41="",Q42=""),meta!$F$1-Q39,
AND(Q39&lt;&gt;"",Q40&lt;&gt;"",Q41="",Q42=""),meta!$F$1-Q39,
AND(Q39&lt;&gt;"",Q40&lt;&gt;"",Q41&lt;&gt;"",Q42=""),(meta!$F$1-Q39)-(Q41-Q40-meta!$F$3),
AND(Q39&lt;&gt;"",Q40&lt;&gt;"",Q41&lt;&gt;"",Q42&lt;&gt;""),IF(ABS(Q42-Q39-(Q41-Q40)-meta!$F$4)&lt;=meta!$F$9,0,(Q42-Q39-(Q41-Q40)-meta!$F$4)),
TRUE,"ERRO")</f>
        <v/>
      </c>
      <c r="R43" s="28"/>
      <c r="S43" s="8"/>
      <c r="T43" s="19"/>
      <c r="U43" s="67"/>
      <c r="V43" s="58" t="str">
        <f>IF(AND(X39&lt;&gt;"",X40&lt;&gt;"",X41&lt;&gt;"",X42&lt;&gt;""),
IF(ABS(X42-X39-(X41-X40)-meta!$F$4)&lt;=meta!$F$9,
_xlfn.CONCAT(
(SIGN(X42-X39-(X41-X40)-meta!$F$4)*MINUTE(ABS(X42-X39-(X41-X40)-meta!$F$4))),meta!$F$10
),""),"")</f>
        <v/>
      </c>
      <c r="W43" s="8"/>
      <c r="X43" s="23" t="str">
        <f>_xlfn.IFS(AND(X39="",X40="",X41="",X42=""),"",
AND(X39&lt;&gt;"",X40="",X41="",X42=""),meta!$F$1-X39,
AND(X39&lt;&gt;"",X40&lt;&gt;"",X41="",X42=""),meta!$F$1-X39,
AND(X39&lt;&gt;"",X40&lt;&gt;"",X41&lt;&gt;"",X42=""),(meta!$F$1-X39)-(X41-X40-meta!$F$3),
AND(X39&lt;&gt;"",X40&lt;&gt;"",X41&lt;&gt;"",X42&lt;&gt;""),IF(ABS(X42-X39-(X41-X40)-meta!$F$4)&lt;=meta!$F$9,0,(X42-X39-(X41-X40)-meta!$F$4)),
TRUE,"ERRO")</f>
        <v/>
      </c>
      <c r="Y43" s="28"/>
      <c r="Z43" s="8"/>
      <c r="AA43" s="19"/>
      <c r="AB43" s="67"/>
      <c r="AC43" s="58" t="str">
        <f>IF(AND(AE39&lt;&gt;"",AE40&lt;&gt;"",AE41&lt;&gt;"",AE42&lt;&gt;""),
IF(ABS(AE42-AE39-(AE41-AE40)-meta!$F$4)&lt;=meta!$F$9,
_xlfn.CONCAT(
(SIGN(AE42-AE39-(AE41-AE40)-meta!$F$4)*MINUTE(ABS(AE42-AE39-(AE41-AE40)-meta!$F$4))),meta!$F$10
),""),"")</f>
        <v/>
      </c>
      <c r="AD43" s="8"/>
      <c r="AE43" s="23" t="str">
        <f>_xlfn.IFS(AND(AE39="",AE40="",AE41="",AE42=""),"",
AND(AE39&lt;&gt;"",AE40="",AE41="",AE42=""),meta!$F$1-AE39,
AND(AE39&lt;&gt;"",AE40&lt;&gt;"",AE41="",AE42=""),meta!$F$1-AE39,
AND(AE39&lt;&gt;"",AE40&lt;&gt;"",AE41&lt;&gt;"",AE42=""),(meta!$F$1-AE39)-(AE41-AE40-meta!$F$3),
AND(AE39&lt;&gt;"",AE40&lt;&gt;"",AE41&lt;&gt;"",AE42&lt;&gt;""),IF(ABS(AE42-AE39-(AE41-AE40)-meta!$F$4)&lt;=meta!$F$9,0,(AE42-AE39-(AE41-AE40)-meta!$F$4)),
TRUE,"ERRO")</f>
        <v/>
      </c>
      <c r="AF43" s="28"/>
      <c r="AG43" s="8"/>
      <c r="AH43" s="19"/>
      <c r="AI43" s="67"/>
      <c r="AJ43" s="58" t="str">
        <f>IF(AND(AL39&lt;&gt;"",AL40&lt;&gt;"",AL41&lt;&gt;"",AL42&lt;&gt;""),
IF(ABS(AL42-AL39-(AL41-AL40)-meta!$F$4)&lt;=meta!$F$9,
_xlfn.CONCAT(
(SIGN(AL42-AL39-(AL41-AL40)-meta!$F$4)*MINUTE(ABS(AL42-AL39-(AL41-AL40)-meta!$F$4))),meta!$F$10
),""),"")</f>
        <v/>
      </c>
      <c r="AK43" s="8"/>
      <c r="AL43" s="23" t="str">
        <f>_xlfn.IFS(AND(AL39="",AL40="",AL41="",AL42=""),"",
AND(AL39&lt;&gt;"",AL40="",AL41="",AL42=""),meta!$F$1-AL39,
AND(AL39&lt;&gt;"",AL40&lt;&gt;"",AL41="",AL42=""),meta!$F$1-AL39,
AND(AL39&lt;&gt;"",AL40&lt;&gt;"",AL41&lt;&gt;"",AL42=""),(meta!$F$1-AL39)-(AL41-AL40-meta!$F$3),
AND(AL39&lt;&gt;"",AL40&lt;&gt;"",AL41&lt;&gt;"",AL42&lt;&gt;""),IF(ABS(AL42-AL39-(AL41-AL40)-meta!$F$4)&lt;=meta!$F$9,0,(AL42-AL39-(AL41-AL40)-meta!$F$4)),
TRUE,"ERRO")</f>
        <v/>
      </c>
      <c r="AM43" s="28"/>
      <c r="AN43" s="8"/>
      <c r="AO43" s="19"/>
      <c r="AQ43" s="67"/>
      <c r="AR43" s="58" t="str">
        <f>IF(AND(AT39&lt;&gt;"",AT40&lt;&gt;"",AT41&lt;&gt;"",AT42&lt;&gt;""),
IF(ABS(AT42-AT39-(AT41-AT40)-meta!$F$4)&lt;=meta!$F$9,
_xlfn.CONCAT(
(SIGN(AT42-AT39-(AT41-AT40)-meta!$F$4)*MINUTE(ABS(AT42-AT39-(AT41-AT40)-meta!$F$4))),meta!$F$10
),""),"")</f>
        <v/>
      </c>
      <c r="AS43" s="8"/>
      <c r="AT43" s="23" t="str">
        <f>_xlfn.IFS(AND(AT39="",AT40="",AT41="",AT42=""),"",
AND(AT39&lt;&gt;"",AT40="",AT41="",AT42=""),meta!$F$1-AT39,
AND(AT39&lt;&gt;"",AT40&lt;&gt;"",AT41="",AT42=""),meta!$F$1-AT39,
AND(AT39&lt;&gt;"",AT40&lt;&gt;"",AT41&lt;&gt;"",AT42=""),(meta!$F$1-AT39)-(AT41-AT40-meta!$F$3),
AND(AT39&lt;&gt;"",AT40&lt;&gt;"",AT41&lt;&gt;"",AT42&lt;&gt;""),IF(ABS(AT42-AT39-(AT41-AT40)-meta!$F$4)&lt;=meta!$F$9,0,(AT42-AT39-(AT41-AT40)-meta!$F$4)),
TRUE,"ERRO")</f>
        <v/>
      </c>
      <c r="AU43" s="28"/>
      <c r="AV43" s="8"/>
      <c r="AX43" s="67"/>
      <c r="AY43" s="58" t="str">
        <f>IF(AND(BA39&lt;&gt;"",BA40&lt;&gt;"",BA41&lt;&gt;"",BA42&lt;&gt;""),
IF(ABS(BA42-BA39-(BA41-BA40)-meta!$F$4)&lt;=meta!$F$9,
_xlfn.CONCAT(
(SIGN(BA42-BA39-(BA41-BA40)-meta!$F$4)*MINUTE(ABS(BA42-BA39-(BA41-BA40)-meta!$F$4))),meta!$F$10
),""),"")</f>
        <v/>
      </c>
      <c r="AZ43" s="8"/>
      <c r="BA43" s="23" t="str">
        <f>_xlfn.IFS(AND(BA39="",BA40="",BA41="",BA42=""),"",
AND(BA39&lt;&gt;"",BA40="",BA41="",BA42=""),meta!$F$1-BA39,
AND(BA39&lt;&gt;"",BA40&lt;&gt;"",BA41="",BA42=""),meta!$F$1-BA39,
AND(BA39&lt;&gt;"",BA40&lt;&gt;"",BA41&lt;&gt;"",BA42=""),(meta!$F$1-BA39)-(BA41-BA40-meta!$F$3),
AND(BA39&lt;&gt;"",BA40&lt;&gt;"",BA41&lt;&gt;"",BA42&lt;&gt;""),IF(ABS(BA42-BA39-(BA41-BA40)-meta!$F$4)&lt;=meta!$F$9,0,(BA42-BA39-(BA41-BA40)-meta!$F$4)),
TRUE,"ERRO")</f>
        <v/>
      </c>
      <c r="BB43" s="28"/>
      <c r="BC43" s="8"/>
    </row>
  </sheetData>
  <sheetProtection sheet="1" objects="1" scenarios="1" selectLockedCells="1"/>
  <mergeCells count="51">
    <mergeCell ref="AX38:AX43"/>
    <mergeCell ref="E39:E42"/>
    <mergeCell ref="G38:G43"/>
    <mergeCell ref="N38:N43"/>
    <mergeCell ref="U38:U43"/>
    <mergeCell ref="AB38:AB43"/>
    <mergeCell ref="AI38:AI43"/>
    <mergeCell ref="AQ38:AQ43"/>
    <mergeCell ref="AX24:AX29"/>
    <mergeCell ref="E25:E28"/>
    <mergeCell ref="G31:G36"/>
    <mergeCell ref="N31:N36"/>
    <mergeCell ref="U31:U36"/>
    <mergeCell ref="AB31:AB36"/>
    <mergeCell ref="AI31:AI36"/>
    <mergeCell ref="AQ31:AQ36"/>
    <mergeCell ref="AX31:AX36"/>
    <mergeCell ref="E32:E35"/>
    <mergeCell ref="AX17:AX22"/>
    <mergeCell ref="B18:C21"/>
    <mergeCell ref="E18:E21"/>
    <mergeCell ref="B22:C22"/>
    <mergeCell ref="G24:G29"/>
    <mergeCell ref="N24:N29"/>
    <mergeCell ref="U24:U29"/>
    <mergeCell ref="AB24:AB29"/>
    <mergeCell ref="AI24:AI29"/>
    <mergeCell ref="AQ24:AQ29"/>
    <mergeCell ref="G17:G22"/>
    <mergeCell ref="N17:N22"/>
    <mergeCell ref="U17:U22"/>
    <mergeCell ref="AB17:AB22"/>
    <mergeCell ref="AI17:AI22"/>
    <mergeCell ref="AQ17:AQ22"/>
    <mergeCell ref="AQ3:AQ8"/>
    <mergeCell ref="AX3:AX8"/>
    <mergeCell ref="E4:E7"/>
    <mergeCell ref="G10:G15"/>
    <mergeCell ref="N10:N15"/>
    <mergeCell ref="U10:U15"/>
    <mergeCell ref="AB10:AB15"/>
    <mergeCell ref="AI10:AI15"/>
    <mergeCell ref="AQ10:AQ15"/>
    <mergeCell ref="AX10:AX15"/>
    <mergeCell ref="AI3:AI8"/>
    <mergeCell ref="B2:C11"/>
    <mergeCell ref="G3:G8"/>
    <mergeCell ref="N3:N8"/>
    <mergeCell ref="U3:U8"/>
    <mergeCell ref="AB3:AB8"/>
    <mergeCell ref="E11:E14"/>
  </mergeCells>
  <conditionalFormatting sqref="G3:J8">
    <cfRule type="expression" dxfId="1035" priority="126" stopIfTrue="1">
      <formula>$G$3&gt;TODAY()</formula>
    </cfRule>
  </conditionalFormatting>
  <conditionalFormatting sqref="G10:J15">
    <cfRule type="expression" dxfId="1034" priority="105" stopIfTrue="1">
      <formula>$G$10&gt;TODAY()</formula>
    </cfRule>
  </conditionalFormatting>
  <conditionalFormatting sqref="G17:J22">
    <cfRule type="expression" dxfId="1033" priority="84" stopIfTrue="1">
      <formula>$G$17&gt;TODAY()</formula>
    </cfRule>
  </conditionalFormatting>
  <conditionalFormatting sqref="G24:J29">
    <cfRule type="expression" dxfId="1032" priority="63" stopIfTrue="1">
      <formula>$G$24&gt;TODAY()</formula>
    </cfRule>
  </conditionalFormatting>
  <conditionalFormatting sqref="G31:J36">
    <cfRule type="expression" dxfId="1031" priority="42" stopIfTrue="1">
      <formula>$G$31&gt;TODAY()</formula>
    </cfRule>
  </conditionalFormatting>
  <conditionalFormatting sqref="G38:J43">
    <cfRule type="expression" dxfId="1030" priority="21" stopIfTrue="1">
      <formula>$G$38&gt;TODAY()</formula>
    </cfRule>
  </conditionalFormatting>
  <conditionalFormatting sqref="G3:L3 I4:I7 H8:L8 L4:L7">
    <cfRule type="expression" dxfId="1029" priority="127" stopIfTrue="1">
      <formula>$G$3=TODAY()</formula>
    </cfRule>
  </conditionalFormatting>
  <conditionalFormatting sqref="G10:L10 I11:I14 H15:L15 L11:L14">
    <cfRule type="expression" dxfId="1027" priority="106" stopIfTrue="1">
      <formula>$G$10=TODAY()</formula>
    </cfRule>
  </conditionalFormatting>
  <conditionalFormatting sqref="G17:L17 I18:I21 H22:L22 L18:L21">
    <cfRule type="expression" dxfId="1025" priority="85" stopIfTrue="1">
      <formula>$G$17=TODAY()</formula>
    </cfRule>
  </conditionalFormatting>
  <conditionalFormatting sqref="G24:L24 I25:I28 H29:L29 L25:L28">
    <cfRule type="expression" dxfId="1023" priority="64" stopIfTrue="1">
      <formula>$G$24=TODAY()</formula>
    </cfRule>
  </conditionalFormatting>
  <conditionalFormatting sqref="G31:L31 I32:I35 H36:L36 L32:L35">
    <cfRule type="expression" dxfId="1021" priority="43" stopIfTrue="1">
      <formula>$G$31=TODAY()</formula>
    </cfRule>
  </conditionalFormatting>
  <conditionalFormatting sqref="G38:L38 I39:I42 H43:L43 L39:L42">
    <cfRule type="expression" dxfId="1019" priority="22" stopIfTrue="1">
      <formula>$G$38=TODAY()</formula>
    </cfRule>
  </conditionalFormatting>
  <conditionalFormatting sqref="N3:O3 Q3:R3 P3:P8 O8 Q8:R8 S3:S8">
    <cfRule type="expression" dxfId="1017" priority="130" stopIfTrue="1">
      <formula>$N$3=TODAY()</formula>
    </cfRule>
  </conditionalFormatting>
  <conditionalFormatting sqref="N3:Q8">
    <cfRule type="expression" dxfId="1016" priority="129" stopIfTrue="1">
      <formula>$N$3&gt;TODAY()</formula>
    </cfRule>
  </conditionalFormatting>
  <conditionalFormatting sqref="N10:Q15">
    <cfRule type="expression" dxfId="1015" priority="108" stopIfTrue="1">
      <formula>$N$10&gt;TODAY()</formula>
    </cfRule>
  </conditionalFormatting>
  <conditionalFormatting sqref="N17:Q22">
    <cfRule type="expression" dxfId="1014" priority="87" stopIfTrue="1">
      <formula>$N$17&gt;TODAY()</formula>
    </cfRule>
  </conditionalFormatting>
  <conditionalFormatting sqref="N24:Q29">
    <cfRule type="expression" dxfId="1013" priority="66" stopIfTrue="1">
      <formula>$N$24&gt;TODAY()</formula>
    </cfRule>
  </conditionalFormatting>
  <conditionalFormatting sqref="N31:Q36">
    <cfRule type="expression" dxfId="1012" priority="45" stopIfTrue="1">
      <formula>$N$31&gt;TODAY()</formula>
    </cfRule>
  </conditionalFormatting>
  <conditionalFormatting sqref="N38:Q43">
    <cfRule type="expression" dxfId="1011" priority="24" stopIfTrue="1">
      <formula>$N$38&gt;TODAY()</formula>
    </cfRule>
  </conditionalFormatting>
  <conditionalFormatting sqref="N10:S10 P11:P14 O15:S15 S11:S14">
    <cfRule type="expression" dxfId="1009" priority="109" stopIfTrue="1">
      <formula>$N$10=TODAY()</formula>
    </cfRule>
  </conditionalFormatting>
  <conditionalFormatting sqref="N17:S17 P18:P21 O22:S22 S18:S21">
    <cfRule type="expression" dxfId="1007" priority="88" stopIfTrue="1">
      <formula>$N$17=TODAY()</formula>
    </cfRule>
  </conditionalFormatting>
  <conditionalFormatting sqref="N24:S24 P25:P28 O29:S29 S25:S28">
    <cfRule type="expression" dxfId="1005" priority="67" stopIfTrue="1">
      <formula>$N$24=TODAY()</formula>
    </cfRule>
  </conditionalFormatting>
  <conditionalFormatting sqref="N31:S31 P32:P35 O36:S36 S32:S35">
    <cfRule type="expression" dxfId="1003" priority="46" stopIfTrue="1">
      <formula>$N$31=TODAY()</formula>
    </cfRule>
  </conditionalFormatting>
  <conditionalFormatting sqref="N38:S38 P39:P42 O43:S43 S39:S42">
    <cfRule type="expression" dxfId="1001" priority="25" stopIfTrue="1">
      <formula>$N$38=TODAY()</formula>
    </cfRule>
  </conditionalFormatting>
  <conditionalFormatting sqref="U3:X8">
    <cfRule type="expression" dxfId="999" priority="123" stopIfTrue="1">
      <formula>$U$3&gt;TODAY()</formula>
    </cfRule>
  </conditionalFormatting>
  <conditionalFormatting sqref="U10:X15">
    <cfRule type="expression" dxfId="998" priority="102" stopIfTrue="1">
      <formula>$U$10&gt;TODAY()</formula>
    </cfRule>
  </conditionalFormatting>
  <conditionalFormatting sqref="U17:X22">
    <cfRule type="expression" dxfId="997" priority="81" stopIfTrue="1">
      <formula>$U$17&gt;TODAY()</formula>
    </cfRule>
  </conditionalFormatting>
  <conditionalFormatting sqref="U24:X29">
    <cfRule type="expression" dxfId="996" priority="60" stopIfTrue="1">
      <formula>$U$24&gt;TODAY()</formula>
    </cfRule>
  </conditionalFormatting>
  <conditionalFormatting sqref="U31:X36">
    <cfRule type="expression" dxfId="995" priority="39" stopIfTrue="1">
      <formula>$U$31&gt;TODAY()</formula>
    </cfRule>
  </conditionalFormatting>
  <conditionalFormatting sqref="U38:X43">
    <cfRule type="expression" dxfId="994" priority="18" stopIfTrue="1">
      <formula>$U$38&gt;TODAY()</formula>
    </cfRule>
  </conditionalFormatting>
  <conditionalFormatting sqref="U3:Z3 W4:W7 V8:Z8 Z4:Z7">
    <cfRule type="expression" dxfId="993" priority="124" stopIfTrue="1">
      <formula>$U$3=TODAY()</formula>
    </cfRule>
  </conditionalFormatting>
  <conditionalFormatting sqref="U10:Z10 W11:W14 V15:Z15 Z11:Z14">
    <cfRule type="expression" dxfId="991" priority="103" stopIfTrue="1">
      <formula>$U$10=TODAY()</formula>
    </cfRule>
  </conditionalFormatting>
  <conditionalFormatting sqref="U17:Z17 W18:W21 V22:Z22 Z18:Z21">
    <cfRule type="expression" dxfId="989" priority="82" stopIfTrue="1">
      <formula>$U$17=TODAY()</formula>
    </cfRule>
  </conditionalFormatting>
  <conditionalFormatting sqref="U24:Z24 W25:W28 V29:Z29 Z25:Z28">
    <cfRule type="expression" dxfId="987" priority="61" stopIfTrue="1">
      <formula>$U$24=TODAY()</formula>
    </cfRule>
  </conditionalFormatting>
  <conditionalFormatting sqref="U31:Z31 W32:W35 V36:Z36 Z32:Z35">
    <cfRule type="expression" dxfId="985" priority="40" stopIfTrue="1">
      <formula>$U$31=TODAY()</formula>
    </cfRule>
  </conditionalFormatting>
  <conditionalFormatting sqref="U38:Z38 W39:W42 V43:Z43 Z39:Z42">
    <cfRule type="expression" dxfId="983" priority="19" stopIfTrue="1">
      <formula>$U$38=TODAY()</formula>
    </cfRule>
  </conditionalFormatting>
  <conditionalFormatting sqref="AB3:AE8">
    <cfRule type="expression" dxfId="981" priority="120" stopIfTrue="1">
      <formula>$AB$3&gt;TODAY()</formula>
    </cfRule>
  </conditionalFormatting>
  <conditionalFormatting sqref="AB10:AE15">
    <cfRule type="expression" dxfId="980" priority="99" stopIfTrue="1">
      <formula>$AB$10&gt;TODAY()</formula>
    </cfRule>
  </conditionalFormatting>
  <conditionalFormatting sqref="AB17:AE22">
    <cfRule type="expression" dxfId="979" priority="78" stopIfTrue="1">
      <formula>$AB$17&gt;TODAY()</formula>
    </cfRule>
  </conditionalFormatting>
  <conditionalFormatting sqref="AB24:AE29">
    <cfRule type="expression" dxfId="978" priority="57" stopIfTrue="1">
      <formula>$AB$24&gt;TODAY()</formula>
    </cfRule>
  </conditionalFormatting>
  <conditionalFormatting sqref="AB31:AE36">
    <cfRule type="expression" dxfId="977" priority="36" stopIfTrue="1">
      <formula>$AB$31&gt;TODAY()</formula>
    </cfRule>
  </conditionalFormatting>
  <conditionalFormatting sqref="AB38:AE43">
    <cfRule type="expression" dxfId="976" priority="15" stopIfTrue="1">
      <formula>$AB$38&gt;TODAY()</formula>
    </cfRule>
  </conditionalFormatting>
  <conditionalFormatting sqref="AB3:AG3 AD4:AD7 AC8:AG8 AG4:AG7">
    <cfRule type="expression" dxfId="975" priority="121" stopIfTrue="1">
      <formula>$AB$3=TODAY()</formula>
    </cfRule>
  </conditionalFormatting>
  <conditionalFormatting sqref="AB10:AG10 AD11:AD14 AC15:AG15 AG11:AG14">
    <cfRule type="expression" dxfId="973" priority="100" stopIfTrue="1">
      <formula>$AB$10=TODAY()</formula>
    </cfRule>
  </conditionalFormatting>
  <conditionalFormatting sqref="AB17:AG17 AD18:AD21 AC22:AG22 AG18:AG21">
    <cfRule type="expression" dxfId="971" priority="79" stopIfTrue="1">
      <formula>$AB$17=TODAY()</formula>
    </cfRule>
  </conditionalFormatting>
  <conditionalFormatting sqref="AB24:AG24 AD25:AD28 AC29:AG29 AG25:AG28">
    <cfRule type="expression" dxfId="969" priority="58" stopIfTrue="1">
      <formula>$AB$24=TODAY()</formula>
    </cfRule>
  </conditionalFormatting>
  <conditionalFormatting sqref="AB31:AG31 AD32:AD35 AC36:AG36 AG32:AG35">
    <cfRule type="expression" dxfId="967" priority="37" stopIfTrue="1">
      <formula>$AB$31=TODAY()</formula>
    </cfRule>
  </conditionalFormatting>
  <conditionalFormatting sqref="AB38:AG38 AD39:AD42 AC43:AG43 AG39:AG42">
    <cfRule type="expression" dxfId="965" priority="16" stopIfTrue="1">
      <formula>$AB$38=TODAY()</formula>
    </cfRule>
  </conditionalFormatting>
  <conditionalFormatting sqref="AI3:AL8">
    <cfRule type="expression" dxfId="963" priority="117" stopIfTrue="1">
      <formula>$AI$3&gt;TODAY()</formula>
    </cfRule>
  </conditionalFormatting>
  <conditionalFormatting sqref="AI10:AL15">
    <cfRule type="expression" dxfId="962" priority="96" stopIfTrue="1">
      <formula>$AI$10&gt;TODAY()</formula>
    </cfRule>
  </conditionalFormatting>
  <conditionalFormatting sqref="AI17:AL22">
    <cfRule type="expression" dxfId="961" priority="75" stopIfTrue="1">
      <formula>$AI$17&gt;TODAY()</formula>
    </cfRule>
  </conditionalFormatting>
  <conditionalFormatting sqref="AI24:AL29">
    <cfRule type="expression" dxfId="960" priority="54" stopIfTrue="1">
      <formula>$AI$24&gt;TODAY()</formula>
    </cfRule>
  </conditionalFormatting>
  <conditionalFormatting sqref="AI31:AL36">
    <cfRule type="expression" dxfId="959" priority="33" stopIfTrue="1">
      <formula>$AI$31&gt;TODAY()</formula>
    </cfRule>
  </conditionalFormatting>
  <conditionalFormatting sqref="AI38:AL43">
    <cfRule type="expression" dxfId="958" priority="12" stopIfTrue="1">
      <formula>$AI$38&gt;TODAY()</formula>
    </cfRule>
  </conditionalFormatting>
  <conditionalFormatting sqref="AI3:AN3 AK4:AK7 AJ8:AN8 AN4:AN7">
    <cfRule type="expression" dxfId="957" priority="118" stopIfTrue="1">
      <formula>$AI$3=TODAY()</formula>
    </cfRule>
  </conditionalFormatting>
  <conditionalFormatting sqref="AI10:AN10 AK11:AK14 AJ15:AN15 AN11:AN14">
    <cfRule type="expression" dxfId="955" priority="97" stopIfTrue="1">
      <formula>$AI$10=TODAY()</formula>
    </cfRule>
  </conditionalFormatting>
  <conditionalFormatting sqref="AI17:AN17 AK18:AK21 AJ22:AN22 AN18:AN21">
    <cfRule type="expression" dxfId="953" priority="76" stopIfTrue="1">
      <formula>$AI$17=TODAY()</formula>
    </cfRule>
  </conditionalFormatting>
  <conditionalFormatting sqref="AI24:AN24 AK25:AK28 AJ29:AN29 AN25:AN28">
    <cfRule type="expression" dxfId="951" priority="55" stopIfTrue="1">
      <formula>$AI$24=TODAY()</formula>
    </cfRule>
  </conditionalFormatting>
  <conditionalFormatting sqref="AI31:AN31 AK32:AK35 AJ36:AN36 AN32:AN35">
    <cfRule type="expression" dxfId="949" priority="34" stopIfTrue="1">
      <formula>$AI$31=TODAY()</formula>
    </cfRule>
  </conditionalFormatting>
  <conditionalFormatting sqref="AI38:AN38 AK39:AK42 AJ43:AN43 AN39:AN42">
    <cfRule type="expression" dxfId="947" priority="13" stopIfTrue="1">
      <formula>$AI$38=TODAY()</formula>
    </cfRule>
  </conditionalFormatting>
  <conditionalFormatting sqref="AQ3:AT8">
    <cfRule type="expression" dxfId="945" priority="114" stopIfTrue="1">
      <formula>$AQ$3&gt;TODAY()</formula>
    </cfRule>
  </conditionalFormatting>
  <conditionalFormatting sqref="AQ10:AT15">
    <cfRule type="expression" dxfId="944" priority="93" stopIfTrue="1">
      <formula>$AQ$10&gt;TODAY()</formula>
    </cfRule>
  </conditionalFormatting>
  <conditionalFormatting sqref="AQ17:AT22">
    <cfRule type="expression" dxfId="943" priority="72" stopIfTrue="1">
      <formula>$AQ$17&gt;TODAY()</formula>
    </cfRule>
  </conditionalFormatting>
  <conditionalFormatting sqref="AQ24:AT29">
    <cfRule type="expression" dxfId="942" priority="51" stopIfTrue="1">
      <formula>$AQ$24&gt;TODAY()</formula>
    </cfRule>
  </conditionalFormatting>
  <conditionalFormatting sqref="AQ31:AT36">
    <cfRule type="expression" dxfId="941" priority="30" stopIfTrue="1">
      <formula>$AQ$31&gt;TODAY()</formula>
    </cfRule>
  </conditionalFormatting>
  <conditionalFormatting sqref="AQ38:AT43">
    <cfRule type="expression" dxfId="940" priority="9" stopIfTrue="1">
      <formula>$AQ$38&gt;TODAY()</formula>
    </cfRule>
  </conditionalFormatting>
  <conditionalFormatting sqref="AQ3:AV3 AS4:AS7 AR8:AV8 AV4:AV7">
    <cfRule type="expression" dxfId="939" priority="115" stopIfTrue="1">
      <formula>$AQ$3=TODAY()</formula>
    </cfRule>
  </conditionalFormatting>
  <conditionalFormatting sqref="AQ10:AV10 AS11:AS14 AR15:AV15 AV11:AV14">
    <cfRule type="expression" dxfId="937" priority="94" stopIfTrue="1">
      <formula>$AQ$10=TODAY()</formula>
    </cfRule>
  </conditionalFormatting>
  <conditionalFormatting sqref="AQ17:AV17 AS18:AS21 AR22:AV22 AV18:AV21">
    <cfRule type="expression" dxfId="935" priority="73" stopIfTrue="1">
      <formula>$AQ$17=TODAY()</formula>
    </cfRule>
  </conditionalFormatting>
  <conditionalFormatting sqref="AQ24:AV24 AS25:AS28 AR29:AV29 AV25:AV28">
    <cfRule type="expression" dxfId="933" priority="52" stopIfTrue="1">
      <formula>$AQ$24=TODAY()</formula>
    </cfRule>
  </conditionalFormatting>
  <conditionalFormatting sqref="AQ31:AV31 AS32:AS35 AR36:AV36 AV32:AV35">
    <cfRule type="expression" dxfId="931" priority="31" stopIfTrue="1">
      <formula>$AQ$31=TODAY()</formula>
    </cfRule>
  </conditionalFormatting>
  <conditionalFormatting sqref="AQ38:AV38 AS39:AS42 AR43:AV43 AV39:AV42">
    <cfRule type="expression" dxfId="929" priority="10" stopIfTrue="1">
      <formula>$AQ$38=TODAY()</formula>
    </cfRule>
  </conditionalFormatting>
  <conditionalFormatting sqref="AX3:BA8">
    <cfRule type="expression" dxfId="927" priority="111" stopIfTrue="1">
      <formula>$AX$3&gt;TODAY()</formula>
    </cfRule>
  </conditionalFormatting>
  <conditionalFormatting sqref="AX10:BA15">
    <cfRule type="expression" dxfId="926" priority="90" stopIfTrue="1">
      <formula>$AX$10&gt;TODAY()</formula>
    </cfRule>
  </conditionalFormatting>
  <conditionalFormatting sqref="AX17:BA22">
    <cfRule type="expression" dxfId="925" priority="69" stopIfTrue="1">
      <formula>$AX$17&gt;TODAY()</formula>
    </cfRule>
  </conditionalFormatting>
  <conditionalFormatting sqref="AX24:BA29">
    <cfRule type="expression" dxfId="924" priority="48" stopIfTrue="1">
      <formula>$AX$24&gt;TODAY()</formula>
    </cfRule>
  </conditionalFormatting>
  <conditionalFormatting sqref="AX31:BA36">
    <cfRule type="expression" dxfId="923" priority="27" stopIfTrue="1">
      <formula>$AX$31&gt;TODAY()</formula>
    </cfRule>
  </conditionalFormatting>
  <conditionalFormatting sqref="AX38:BA43">
    <cfRule type="expression" dxfId="922" priority="6" stopIfTrue="1">
      <formula>$AX$38&gt;TODAY()</formula>
    </cfRule>
  </conditionalFormatting>
  <conditionalFormatting sqref="AX3:BC3 AZ4:AZ7 AY8:BC8 BC4:BC7">
    <cfRule type="expression" dxfId="921" priority="112" stopIfTrue="1">
      <formula>$AX$3=TODAY()</formula>
    </cfRule>
  </conditionalFormatting>
  <conditionalFormatting sqref="AX10:BC10 AZ11:AZ14 AY15:BC15 BC11:BC14">
    <cfRule type="expression" dxfId="919" priority="91" stopIfTrue="1">
      <formula>$AX$10=TODAY()</formula>
    </cfRule>
  </conditionalFormatting>
  <conditionalFormatting sqref="AX17:BC17 AZ18:AZ21 AY22:BC22 BC18:BC21">
    <cfRule type="expression" dxfId="917" priority="70" stopIfTrue="1">
      <formula>$AX$17=TODAY()</formula>
    </cfRule>
  </conditionalFormatting>
  <conditionalFormatting sqref="AX24:BC24 AZ25:AZ28 AY29:BC29 BC25:BC28">
    <cfRule type="expression" dxfId="915" priority="49" stopIfTrue="1">
      <formula>$AX$24=TODAY()</formula>
    </cfRule>
  </conditionalFormatting>
  <conditionalFormatting sqref="AX31:BC31 AZ32:AZ35 AY36:BC36 BC32:BC35">
    <cfRule type="expression" dxfId="913" priority="28" stopIfTrue="1">
      <formula>$AX$31=TODAY()</formula>
    </cfRule>
  </conditionalFormatting>
  <conditionalFormatting sqref="AX38:BC38 AZ39:AZ42 AY43:BC43 BC39:BC42">
    <cfRule type="expression" dxfId="911" priority="7" stopIfTrue="1">
      <formula>$AX$38=TODAY()</formula>
    </cfRule>
  </conditionalFormatting>
  <dataValidations count="2">
    <dataValidation type="time" allowBlank="1" showInputMessage="1" showErrorMessage="1" errorTitle="Formato inválido!" error="Você deve inserir um horário no formato HH:MM que seja plausível" sqref="Q32:Q35 Q4:Q7 J4:J7 X4:X7 AE4:AE7 AL4:AL7 AT4:AT7 J32:J35 X32:X35 AE32:AE35 AL32:AL35 AT32:AT35 Q18:Q21 BA4:BA7 Q11:Q14 J11:J14 X11:X14 AE11:AE14 AL11:AL14 AT11:AT14 BA11:BA14 J18:J21 X18:X21 BA39:BA42 AL18:AL21 BA32:BA35 AT18:AT21 BA18:BA21 Q25:Q28 J25:J28 X25:X28 AE25:AE28 AL25:AL28 AT25:AT28 BA25:BA28 Q39:Q42 J39:J42 X39:X42 AE39:AE42 AL39:AL42 AT39:AT42 AE18:AE20" xr:uid="{3FA489C1-C90A-436C-96AF-2948503C6F53}">
      <formula1>0</formula1>
      <formula2>0.999988425925926</formula2>
    </dataValidation>
    <dataValidation type="time" allowBlank="1" showInputMessage="1" showErrorMessage="1" errorTitle="Formato inválido!" error="Você deve inserir um horário no formato HH:MM que seja plausível" sqref="AE21" xr:uid="{60700007-4859-493F-A805-D5EB657084D2}">
      <formula1>0</formula1>
      <formula2>0.999999884259259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EFCA5A83-EA20-45AA-B904-E32BEB607300}">
            <xm:f>$C$14=meta!$R$2</xm:f>
            <x14:dxf>
              <font>
                <color theme="5" tint="0.39994506668294322"/>
              </font>
            </x14:dxf>
          </x14:cfRule>
          <xm:sqref>B2:C11</xm:sqref>
        </x14:conditionalFormatting>
        <x14:conditionalFormatting xmlns:xm="http://schemas.microsoft.com/office/excel/2006/main">
          <x14:cfRule type="expression" priority="1" id="{2E4E9CA2-9106-4017-A8D0-10BA8092E7D9}">
            <xm:f>ABR!$C$14=meta!$R$2</xm:f>
            <x14:dxf>
              <font>
                <color theme="5" tint="0.39994506668294322"/>
              </font>
            </x14:dxf>
          </x14:cfRule>
          <xm:sqref>C12</xm:sqref>
        </x14:conditionalFormatting>
        <x14:conditionalFormatting xmlns:xm="http://schemas.microsoft.com/office/excel/2006/main">
          <x14:cfRule type="expression" priority="2" id="{A2A8DFD6-BB71-4614-9998-0EAEC5AC10D0}">
            <xm:f>$C$14=meta!$R$2</xm:f>
            <x14:dxf>
              <font>
                <color theme="5" tint="0.39994506668294322"/>
              </font>
            </x14:dxf>
          </x14:cfRule>
          <xm:sqref>C13</xm:sqref>
        </x14:conditionalFormatting>
        <x14:conditionalFormatting xmlns:xm="http://schemas.microsoft.com/office/excel/2006/main">
          <x14:cfRule type="containsText" priority="4" operator="containsText" id="{E6C78D56-EB0B-4291-BBC6-31A3FC54AA63}">
            <xm:f>NOT(ISERROR(SEARCH(meta!$R$2,C14)))</xm:f>
            <xm:f>meta!$R$2</xm:f>
            <x14:dxf>
              <font>
                <color theme="5" tint="0.39994506668294322"/>
              </font>
            </x14:dxf>
          </x14:cfRule>
          <xm:sqref>C14</xm:sqref>
        </x14:conditionalFormatting>
        <x14:conditionalFormatting xmlns:xm="http://schemas.microsoft.com/office/excel/2006/main">
          <x14:cfRule type="expression" priority="125" stopIfTrue="1" id="{FFDE94FA-C1C3-4ADD-9D38-0CF2DB0E2384}">
            <xm:f>MONTH($G$3)&lt;&gt;VLOOKUP($B$2,meta!$M$1:$N$12,2,FALSE)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G3:L8</xm:sqref>
        </x14:conditionalFormatting>
        <x14:conditionalFormatting xmlns:xm="http://schemas.microsoft.com/office/excel/2006/main">
          <x14:cfRule type="expression" priority="104" stopIfTrue="1" id="{73774587-BB2B-4723-BEC3-2F5FAF55B181}">
            <xm:f>MONTH($G$10)&lt;&gt;VLOOKUP($B$2,meta!$M$1:$N$12,2,FALSE)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G10:L15</xm:sqref>
        </x14:conditionalFormatting>
        <x14:conditionalFormatting xmlns:xm="http://schemas.microsoft.com/office/excel/2006/main">
          <x14:cfRule type="expression" priority="83" stopIfTrue="1" id="{1E11EF7C-2B06-4347-8C37-F1452413028F}">
            <xm:f>MONTH($G$17)&lt;&gt;VLOOKUP($B$2,meta!$M$1:$N$12,2,FALSE)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G17:L22</xm:sqref>
        </x14:conditionalFormatting>
        <x14:conditionalFormatting xmlns:xm="http://schemas.microsoft.com/office/excel/2006/main">
          <x14:cfRule type="expression" priority="62" stopIfTrue="1" id="{77FB39F0-2E15-4025-A662-88BCD36004B6}">
            <xm:f>MONTH($G$24)&lt;&gt;VLOOKUP($B$2,meta!$M$1:$N$12,2,FALSE)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G24:L29</xm:sqref>
        </x14:conditionalFormatting>
        <x14:conditionalFormatting xmlns:xm="http://schemas.microsoft.com/office/excel/2006/main">
          <x14:cfRule type="expression" priority="41" stopIfTrue="1" id="{20418A06-10C8-4852-8228-35CA6648577D}">
            <xm:f>MONTH($G$31)&lt;&gt;VLOOKUP($B$2,meta!$M$1:$N$12,2,FALSE)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G31:L36</xm:sqref>
        </x14:conditionalFormatting>
        <x14:conditionalFormatting xmlns:xm="http://schemas.microsoft.com/office/excel/2006/main">
          <x14:cfRule type="expression" priority="20" stopIfTrue="1" id="{4320ED91-C9BE-4399-AAA2-47812D543EDB}">
            <xm:f>MONTH($G$38)&lt;&gt;VLOOKUP($B$2,meta!$M$1:$N$12,2,FALSE)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G38:L43</xm:sqref>
        </x14:conditionalFormatting>
        <x14:conditionalFormatting xmlns:xm="http://schemas.microsoft.com/office/excel/2006/main">
          <x14:cfRule type="expression" priority="128" stopIfTrue="1" id="{800F101A-E358-4560-849A-B1E6B87EEE9F}">
            <xm:f>MONTH($N$3)&lt;&gt;VLOOKUP($B$2,meta!$M$1:$N$12,2,FALSE)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N3:S8</xm:sqref>
        </x14:conditionalFormatting>
        <x14:conditionalFormatting xmlns:xm="http://schemas.microsoft.com/office/excel/2006/main">
          <x14:cfRule type="expression" priority="107" stopIfTrue="1" id="{5A297AEC-A233-4613-8F27-5C98BFD8E888}">
            <xm:f>MONTH($N$10)&lt;&gt;VLOOKUP($B$2,meta!$M$1:$N$12,2,FALSE)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N10:S15</xm:sqref>
        </x14:conditionalFormatting>
        <x14:conditionalFormatting xmlns:xm="http://schemas.microsoft.com/office/excel/2006/main">
          <x14:cfRule type="expression" priority="86" stopIfTrue="1" id="{9FEBC2C2-E1B9-49AD-B653-03943D86640F}">
            <xm:f>MONTH($N$17)&lt;&gt;VLOOKUP($B$2,meta!$M$1:$N$12,2,FALSE)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N17:S22</xm:sqref>
        </x14:conditionalFormatting>
        <x14:conditionalFormatting xmlns:xm="http://schemas.microsoft.com/office/excel/2006/main">
          <x14:cfRule type="expression" priority="65" stopIfTrue="1" id="{AABA968F-ABAB-464A-BB03-E385FCD6715E}">
            <xm:f>MONTH($N$24)&lt;&gt;VLOOKUP($B$2,meta!$M$1:$N$12,2,FALSE)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N24:S29</xm:sqref>
        </x14:conditionalFormatting>
        <x14:conditionalFormatting xmlns:xm="http://schemas.microsoft.com/office/excel/2006/main">
          <x14:cfRule type="expression" priority="44" stopIfTrue="1" id="{771A3D2F-B72E-41F2-BE8F-84C261E59A2E}">
            <xm:f>MONTH($N$31)&lt;&gt;VLOOKUP($B$2,meta!$M$1:$N$12,2,FALSE)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N31:S36</xm:sqref>
        </x14:conditionalFormatting>
        <x14:conditionalFormatting xmlns:xm="http://schemas.microsoft.com/office/excel/2006/main">
          <x14:cfRule type="expression" priority="23" stopIfTrue="1" id="{CBA49274-9C54-419C-84C5-76E8F436B2B8}">
            <xm:f>MONTH($N$38)&lt;&gt;VLOOKUP($B$2,meta!$M$1:$N$12,2,FALSE)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N38:S43</xm:sqref>
        </x14:conditionalFormatting>
        <x14:conditionalFormatting xmlns:xm="http://schemas.microsoft.com/office/excel/2006/main">
          <x14:cfRule type="expression" priority="122" stopIfTrue="1" id="{9B1AB0CA-5AB1-4E60-B148-C9AF36DE94DC}">
            <xm:f>MONTH($U$3)&lt;&gt;VLOOKUP($B$2,meta!$M$1:$N$12,2,FALSE)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U3:Z8</xm:sqref>
        </x14:conditionalFormatting>
        <x14:conditionalFormatting xmlns:xm="http://schemas.microsoft.com/office/excel/2006/main">
          <x14:cfRule type="expression" priority="101" stopIfTrue="1" id="{D8E9CE97-DF1F-4E59-A724-8E2BE730D280}">
            <xm:f>MONTH($U$10)&lt;&gt;VLOOKUP($B$2,meta!$M$1:$N$12,2,FALSE)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U10:Z15</xm:sqref>
        </x14:conditionalFormatting>
        <x14:conditionalFormatting xmlns:xm="http://schemas.microsoft.com/office/excel/2006/main">
          <x14:cfRule type="expression" priority="80" stopIfTrue="1" id="{6985ABE1-3D4F-4464-A050-C911F2F9BBC8}">
            <xm:f>MONTH($U$17)&lt;&gt;VLOOKUP($B$2,meta!$M$1:$N$12,2,FALSE)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U17:Z22</xm:sqref>
        </x14:conditionalFormatting>
        <x14:conditionalFormatting xmlns:xm="http://schemas.microsoft.com/office/excel/2006/main">
          <x14:cfRule type="expression" priority="59" stopIfTrue="1" id="{3CF5496A-4590-44AE-AEE0-E27B87FACCAD}">
            <xm:f>MONTH($U$24)&lt;&gt;VLOOKUP($B$2,meta!$M$1:$N$12,2,FALSE)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U24:Z29</xm:sqref>
        </x14:conditionalFormatting>
        <x14:conditionalFormatting xmlns:xm="http://schemas.microsoft.com/office/excel/2006/main">
          <x14:cfRule type="expression" priority="38" stopIfTrue="1" id="{F84B64D8-39B1-4A5C-8EB8-00ACDBE58832}">
            <xm:f>MONTH($U$31)&lt;&gt;VLOOKUP($B$2,meta!$M$1:$N$12,2,FALSE)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U31:Z36</xm:sqref>
        </x14:conditionalFormatting>
        <x14:conditionalFormatting xmlns:xm="http://schemas.microsoft.com/office/excel/2006/main">
          <x14:cfRule type="expression" priority="17" stopIfTrue="1" id="{C1C6D4DD-F4EC-4CAE-97D5-73E9053DD8E3}">
            <xm:f>MONTH($U$38)&lt;&gt;VLOOKUP($B$2,meta!$M$1:$N$12,2,FALSE)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U38:Z43</xm:sqref>
        </x14:conditionalFormatting>
        <x14:conditionalFormatting xmlns:xm="http://schemas.microsoft.com/office/excel/2006/main">
          <x14:cfRule type="expression" priority="119" stopIfTrue="1" id="{9F372002-F102-427B-839B-0977CB7DFAFF}">
            <xm:f>MONTH($AB$3)&lt;&gt;VLOOKUP($B$2,meta!$M$1:$N$12,2,FALSE)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AB3:AG8</xm:sqref>
        </x14:conditionalFormatting>
        <x14:conditionalFormatting xmlns:xm="http://schemas.microsoft.com/office/excel/2006/main">
          <x14:cfRule type="expression" priority="98" stopIfTrue="1" id="{97630F00-ADD8-46FE-BA5C-BBB0AB6DE50C}">
            <xm:f>MONTH($AB$10)&lt;&gt;VLOOKUP($B$2,meta!$M$1:$N$12,2,FALSE)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AB10:AG15</xm:sqref>
        </x14:conditionalFormatting>
        <x14:conditionalFormatting xmlns:xm="http://schemas.microsoft.com/office/excel/2006/main">
          <x14:cfRule type="expression" priority="77" stopIfTrue="1" id="{3C15AA5D-1FD5-41E1-96B0-2AC8F4A7ABFD}">
            <xm:f>MONTH($AB$17)&lt;&gt;VLOOKUP($B$2,meta!$M$1:$N$12,2,FALSE)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AB17:AG22</xm:sqref>
        </x14:conditionalFormatting>
        <x14:conditionalFormatting xmlns:xm="http://schemas.microsoft.com/office/excel/2006/main">
          <x14:cfRule type="expression" priority="56" stopIfTrue="1" id="{0767CDBD-E5F4-46A9-A77D-4B42CE2765AD}">
            <xm:f>MONTH($AB$24)&lt;&gt;VLOOKUP($B$2,meta!$M$1:$N$12,2,FALSE)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AB24:AG29</xm:sqref>
        </x14:conditionalFormatting>
        <x14:conditionalFormatting xmlns:xm="http://schemas.microsoft.com/office/excel/2006/main">
          <x14:cfRule type="expression" priority="35" stopIfTrue="1" id="{29C2B19F-0612-4BD6-A108-5684DDEA7BDB}">
            <xm:f>MONTH($AB$31)&lt;&gt;VLOOKUP($B$2,meta!$M$1:$N$12,2,FALSE)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AB31:AG36</xm:sqref>
        </x14:conditionalFormatting>
        <x14:conditionalFormatting xmlns:xm="http://schemas.microsoft.com/office/excel/2006/main">
          <x14:cfRule type="expression" priority="14" stopIfTrue="1" id="{BA7B0A5C-48BD-491F-B578-2032C31A4382}">
            <xm:f>MONTH($AB$38)&lt;&gt;VLOOKUP($B$2,meta!$M$1:$N$12,2,FALSE)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AB38:AG43</xm:sqref>
        </x14:conditionalFormatting>
        <x14:conditionalFormatting xmlns:xm="http://schemas.microsoft.com/office/excel/2006/main">
          <x14:cfRule type="expression" priority="116" stopIfTrue="1" id="{9742CF3C-23D7-42DA-89CF-EA2391016547}">
            <xm:f>MONTH($AI$3)&lt;&gt;VLOOKUP($B$2,meta!$M$1:$N$12,2,FALSE)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AI3:AN8</xm:sqref>
        </x14:conditionalFormatting>
        <x14:conditionalFormatting xmlns:xm="http://schemas.microsoft.com/office/excel/2006/main">
          <x14:cfRule type="expression" priority="95" stopIfTrue="1" id="{A76B6317-4925-4649-A74E-35CE21385247}">
            <xm:f>MONTH($AI$10)&lt;&gt;VLOOKUP($B$2,meta!$M$1:$N$12,2,FALSE)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AI10:AN15</xm:sqref>
        </x14:conditionalFormatting>
        <x14:conditionalFormatting xmlns:xm="http://schemas.microsoft.com/office/excel/2006/main">
          <x14:cfRule type="expression" priority="74" stopIfTrue="1" id="{E2D83725-7388-4DC2-BC14-7222099E6C85}">
            <xm:f>MONTH($AI$17)&lt;&gt;VLOOKUP($B$2,meta!$M$1:$N$12,2,FALSE)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AI17:AN22</xm:sqref>
        </x14:conditionalFormatting>
        <x14:conditionalFormatting xmlns:xm="http://schemas.microsoft.com/office/excel/2006/main">
          <x14:cfRule type="expression" priority="53" stopIfTrue="1" id="{1C218167-08A6-44F6-90FA-494A65807D59}">
            <xm:f>MONTH($AI$24)&lt;&gt;VLOOKUP($B$2,meta!$M$1:$N$12,2,FALSE)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AI24:AN29</xm:sqref>
        </x14:conditionalFormatting>
        <x14:conditionalFormatting xmlns:xm="http://schemas.microsoft.com/office/excel/2006/main">
          <x14:cfRule type="expression" priority="32" stopIfTrue="1" id="{ED566425-E5FF-43BB-A078-C7FBB351EE87}">
            <xm:f>MONTH($AI$31)&lt;&gt;VLOOKUP($B$2,meta!$M$1:$N$12,2,FALSE)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AI31:AN36</xm:sqref>
        </x14:conditionalFormatting>
        <x14:conditionalFormatting xmlns:xm="http://schemas.microsoft.com/office/excel/2006/main">
          <x14:cfRule type="expression" priority="11" stopIfTrue="1" id="{64DCA112-2853-4D4A-B769-1E0DC2C6AC3E}">
            <xm:f>MONTH($AI$38)&lt;&gt;VLOOKUP($B$2,meta!$M$1:$N$12,2,FALSE)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AI38:AN43</xm:sqref>
        </x14:conditionalFormatting>
        <x14:conditionalFormatting xmlns:xm="http://schemas.microsoft.com/office/excel/2006/main">
          <x14:cfRule type="expression" priority="113" stopIfTrue="1" id="{2BF5D7BC-E71A-42DB-9E73-B80DAAA0BC77}">
            <xm:f>MONTH($AQ$3)&lt;&gt;VLOOKUP($B$2,meta!$M$1:$N$12,2,FALSE)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AQ3:AV8</xm:sqref>
        </x14:conditionalFormatting>
        <x14:conditionalFormatting xmlns:xm="http://schemas.microsoft.com/office/excel/2006/main">
          <x14:cfRule type="expression" priority="92" stopIfTrue="1" id="{A16278C4-1D70-4A2B-9DD7-E72B6618EBE5}">
            <xm:f>MONTH($AQ$10)&lt;&gt;VLOOKUP($B$2,meta!$M$1:$N$12,2,FALSE)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AQ10:AV15</xm:sqref>
        </x14:conditionalFormatting>
        <x14:conditionalFormatting xmlns:xm="http://schemas.microsoft.com/office/excel/2006/main">
          <x14:cfRule type="expression" priority="71" stopIfTrue="1" id="{EC43581F-6F40-472E-B1DE-BEA95196FA2F}">
            <xm:f>MONTH($AQ$17)&lt;&gt;VLOOKUP($B$2,meta!$M$1:$N$12,2,FALSE)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AQ17:AV22</xm:sqref>
        </x14:conditionalFormatting>
        <x14:conditionalFormatting xmlns:xm="http://schemas.microsoft.com/office/excel/2006/main">
          <x14:cfRule type="expression" priority="50" stopIfTrue="1" id="{8116686E-A367-4ABA-8D28-559CA478D0FA}">
            <xm:f>MONTH($AQ$24)&lt;&gt;VLOOKUP($B$2,meta!$M$1:$N$12,2,FALSE)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AQ24:AV29</xm:sqref>
        </x14:conditionalFormatting>
        <x14:conditionalFormatting xmlns:xm="http://schemas.microsoft.com/office/excel/2006/main">
          <x14:cfRule type="expression" priority="29" stopIfTrue="1" id="{C33172BF-5969-46A5-BFA6-01E8CEA7728A}">
            <xm:f>MONTH($AQ$31)&lt;&gt;VLOOKUP($B$2,meta!$M$1:$N$12,2,FALSE)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AQ31:AV36</xm:sqref>
        </x14:conditionalFormatting>
        <x14:conditionalFormatting xmlns:xm="http://schemas.microsoft.com/office/excel/2006/main">
          <x14:cfRule type="expression" priority="8" stopIfTrue="1" id="{FA3AC528-D136-4584-840B-A198EF685EEC}">
            <xm:f>MONTH($AQ$38)&lt;&gt;VLOOKUP($B$2,meta!$M$1:$N$12,2,FALSE)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AQ38:AV43</xm:sqref>
        </x14:conditionalFormatting>
        <x14:conditionalFormatting xmlns:xm="http://schemas.microsoft.com/office/excel/2006/main">
          <x14:cfRule type="expression" priority="110" stopIfTrue="1" id="{636A6500-991F-4C87-9F0F-87C435ED28C8}">
            <xm:f>MONTH($AX$3)&lt;&gt;VLOOKUP($B$2,meta!$M$1:$N$12,2,FALSE)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AX3:BC8</xm:sqref>
        </x14:conditionalFormatting>
        <x14:conditionalFormatting xmlns:xm="http://schemas.microsoft.com/office/excel/2006/main">
          <x14:cfRule type="expression" priority="89" stopIfTrue="1" id="{32F3468D-5EF9-4B5F-818D-3B809CC71630}">
            <xm:f>MONTH($AX$10)&lt;&gt;VLOOKUP($B$2,meta!$M$1:$N$12,2,FALSE)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AX10:BC15</xm:sqref>
        </x14:conditionalFormatting>
        <x14:conditionalFormatting xmlns:xm="http://schemas.microsoft.com/office/excel/2006/main">
          <x14:cfRule type="expression" priority="68" stopIfTrue="1" id="{5AB88108-FF8E-46DB-9899-3D6F3D72B159}">
            <xm:f>MONTH($AX$17)&lt;&gt;VLOOKUP($B$2,meta!$M$1:$N$12,2,FALSE)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AX17:BC22</xm:sqref>
        </x14:conditionalFormatting>
        <x14:conditionalFormatting xmlns:xm="http://schemas.microsoft.com/office/excel/2006/main">
          <x14:cfRule type="expression" priority="47" stopIfTrue="1" id="{5FBCECA9-8019-401F-83E7-7CB3CB22AB13}">
            <xm:f>MONTH($AX$24)&lt;&gt;VLOOKUP($B$2,meta!$M$1:$N$12,2,FALSE)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AX24:BC29</xm:sqref>
        </x14:conditionalFormatting>
        <x14:conditionalFormatting xmlns:xm="http://schemas.microsoft.com/office/excel/2006/main">
          <x14:cfRule type="expression" priority="26" stopIfTrue="1" id="{A739C303-3011-46FE-B84A-424712CDF43F}">
            <xm:f>MONTH($AX$31)&lt;&gt;VLOOKUP($B$2,meta!$M$1:$N$12,2,FALSE)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AX31:BC36</xm:sqref>
        </x14:conditionalFormatting>
        <x14:conditionalFormatting xmlns:xm="http://schemas.microsoft.com/office/excel/2006/main">
          <x14:cfRule type="expression" priority="5" stopIfTrue="1" id="{D43F9F73-E8FB-4A2B-B4F9-98D541C5EA05}">
            <xm:f>MONTH($AX$38)&lt;&gt;VLOOKUP($B$2,meta!$M$1:$N$12,2,FALSE)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AX38:BC43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E5F01A89-9FB2-4523-99A7-7F9FDE049D1C}">
          <x14:formula1>
            <xm:f>meta!$R$1:$R$2</xm:f>
          </x14:formula1>
          <xm:sqref>C14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B63A-B959-4812-8EA2-C70217D0274F}">
  <sheetPr codeName="Planilha7"/>
  <dimension ref="A1:BC43"/>
  <sheetViews>
    <sheetView zoomScaleNormal="100" workbookViewId="0">
      <selection activeCell="J4" sqref="J4"/>
    </sheetView>
  </sheetViews>
  <sheetFormatPr defaultColWidth="9.140625" defaultRowHeight="15" x14ac:dyDescent="0.25"/>
  <cols>
    <col min="1" max="1" width="1" style="1" customWidth="1"/>
    <col min="2" max="2" width="10.42578125" style="12" customWidth="1"/>
    <col min="3" max="3" width="6.5703125" style="1" bestFit="1" customWidth="1"/>
    <col min="4" max="4" width="1" style="5" customWidth="1"/>
    <col min="5" max="5" width="2.42578125" style="35" customWidth="1"/>
    <col min="6" max="6" width="1" style="37" customWidth="1"/>
    <col min="7" max="7" width="2.85546875" style="20" customWidth="1"/>
    <col min="8" max="8" width="9.42578125" style="3" customWidth="1"/>
    <col min="9" max="9" width="1" style="3" customWidth="1"/>
    <col min="10" max="10" width="5.85546875" style="3" customWidth="1"/>
    <col min="11" max="11" width="0.140625" style="29" customWidth="1"/>
    <col min="12" max="13" width="1" style="3" customWidth="1"/>
    <col min="14" max="14" width="2.85546875" style="20" customWidth="1"/>
    <col min="15" max="15" width="9.42578125" style="3" customWidth="1"/>
    <col min="16" max="16" width="1" style="3" customWidth="1"/>
    <col min="17" max="17" width="5.85546875" style="3" customWidth="1"/>
    <col min="18" max="18" width="0.140625" style="29" customWidth="1"/>
    <col min="19" max="20" width="1" style="3" customWidth="1"/>
    <col min="21" max="21" width="2.85546875" style="20" customWidth="1"/>
    <col min="22" max="22" width="9.42578125" style="3" customWidth="1"/>
    <col min="23" max="23" width="1" style="3" customWidth="1"/>
    <col min="24" max="24" width="5.85546875" style="3" customWidth="1"/>
    <col min="25" max="25" width="0.140625" style="29" customWidth="1"/>
    <col min="26" max="27" width="1" style="3" customWidth="1"/>
    <col min="28" max="28" width="2.85546875" style="20" customWidth="1"/>
    <col min="29" max="29" width="9.42578125" style="3" customWidth="1"/>
    <col min="30" max="30" width="1" style="3" customWidth="1"/>
    <col min="31" max="31" width="5.85546875" style="3" customWidth="1"/>
    <col min="32" max="32" width="0.140625" style="29" customWidth="1"/>
    <col min="33" max="34" width="1" style="3" customWidth="1"/>
    <col min="35" max="35" width="2.85546875" style="20" customWidth="1"/>
    <col min="36" max="36" width="9.42578125" style="3" customWidth="1"/>
    <col min="37" max="37" width="1" style="3" customWidth="1"/>
    <col min="38" max="38" width="5.85546875" style="3" customWidth="1"/>
    <col min="39" max="39" width="0.140625" style="29" customWidth="1"/>
    <col min="40" max="41" width="1" style="3" customWidth="1"/>
    <col min="42" max="42" width="1" style="16" customWidth="1"/>
    <col min="43" max="43" width="2.85546875" style="21" customWidth="1"/>
    <col min="44" max="44" width="9.42578125" style="17" customWidth="1"/>
    <col min="45" max="45" width="1" style="17" customWidth="1"/>
    <col min="46" max="46" width="5.85546875" style="17" customWidth="1"/>
    <col min="47" max="47" width="0.140625" style="24" customWidth="1"/>
    <col min="48" max="49" width="1" style="17" customWidth="1"/>
    <col min="50" max="50" width="2.85546875" style="21" customWidth="1"/>
    <col min="51" max="51" width="9.42578125" style="17" customWidth="1"/>
    <col min="52" max="52" width="1" style="17" customWidth="1"/>
    <col min="53" max="53" width="5.85546875" style="17" customWidth="1"/>
    <col min="54" max="54" width="0.140625" style="24" customWidth="1"/>
    <col min="55" max="55" width="1" style="17" customWidth="1"/>
    <col min="56" max="56" width="1" style="16" customWidth="1"/>
    <col min="57" max="57" width="9.140625" style="16"/>
    <col min="58" max="58" width="12.5703125" style="16" bestFit="1" customWidth="1"/>
    <col min="59" max="16384" width="9.140625" style="16"/>
  </cols>
  <sheetData>
    <row r="1" spans="1:55" ht="10.5" customHeight="1" x14ac:dyDescent="0.25">
      <c r="C1" s="32">
        <f>meta!$C$1</f>
        <v>2024</v>
      </c>
      <c r="J1" s="30">
        <f>IFERROR(SUM(J8,J15,J22,J29,J36,J43)*VLOOKUP($C$14,meta!$R$1:$S$3,2,FALSE),SUM(J8,J15,J22,J29,J36,J43))</f>
        <v>0</v>
      </c>
      <c r="Q1" s="30">
        <f>IFERROR(SUM(Q8,Q15,Q22,Q29,Q36,Q43)*VLOOKUP($C$14,meta!$R$1:$S$3,2,FALSE),SUM(Q8,Q15,Q22,Q29,Q36,Q43))</f>
        <v>0</v>
      </c>
      <c r="X1" s="30">
        <f>IFERROR(SUM(X8,X15,X22,X29,X36,X43)*VLOOKUP($C$14,meta!$R$1:$S$3,2,FALSE),SUM(X8,X15,X22,X29,X36,X43))</f>
        <v>0</v>
      </c>
      <c r="AE1" s="30">
        <f>IFERROR(SUM(AE8,AE15,AE22,AE29,AE36,AE43)*VLOOKUP($C$14,meta!$R$1:$S$3,2,FALSE),SUM(AE8,AE15,AE22,AE29,AE36,AE43))</f>
        <v>0</v>
      </c>
      <c r="AL1" s="30">
        <f>IFERROR(SUM(AL8,AL15,AL22,AL29,AL36,AL43)*VLOOKUP($C$14,meta!$R$1:$S$3,2,FALSE),SUM(AL8,AL15,AL22,AL29,AL36,AL43))</f>
        <v>0</v>
      </c>
      <c r="AT1" s="31">
        <f>IFERROR(SUM(AT8,AT15,AT22,AT29,AT36,AT43)*VLOOKUP($C$14,meta!$R$1:$S$3,2,FALSE),SUM(AT8,AT15,AT22,AT29,AT36,AT43))</f>
        <v>0</v>
      </c>
      <c r="BA1" s="31">
        <f>IFERROR(SUM(BA8,BA15,BA22,BA29,BA36,BA43)*VLOOKUP($C$14,meta!$R$1:$S$3,2,FALSE),SUM(BA8,BA15,BA22,BA29,BA36,BA43))</f>
        <v>0</v>
      </c>
    </row>
    <row r="2" spans="1:55" ht="4.5" customHeight="1" x14ac:dyDescent="0.25">
      <c r="B2" s="66" t="s">
        <v>28</v>
      </c>
      <c r="C2" s="66"/>
      <c r="D2" s="2"/>
      <c r="F2" s="34">
        <f>IFERROR(SUM(F4,F11,F18,F25,F32,F39)*VLOOKUP($C$14,meta!$R$1:$S$3,2,FALSE),SUM(F4,F11,F18,F25,F32,F39))</f>
        <v>0</v>
      </c>
      <c r="G2" s="39"/>
      <c r="H2" s="35"/>
      <c r="I2" s="35"/>
      <c r="J2" s="34">
        <f>IFERROR((1*NOT(OR(ISBLANK(J4),ISBLANK(J5),ISBLANK(J6),ISBLANK(J7)))+1*NOT(OR(ISBLANK(J11),ISBLANK(J12),ISBLANK(J13),ISBLANK(J14)))+1*NOT(OR(ISBLANK(J18),ISBLANK(J19),ISBLANK(J20),ISBLANK(J21)))+1*NOT(OR(ISBLANK(J25),ISBLANK(J26),ISBLANK(J27),ISBLANK(J28)))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*VLOOKUP($C$14,meta!$R$1:$S$3,2,FALSE),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+1*NOT(OR(ISBLANK(J32),ISBLANK(J33),ISBLANK(J34),ISBLANK(J35)))+1*NOT(OR(ISBLANK(J39),ISBLANK(J40),ISBLANK(J41),ISBLANK(J42)))))</f>
        <v>0</v>
      </c>
      <c r="K2" s="35"/>
      <c r="L2" s="35"/>
      <c r="M2" s="35"/>
      <c r="N2" s="39"/>
      <c r="O2" s="35"/>
      <c r="P2" s="35"/>
      <c r="Q2" s="34">
        <f>IFERROR((1*NOT(OR(ISBLANK(Q4),ISBLANK(Q5),ISBLANK(Q6),ISBLANK(Q7)))+1*NOT(OR(ISBLANK(Q11),ISBLANK(Q12),ISBLANK(Q13),ISBLANK(Q14)))+1*NOT(OR(ISBLANK(Q18),ISBLANK(Q19),ISBLANK(Q20),ISBLANK(Q21)))+1*NOT(OR(ISBLANK(Q25),ISBLANK(Q26),ISBLANK(Q27),ISBLANK(Q28)))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*VLOOKUP($C$14,meta!$R$1:$S$3,2,FALSE),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+1*NOT(OR(ISBLANK(Q32),ISBLANK(Q33),ISBLANK(Q34),ISBLANK(Q35)))+1*NOT(OR(ISBLANK(Q39),ISBLANK(Q40),ISBLANK(Q41),ISBLANK(Q42)))))</f>
        <v>0</v>
      </c>
      <c r="R2" s="35"/>
      <c r="S2" s="35"/>
      <c r="T2" s="35"/>
      <c r="U2" s="39"/>
      <c r="V2" s="35"/>
      <c r="W2" s="35"/>
      <c r="X2" s="34">
        <f>IFERROR((1*NOT(OR(ISBLANK(X4),ISBLANK(X5),ISBLANK(X6),ISBLANK(X7)))+1*NOT(OR(ISBLANK(X11),ISBLANK(X12),ISBLANK(X13),ISBLANK(X14)))+1*NOT(OR(ISBLANK(X18),ISBLANK(X19),ISBLANK(X20),ISBLANK(X21)))+1*NOT(OR(ISBLANK(X25),ISBLANK(X26),ISBLANK(X27),ISBLANK(X28)))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*VLOOKUP($C$14,meta!$R$1:$S$3,2,FALSE),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+1*NOT(OR(ISBLANK(X32),ISBLANK(X33),ISBLANK(X34),ISBLANK(X35)))+1*NOT(OR(ISBLANK(X39),ISBLANK(X40),ISBLANK(X41),ISBLANK(X42)))))</f>
        <v>0</v>
      </c>
      <c r="Y2" s="35"/>
      <c r="Z2" s="35"/>
      <c r="AA2" s="35"/>
      <c r="AB2" s="39"/>
      <c r="AC2" s="35"/>
      <c r="AD2" s="35"/>
      <c r="AE2" s="34">
        <f>IFERROR((1*NOT(OR(ISBLANK(AE4),ISBLANK(AE5),ISBLANK(AE6),ISBLANK(AE7)))+1*NOT(OR(ISBLANK(AE11),ISBLANK(AE12),ISBLANK(AE13),ISBLANK(AE14)))+1*NOT(OR(ISBLANK(AE18),ISBLANK(AE19),ISBLANK(AE20),ISBLANK(AE21)))+1*NOT(OR(ISBLANK(AE25),ISBLANK(AE26),ISBLANK(AE27),ISBLANK(AE28)))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*VLOOKUP($C$14,meta!$R$1:$S$3,2,FALSE),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+1*NOT(OR(ISBLANK(AE32),ISBLANK(AE33),ISBLANK(AE34),ISBLANK(AE35)))+1*NOT(OR(ISBLANK(AE39),ISBLANK(AE40),ISBLANK(AE41),ISBLANK(AE42)))))</f>
        <v>0</v>
      </c>
      <c r="AF2" s="35"/>
      <c r="AG2" s="35"/>
      <c r="AH2" s="35"/>
      <c r="AI2" s="39"/>
      <c r="AJ2" s="35"/>
      <c r="AK2" s="35"/>
      <c r="AL2" s="34">
        <f>IFERROR((1*NOT(OR(ISBLANK(AL4),ISBLANK(AL5),ISBLANK(AL6),ISBLANK(AL7)))+1*NOT(OR(ISBLANK(AL11),ISBLANK(AL12),ISBLANK(AL13),ISBLANK(AL14)))+1*NOT(OR(ISBLANK(AL18),ISBLANK(AL19),ISBLANK(AL20),ISBLANK(AL21)))+1*NOT(OR(ISBLANK(AL25),ISBLANK(AL26),ISBLANK(AL27),ISBLANK(AL28)))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*VLOOKUP($C$14,meta!$R$1:$S$3,2,FALSE),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+1*NOT(OR(ISBLANK(AL32),ISBLANK(AL33),ISBLANK(AL34),ISBLANK(AL35)))+1*NOT(OR(ISBLANK(AL39),ISBLANK(AL40),ISBLANK(AL41),ISBLANK(AL42)))))</f>
        <v>0</v>
      </c>
      <c r="AM2" s="35"/>
      <c r="AN2" s="35"/>
      <c r="AO2" s="35"/>
      <c r="AP2" s="17"/>
      <c r="AQ2" s="40"/>
      <c r="AT2" s="33">
        <f>IFERROR((1*NOT(OR(ISBLANK(AT4),ISBLANK(AT5),ISBLANK(AT6),ISBLANK(AT7)))+1*NOT(OR(ISBLANK(AT11),ISBLANK(AT12),ISBLANK(AT13),ISBLANK(AT14)))+1*NOT(OR(ISBLANK(AT18),ISBLANK(AT19),ISBLANK(AT20),ISBLANK(AT21)))+1*NOT(OR(ISBLANK(AT25),ISBLANK(AT26),ISBLANK(AT27),ISBLANK(AT28)))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*VLOOKUP($C$14,meta!$R$1:$S$3,2,FALSE),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+1*NOT(OR(ISBLANK(AT32),ISBLANK(AT33),ISBLANK(AT34),ISBLANK(AT35)))+1*NOT(OR(ISBLANK(AT39),ISBLANK(AT40),ISBLANK(AT41),ISBLANK(AT42)))))</f>
        <v>0</v>
      </c>
      <c r="AU2" s="17"/>
      <c r="AX2" s="40"/>
      <c r="BA2" s="33">
        <f>IFERROR((1*NOT(OR(ISBLANK(BA4),ISBLANK(BA5),ISBLANK(BA6),ISBLANK(BA7)))+1*NOT(OR(ISBLANK(BA11),ISBLANK(BA12),ISBLANK(BA13),ISBLANK(BA14)))+1*NOT(OR(ISBLANK(BA18),ISBLANK(BA19),ISBLANK(BA20),ISBLANK(BA21)))+1*NOT(OR(ISBLANK(BA25),ISBLANK(BA26),ISBLANK(BA27),ISBLANK(BA28)))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*VLOOKUP($C$14,meta!$R$1:$S$3,2,FALSE),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+1*NOT(OR(ISBLANK(BA32),ISBLANK(BA33),ISBLANK(BA34),ISBLANK(BA35)))+1*NOT(OR(ISBLANK(BA39),ISBLANK(BA40),ISBLANK(BA41),ISBLANK(BA42)))))</f>
        <v>0</v>
      </c>
    </row>
    <row r="3" spans="1:55" ht="4.5" customHeight="1" x14ac:dyDescent="0.25">
      <c r="B3" s="66"/>
      <c r="C3" s="66"/>
      <c r="D3" s="2"/>
      <c r="F3" s="35"/>
      <c r="G3" s="67" cm="1">
        <f t="array" ref="G3">_xlfn.IFS(WEEKDAY(DATE(meta!$C$1,VLOOKUP($B$2,meta!$M$1:$N$12,2,FALSE),1))=2,DATE(meta!$C$1,VLOOKUP($B$2,meta!$M$1:$N$12,2,FALSE),1),
WEEKDAY(DATE(meta!$C$1,VLOOKUP($B$2,meta!$M$1:$N$12,2,FALSE),1))=3,DATE(meta!$C$1,VLOOKUP($B$2,meta!$M$1:$N$12,2,FALSE),1)-1,
WEEKDAY(DATE(meta!$C$1,VLOOKUP($B$2,meta!$M$1:$N$12,2,FALSE),1))=4,DATE(meta!$C$1,VLOOKUP($B$2,meta!$M$1:$N$12,2,FALSE),1)-2,
WEEKDAY(DATE(meta!$C$1,VLOOKUP($B$2,meta!$M$1:$N$12,2,FALSE),1))=5,DATE(meta!$C$1,VLOOKUP($B$2,meta!$M$1:$N$12,2,FALSE),1)-3,
WEEKDAY(DATE(meta!$C$1,VLOOKUP($B$2,meta!$M$1:$N$12,2,FALSE),1))=6,DATE(meta!$C$1,VLOOKUP($B$2,meta!$M$1:$N$12,2,FALSE),1)-4,
WEEKDAY(DATE(meta!$C$1,VLOOKUP($B$2,meta!$M$1:$N$12,2,FALSE),1))=7,DATE(meta!$C$1,VLOOKUP($B$2,meta!$M$1:$N$12,2,FALSE),1)-5,
WEEKDAY(DATE(meta!$C$1,VLOOKUP($B$2,meta!$M$1:$N$12,2,FALSE),1))=1,DATE(meta!$C$1,VLOOKUP($B$2,meta!$M$1:$N$12,2,FALSE),1)-6
)</f>
        <v>43977</v>
      </c>
      <c r="H3" s="15"/>
      <c r="I3" s="15"/>
      <c r="J3" s="15"/>
      <c r="K3" s="25"/>
      <c r="L3" s="4"/>
      <c r="N3" s="67">
        <f>G3+1</f>
        <v>43978</v>
      </c>
      <c r="O3" s="15"/>
      <c r="P3" s="15"/>
      <c r="Q3" s="15"/>
      <c r="R3" s="25"/>
      <c r="S3" s="4"/>
      <c r="U3" s="67">
        <f>N3+1</f>
        <v>43979</v>
      </c>
      <c r="V3" s="15"/>
      <c r="W3" s="15"/>
      <c r="X3" s="15"/>
      <c r="Y3" s="25"/>
      <c r="Z3" s="4"/>
      <c r="AB3" s="67">
        <f>U3+1</f>
        <v>43980</v>
      </c>
      <c r="AC3" s="15"/>
      <c r="AD3" s="15"/>
      <c r="AE3" s="15"/>
      <c r="AF3" s="25"/>
      <c r="AG3" s="4"/>
      <c r="AI3" s="67">
        <f>AB3+1</f>
        <v>43981</v>
      </c>
      <c r="AJ3" s="15"/>
      <c r="AK3" s="15"/>
      <c r="AL3" s="15"/>
      <c r="AM3" s="25"/>
      <c r="AN3" s="4"/>
      <c r="AQ3" s="67">
        <f>AI3+1</f>
        <v>43982</v>
      </c>
      <c r="AR3" s="15"/>
      <c r="AS3" s="15"/>
      <c r="AT3" s="15"/>
      <c r="AU3" s="25"/>
      <c r="AV3" s="4"/>
      <c r="AX3" s="67">
        <f>AQ3+1</f>
        <v>43983</v>
      </c>
      <c r="AY3" s="15"/>
      <c r="AZ3" s="15"/>
      <c r="BA3" s="15"/>
      <c r="BB3" s="25"/>
      <c r="BC3" s="4"/>
    </row>
    <row r="4" spans="1:55" ht="14.45" customHeight="1" x14ac:dyDescent="0.25">
      <c r="B4" s="66"/>
      <c r="C4" s="66"/>
      <c r="E4" s="68">
        <f>IFERROR(SUM(J8,Q8,X8,AE8,AL8,AT8,BA8)*VLOOKUP($C$14,meta!$R$1:$S$3,2,FALSE),SUM(J8,Q8,X8,AE8,AL8,AT8,BA8))</f>
        <v>0</v>
      </c>
      <c r="F4" s="41">
        <f>IFERROR(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*VLOOKUP($C$14,meta!$R$1:$S$3,2,FALSE),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)</f>
        <v>0</v>
      </c>
      <c r="G4" s="67"/>
      <c r="H4" s="6" t="str">
        <f>meta!$P$1</f>
        <v>Entrada</v>
      </c>
      <c r="I4" s="1"/>
      <c r="J4" s="13"/>
      <c r="K4" s="26" t="str">
        <f>IF(J4&lt;&gt;"","",TEXT(meta!$F$1,"HH:MM"))</f>
        <v>08:30</v>
      </c>
      <c r="L4" s="1"/>
      <c r="N4" s="67"/>
      <c r="O4" s="6" t="str">
        <f>meta!$P$1</f>
        <v>Entrada</v>
      </c>
      <c r="P4" s="1"/>
      <c r="Q4" s="13"/>
      <c r="R4" s="26" t="str">
        <f>IF(Q4&lt;&gt;"","",TEXT(meta!$F$1,"HH:MM"))</f>
        <v>08:30</v>
      </c>
      <c r="S4" s="1"/>
      <c r="U4" s="67"/>
      <c r="V4" s="6" t="str">
        <f>meta!$P$1</f>
        <v>Entrada</v>
      </c>
      <c r="W4" s="1"/>
      <c r="X4" s="13"/>
      <c r="Y4" s="26" t="str">
        <f>IF(X4&lt;&gt;"","",TEXT(meta!$F$1,"HH:MM"))</f>
        <v>08:30</v>
      </c>
      <c r="Z4" s="1"/>
      <c r="AB4" s="67"/>
      <c r="AC4" s="6" t="str">
        <f>meta!$P$1</f>
        <v>Entrada</v>
      </c>
      <c r="AD4" s="1"/>
      <c r="AE4" s="13"/>
      <c r="AF4" s="26" t="str">
        <f>IF(AE4&lt;&gt;"","",TEXT(meta!$F$1,"HH:MM"))</f>
        <v>08:30</v>
      </c>
      <c r="AG4" s="1"/>
      <c r="AI4" s="67"/>
      <c r="AJ4" s="6" t="str">
        <f>meta!$P$1</f>
        <v>Entrada</v>
      </c>
      <c r="AK4" s="1"/>
      <c r="AL4" s="13"/>
      <c r="AM4" s="26" t="str">
        <f>IF(AL4&lt;&gt;"","",TEXT(meta!$F$1,"HH:MM"))</f>
        <v>08:30</v>
      </c>
      <c r="AN4" s="1"/>
      <c r="AQ4" s="67"/>
      <c r="AR4" s="6" t="str">
        <f>meta!$P$1</f>
        <v>Entrada</v>
      </c>
      <c r="AS4" s="1"/>
      <c r="AT4" s="13"/>
      <c r="AU4" s="26" t="str">
        <f>IF(AT4&lt;&gt;"","",TEXT(meta!$F$1,"HH:MM"))</f>
        <v>08:30</v>
      </c>
      <c r="AV4" s="1"/>
      <c r="AX4" s="67"/>
      <c r="AY4" s="6" t="str">
        <f>meta!$P$1</f>
        <v>Entrada</v>
      </c>
      <c r="AZ4" s="1"/>
      <c r="BA4" s="13"/>
      <c r="BB4" s="26" t="str">
        <f>IF(BA4&lt;&gt;"","",TEXT(meta!$F$1,"HH:MM"))</f>
        <v>08:30</v>
      </c>
      <c r="BC4" s="1"/>
    </row>
    <row r="5" spans="1:55" ht="14.45" customHeight="1" x14ac:dyDescent="0.25">
      <c r="B5" s="66"/>
      <c r="C5" s="66"/>
      <c r="E5" s="68"/>
      <c r="F5" s="36"/>
      <c r="G5" s="67"/>
      <c r="H5" s="7" t="str">
        <f>meta!$P$2</f>
        <v>Almoço ↑</v>
      </c>
      <c r="I5" s="1"/>
      <c r="J5" s="14"/>
      <c r="K5" s="27"/>
      <c r="L5" s="1"/>
      <c r="N5" s="67"/>
      <c r="O5" s="7" t="str">
        <f>meta!$P$2</f>
        <v>Almoço ↑</v>
      </c>
      <c r="P5" s="1"/>
      <c r="Q5" s="14"/>
      <c r="R5" s="27"/>
      <c r="S5" s="1"/>
      <c r="U5" s="67"/>
      <c r="V5" s="7" t="str">
        <f>meta!$P$2</f>
        <v>Almoço ↑</v>
      </c>
      <c r="W5" s="1"/>
      <c r="X5" s="14"/>
      <c r="Y5" s="27"/>
      <c r="Z5" s="1"/>
      <c r="AB5" s="67"/>
      <c r="AC5" s="7" t="str">
        <f>meta!$P$2</f>
        <v>Almoço ↑</v>
      </c>
      <c r="AD5" s="1"/>
      <c r="AE5" s="14"/>
      <c r="AF5" s="27"/>
      <c r="AG5" s="1"/>
      <c r="AI5" s="67"/>
      <c r="AJ5" s="7" t="str">
        <f>meta!$P$2</f>
        <v>Almoço ↑</v>
      </c>
      <c r="AK5" s="1"/>
      <c r="AL5" s="14"/>
      <c r="AM5" s="27"/>
      <c r="AN5" s="1"/>
      <c r="AQ5" s="67"/>
      <c r="AR5" s="7" t="str">
        <f>meta!$P$2</f>
        <v>Almoço ↑</v>
      </c>
      <c r="AS5" s="1"/>
      <c r="AT5" s="14"/>
      <c r="AU5" s="27"/>
      <c r="AV5" s="1"/>
      <c r="AX5" s="67"/>
      <c r="AY5" s="7" t="str">
        <f>meta!$P$2</f>
        <v>Almoço ↑</v>
      </c>
      <c r="AZ5" s="1"/>
      <c r="BA5" s="14"/>
      <c r="BB5" s="27"/>
      <c r="BC5" s="1"/>
    </row>
    <row r="6" spans="1:55" ht="14.45" customHeight="1" x14ac:dyDescent="0.25">
      <c r="B6" s="66"/>
      <c r="C6" s="66"/>
      <c r="E6" s="68"/>
      <c r="F6" s="36"/>
      <c r="G6" s="67"/>
      <c r="H6" s="7" t="str">
        <f>meta!$P$3</f>
        <v>Almoço ↓</v>
      </c>
      <c r="I6" s="1"/>
      <c r="J6" s="14"/>
      <c r="K6" s="27" t="str">
        <f>IF(OR(J5="",J6&lt;&gt;""),"",TEXT(J5+"1:00","HH:MM"))</f>
        <v/>
      </c>
      <c r="L6" s="1"/>
      <c r="N6" s="67"/>
      <c r="O6" s="7" t="str">
        <f>meta!$P$3</f>
        <v>Almoço ↓</v>
      </c>
      <c r="P6" s="1"/>
      <c r="Q6" s="14"/>
      <c r="R6" s="27" t="str">
        <f>IF(OR(Q5="",Q6&lt;&gt;""),"",TEXT(Q5+"1:00","HH:MM"))</f>
        <v/>
      </c>
      <c r="S6" s="1"/>
      <c r="U6" s="67"/>
      <c r="V6" s="7" t="str">
        <f>meta!$P$3</f>
        <v>Almoço ↓</v>
      </c>
      <c r="W6" s="1"/>
      <c r="X6" s="14"/>
      <c r="Y6" s="27" t="str">
        <f>IF(OR(X5="",X6&lt;&gt;""),"",TEXT(X5+"1:00","HH:MM"))</f>
        <v/>
      </c>
      <c r="Z6" s="1"/>
      <c r="AB6" s="67"/>
      <c r="AC6" s="7" t="str">
        <f>meta!$P$3</f>
        <v>Almoço ↓</v>
      </c>
      <c r="AD6" s="1"/>
      <c r="AE6" s="14"/>
      <c r="AF6" s="27" t="str">
        <f>IF(OR(AE5="",AE6&lt;&gt;""),"",TEXT(AE5+"1:00","HH:MM"))</f>
        <v/>
      </c>
      <c r="AG6" s="1"/>
      <c r="AI6" s="67"/>
      <c r="AJ6" s="7" t="str">
        <f>meta!$P$3</f>
        <v>Almoço ↓</v>
      </c>
      <c r="AK6" s="1"/>
      <c r="AL6" s="14"/>
      <c r="AM6" s="27" t="str">
        <f>IF(OR(AL5="",AL6&lt;&gt;""),"",TEXT(AL5+"1:00","HH:MM"))</f>
        <v/>
      </c>
      <c r="AN6" s="1"/>
      <c r="AQ6" s="67"/>
      <c r="AR6" s="7" t="str">
        <f>meta!$P$3</f>
        <v>Almoço ↓</v>
      </c>
      <c r="AS6" s="1"/>
      <c r="AT6" s="14"/>
      <c r="AU6" s="27" t="str">
        <f>IF(OR(AT5="",AT6&lt;&gt;""),"",TEXT(AT5+"1:00","HH:MM"))</f>
        <v/>
      </c>
      <c r="AV6" s="1"/>
      <c r="AX6" s="67"/>
      <c r="AY6" s="7" t="str">
        <f>meta!$P$3</f>
        <v>Almoço ↓</v>
      </c>
      <c r="AZ6" s="1"/>
      <c r="BA6" s="14"/>
      <c r="BB6" s="27" t="str">
        <f>IF(OR(BA5="",BA6&lt;&gt;""),"",TEXT(BA5+"1:00","HH:MM"))</f>
        <v/>
      </c>
      <c r="BC6" s="1"/>
    </row>
    <row r="7" spans="1:55" ht="14.45" customHeight="1" x14ac:dyDescent="0.25">
      <c r="B7" s="66"/>
      <c r="C7" s="66"/>
      <c r="E7" s="68"/>
      <c r="F7" s="36"/>
      <c r="G7" s="67"/>
      <c r="H7" s="6" t="str">
        <f>meta!$P$4</f>
        <v>Saída</v>
      </c>
      <c r="I7" s="1"/>
      <c r="J7" s="13"/>
      <c r="K7" s="26" t="str">
        <f>IF(J7&lt;&gt;"","",TEXT(meta!$F$2,"HH:MM"))</f>
        <v>17:30</v>
      </c>
      <c r="L7" s="1"/>
      <c r="N7" s="67"/>
      <c r="O7" s="6" t="str">
        <f>meta!$P$4</f>
        <v>Saída</v>
      </c>
      <c r="P7" s="1"/>
      <c r="Q7" s="13"/>
      <c r="R7" s="26" t="str">
        <f>IF(Q7&lt;&gt;"","",TEXT(meta!$F$2,"HH:MM"))</f>
        <v>17:30</v>
      </c>
      <c r="S7" s="1"/>
      <c r="U7" s="67"/>
      <c r="V7" s="6" t="str">
        <f>meta!$P$4</f>
        <v>Saída</v>
      </c>
      <c r="W7" s="1"/>
      <c r="X7" s="13"/>
      <c r="Y7" s="26" t="str">
        <f>IF(X7&lt;&gt;"","",TEXT(meta!$F$2,"HH:MM"))</f>
        <v>17:30</v>
      </c>
      <c r="Z7" s="1"/>
      <c r="AB7" s="67"/>
      <c r="AC7" s="6" t="str">
        <f>meta!$P$4</f>
        <v>Saída</v>
      </c>
      <c r="AD7" s="1"/>
      <c r="AE7" s="13"/>
      <c r="AF7" s="26" t="str">
        <f>IF(AE7&lt;&gt;"","",TEXT(meta!$F$2,"HH:MM"))</f>
        <v>17:30</v>
      </c>
      <c r="AG7" s="1"/>
      <c r="AI7" s="67"/>
      <c r="AJ7" s="6" t="str">
        <f>meta!$P$4</f>
        <v>Saída</v>
      </c>
      <c r="AK7" s="1"/>
      <c r="AL7" s="13"/>
      <c r="AM7" s="26" t="str">
        <f>IF(AL7&lt;&gt;"","",TEXT(meta!$F$2,"HH:MM"))</f>
        <v>17:30</v>
      </c>
      <c r="AN7" s="1"/>
      <c r="AQ7" s="67"/>
      <c r="AR7" s="6" t="str">
        <f>meta!$P$4</f>
        <v>Saída</v>
      </c>
      <c r="AS7" s="1"/>
      <c r="AT7" s="13"/>
      <c r="AU7" s="26" t="str">
        <f>IF(AT7&lt;&gt;"","",TEXT(meta!$F$2,"HH:MM"))</f>
        <v>17:30</v>
      </c>
      <c r="AV7" s="1"/>
      <c r="AX7" s="67"/>
      <c r="AY7" s="6" t="str">
        <f>meta!$P$4</f>
        <v>Saída</v>
      </c>
      <c r="AZ7" s="1"/>
      <c r="BA7" s="13"/>
      <c r="BB7" s="26" t="str">
        <f>IF(BA7&lt;&gt;"","",TEXT(meta!$F$2,"HH:MM"))</f>
        <v>17:30</v>
      </c>
      <c r="BC7" s="1"/>
    </row>
    <row r="8" spans="1:55" s="18" customFormat="1" ht="10.5" customHeight="1" x14ac:dyDescent="0.25">
      <c r="A8" s="8"/>
      <c r="B8" s="66"/>
      <c r="C8" s="66"/>
      <c r="D8" s="2"/>
      <c r="E8" s="35"/>
      <c r="F8" s="35"/>
      <c r="G8" s="67"/>
      <c r="H8" s="58" t="str">
        <f>IF(AND(J4&lt;&gt;"",J5&lt;&gt;"",J6&lt;&gt;"",J7&lt;&gt;""),
IF(ABS(J7-J4-(J6-J5)-meta!$F$4)&lt;=meta!$F$9,
_xlfn.CONCAT(
(SIGN(J7-J4-(J6-J5)-meta!$F$4)*MINUTE(ABS(J7-J4-(J6-J5)-meta!$F$4))),meta!$F$10
),""),"")</f>
        <v/>
      </c>
      <c r="I8" s="8"/>
      <c r="J8" s="23" t="str">
        <f>_xlfn.IFS(AND(J4="",J5="",J6="",J7=""),"",
AND(J4&lt;&gt;"",J5="",J6="",J7=""),meta!$F$1-J4,
AND(J4&lt;&gt;"",J5&lt;&gt;"",J6="",J7=""),meta!$F$1-J4,
AND(J4&lt;&gt;"",J5&lt;&gt;"",J6&lt;&gt;"",J7=""),(meta!$F$1-J4)-(J6-J5-meta!$F$3),
AND(J4&lt;&gt;"",J5&lt;&gt;"",J6&lt;&gt;"",J7&lt;&gt;""),IF(ABS(J7-J4-(J6-J5)-meta!$F$4)&lt;=meta!$F$9,0,(J7-J4-(J6-J5)-meta!$F$4)),
TRUE,"ERRO")</f>
        <v/>
      </c>
      <c r="K8" s="28"/>
      <c r="L8" s="8"/>
      <c r="M8" s="19"/>
      <c r="N8" s="67"/>
      <c r="O8" s="58" t="str">
        <f>IF(AND(Q4&lt;&gt;"",Q5&lt;&gt;"",Q6&lt;&gt;"",Q7&lt;&gt;""),
IF(ABS(Q7-Q4-(Q6-Q5)-meta!$F$4)&lt;=meta!$F$9,
_xlfn.CONCAT(
(SIGN(Q7-Q4-(Q6-Q5)-meta!$F$4)*MINUTE(ABS(Q7-Q4-(Q6-Q5)-meta!$F$4))),meta!$F$10
),""),"")</f>
        <v/>
      </c>
      <c r="P8" s="8"/>
      <c r="Q8" s="23" t="str">
        <f>_xlfn.IFS(AND(Q4="",Q5="",Q6="",Q7=""),"",
AND(Q4&lt;&gt;"",Q5="",Q6="",Q7=""),meta!$F$1-Q4,
AND(Q4&lt;&gt;"",Q5&lt;&gt;"",Q6="",Q7=""),meta!$F$1-Q4,
AND(Q4&lt;&gt;"",Q5&lt;&gt;"",Q6&lt;&gt;"",Q7=""),(meta!$F$1-Q4)-(Q6-Q5-meta!$F$3),
AND(Q4&lt;&gt;"",Q5&lt;&gt;"",Q6&lt;&gt;"",Q7&lt;&gt;""),IF(ABS(Q7-Q4-(Q6-Q5)-meta!$F$4)&lt;=meta!$F$9,0,(Q7-Q4-(Q6-Q5)-meta!$F$4)),
TRUE,"ERRO")</f>
        <v/>
      </c>
      <c r="R8" s="28"/>
      <c r="S8" s="8"/>
      <c r="T8" s="19"/>
      <c r="U8" s="67"/>
      <c r="V8" s="58" t="str">
        <f>IF(AND(X4&lt;&gt;"",X5&lt;&gt;"",X6&lt;&gt;"",X7&lt;&gt;""),
IF(ABS(X7-X4-(X6-X5)-meta!$F$4)&lt;=meta!$F$9,
_xlfn.CONCAT(
(SIGN(X7-X4-(X6-X5)-meta!$F$4)*MINUTE(ABS(X7-X4-(X6-X5)-meta!$F$4))),meta!$F$10
),""),"")</f>
        <v/>
      </c>
      <c r="W8" s="8"/>
      <c r="X8" s="23" t="str">
        <f>_xlfn.IFS(AND(X4="",X5="",X6="",X7=""),"",
AND(X4&lt;&gt;"",X5="",X6="",X7=""),meta!$F$1-X4,
AND(X4&lt;&gt;"",X5&lt;&gt;"",X6="",X7=""),meta!$F$1-X4,
AND(X4&lt;&gt;"",X5&lt;&gt;"",X6&lt;&gt;"",X7=""),(meta!$F$1-X4)-(X6-X5-meta!$F$3),
AND(X4&lt;&gt;"",X5&lt;&gt;"",X6&lt;&gt;"",X7&lt;&gt;""),IF(ABS(X7-X4-(X6-X5)-meta!$F$4)&lt;=meta!$F$9,0,(X7-X4-(X6-X5)-meta!$F$4)),
TRUE,"ERRO")</f>
        <v/>
      </c>
      <c r="Y8" s="28"/>
      <c r="Z8" s="8"/>
      <c r="AA8" s="19"/>
      <c r="AB8" s="67"/>
      <c r="AC8" s="58" t="str">
        <f>IF(AND(AE4&lt;&gt;"",AE5&lt;&gt;"",AE6&lt;&gt;"",AE7&lt;&gt;""),
IF(ABS(AE7-AE4-(AE6-AE5)-meta!$F$4)&lt;=meta!$F$9,
_xlfn.CONCAT(
(SIGN(AE7-AE4-(AE6-AE5)-meta!$F$4)*MINUTE(ABS(AE7-AE4-(AE6-AE5)-meta!$F$4))),meta!$F$10
),""),"")</f>
        <v/>
      </c>
      <c r="AD8" s="8"/>
      <c r="AE8" s="23" t="str">
        <f>_xlfn.IFS(AND(AE4="",AE5="",AE6="",AE7=""),"",
AND(AE4&lt;&gt;"",AE5="",AE6="",AE7=""),meta!$F$1-AE4,
AND(AE4&lt;&gt;"",AE5&lt;&gt;"",AE6="",AE7=""),meta!$F$1-AE4,
AND(AE4&lt;&gt;"",AE5&lt;&gt;"",AE6&lt;&gt;"",AE7=""),(meta!$F$1-AE4)-(AE6-AE5-meta!$F$3),
AND(AE4&lt;&gt;"",AE5&lt;&gt;"",AE6&lt;&gt;"",AE7&lt;&gt;""),IF(ABS(AE7-AE4-(AE6-AE5)-meta!$F$4)&lt;=meta!$F$9,0,(AE7-AE4-(AE6-AE5)-meta!$F$4)),
TRUE,"ERRO")</f>
        <v/>
      </c>
      <c r="AF8" s="28"/>
      <c r="AG8" s="8"/>
      <c r="AH8" s="19"/>
      <c r="AI8" s="67"/>
      <c r="AJ8" s="58" t="str">
        <f>IF(AND(AL4&lt;&gt;"",AL5&lt;&gt;"",AL6&lt;&gt;"",AL7&lt;&gt;""),
IF(ABS(AL7-AL4-(AL6-AL5)-meta!$F$4)&lt;=meta!$F$9,
_xlfn.CONCAT(
(SIGN(AL7-AL4-(AL6-AL5)-meta!$F$4)*MINUTE(ABS(AL7-AL4-(AL6-AL5)-meta!$F$4))),meta!$F$10
),""),"")</f>
        <v/>
      </c>
      <c r="AK8" s="8"/>
      <c r="AL8" s="23" t="str">
        <f>_xlfn.IFS(AND(AL4="",AL5="",AL6="",AL7=""),"",
AND(AL4&lt;&gt;"",AL5="",AL6="",AL7=""),meta!$F$1-AL4,
AND(AL4&lt;&gt;"",AL5&lt;&gt;"",AL6="",AL7=""),meta!$F$1-AL4,
AND(AL4&lt;&gt;"",AL5&lt;&gt;"",AL6&lt;&gt;"",AL7=""),(meta!$F$1-AL4)-(AL6-AL5-meta!$F$3),
AND(AL4&lt;&gt;"",AL5&lt;&gt;"",AL6&lt;&gt;"",AL7&lt;&gt;""),IF(ABS(AL7-AL4-(AL6-AL5)-meta!$F$4)&lt;=meta!$F$9,0,(AL7-AL4-(AL6-AL5)-meta!$F$4)),
TRUE,"ERRO")</f>
        <v/>
      </c>
      <c r="AM8" s="28"/>
      <c r="AN8" s="8"/>
      <c r="AO8" s="19"/>
      <c r="AQ8" s="67"/>
      <c r="AR8" s="58" t="str">
        <f>IF(AND(AT4&lt;&gt;"",AT5&lt;&gt;"",AT6&lt;&gt;"",AT7&lt;&gt;""),
IF(ABS(AT7-AT4-(AT6-AT5)-meta!$F$4)&lt;=meta!$F$9,
_xlfn.CONCAT(
(SIGN(AT7-AT4-(AT6-AT5)-meta!$F$4)*MINUTE(ABS(AT7-AT4-(AT6-AT5)-meta!$F$4))),meta!$F$10
),""),"")</f>
        <v/>
      </c>
      <c r="AS8" s="8"/>
      <c r="AT8" s="23" t="str">
        <f>_xlfn.IFS(AND(AT4="",AT5="",AT6="",AT7=""),"",
AND(AT4&lt;&gt;"",AT5="",AT6="",AT7=""),meta!$F$1-AT4,
AND(AT4&lt;&gt;"",AT5&lt;&gt;"",AT6="",AT7=""),meta!$F$1-AT4,
AND(AT4&lt;&gt;"",AT5&lt;&gt;"",AT6&lt;&gt;"",AT7=""),(meta!$F$1-AT4)-(AT6-AT5-meta!$F$3),
AND(AT4&lt;&gt;"",AT5&lt;&gt;"",AT6&lt;&gt;"",AT7&lt;&gt;""),IF(ABS(AT7-AT4-(AT6-AT5)-meta!$F$4)&lt;=meta!$F$9,0,(AT7-AT4-(AT6-AT5)-meta!$F$4)),
TRUE,"ERRO")</f>
        <v/>
      </c>
      <c r="AU8" s="28"/>
      <c r="AV8" s="8"/>
      <c r="AX8" s="67"/>
      <c r="AY8" s="58" t="str">
        <f>IF(AND(BA4&lt;&gt;"",BA5&lt;&gt;"",BA6&lt;&gt;"",BA7&lt;&gt;""),
IF(ABS(BA7-BA4-(BA6-BA5)-meta!$F$4)&lt;=meta!$F$9,
_xlfn.CONCAT(
(SIGN(BA7-BA4-(BA6-BA5)-meta!$F$4)*MINUTE(ABS(BA7-BA4-(BA6-BA5)-meta!$F$4))),meta!$F$10
),""),"")</f>
        <v/>
      </c>
      <c r="AZ8" s="8"/>
      <c r="BA8" s="23" t="str">
        <f>_xlfn.IFS(AND(BA4="",BA5="",BA6="",BA7=""),"",
AND(BA4&lt;&gt;"",BA5="",BA6="",BA7=""),meta!$F$1-BA4,
AND(BA4&lt;&gt;"",BA5&lt;&gt;"",BA6="",BA7=""),meta!$F$1-BA4,
AND(BA4&lt;&gt;"",BA5&lt;&gt;"",BA6&lt;&gt;"",BA7=""),(meta!$F$1-BA4)-(BA6-BA5-meta!$F$3),
AND(BA4&lt;&gt;"",BA5&lt;&gt;"",BA6&lt;&gt;"",BA7&lt;&gt;""),IF(ABS(BA7-BA4-(BA6-BA5)-meta!$F$4)&lt;=meta!$F$9,0,(BA7-BA4-(BA6-BA5)-meta!$F$4)),
TRUE,"ERRO")</f>
        <v/>
      </c>
      <c r="BB8" s="28"/>
      <c r="BC8" s="8"/>
    </row>
    <row r="9" spans="1:55" ht="4.5" customHeight="1" x14ac:dyDescent="0.25">
      <c r="B9" s="66"/>
      <c r="C9" s="66"/>
      <c r="F9" s="35"/>
    </row>
    <row r="10" spans="1:55" ht="4.5" customHeight="1" x14ac:dyDescent="0.25">
      <c r="B10" s="66"/>
      <c r="C10" s="66"/>
      <c r="F10" s="35"/>
      <c r="G10" s="67">
        <f>AX3+1</f>
        <v>43984</v>
      </c>
      <c r="H10" s="15"/>
      <c r="I10" s="15"/>
      <c r="J10" s="15"/>
      <c r="K10" s="25"/>
      <c r="L10" s="4"/>
      <c r="N10" s="67">
        <f>G10+1</f>
        <v>43985</v>
      </c>
      <c r="O10" s="15"/>
      <c r="P10" s="15"/>
      <c r="Q10" s="15"/>
      <c r="R10" s="25"/>
      <c r="S10" s="4"/>
      <c r="U10" s="67">
        <f>N10+1</f>
        <v>43986</v>
      </c>
      <c r="V10" s="15"/>
      <c r="W10" s="15"/>
      <c r="X10" s="15"/>
      <c r="Y10" s="25"/>
      <c r="Z10" s="4"/>
      <c r="AB10" s="67">
        <f>U10+1</f>
        <v>43987</v>
      </c>
      <c r="AC10" s="15"/>
      <c r="AD10" s="15"/>
      <c r="AE10" s="15"/>
      <c r="AF10" s="25"/>
      <c r="AG10" s="4"/>
      <c r="AI10" s="67">
        <f>AB10+1</f>
        <v>43988</v>
      </c>
      <c r="AJ10" s="15"/>
      <c r="AK10" s="15"/>
      <c r="AL10" s="15"/>
      <c r="AM10" s="25"/>
      <c r="AN10" s="4"/>
      <c r="AQ10" s="67">
        <f>AI10+1</f>
        <v>43989</v>
      </c>
      <c r="AR10" s="15"/>
      <c r="AS10" s="15"/>
      <c r="AT10" s="15"/>
      <c r="AU10" s="25"/>
      <c r="AV10" s="4"/>
      <c r="AX10" s="67">
        <f>AQ10+1</f>
        <v>43990</v>
      </c>
      <c r="AY10" s="15"/>
      <c r="AZ10" s="15"/>
      <c r="BA10" s="15"/>
      <c r="BB10" s="25"/>
      <c r="BC10" s="4"/>
    </row>
    <row r="11" spans="1:55" ht="14.45" customHeight="1" x14ac:dyDescent="0.25">
      <c r="A11" s="10"/>
      <c r="B11" s="66"/>
      <c r="C11" s="66"/>
      <c r="E11" s="68">
        <f>IFERROR(SUM(J15,Q15,X15,AE15,AL15,AT15,BA15)*VLOOKUP($C$14,meta!$R$1:$S$3,2,FALSE),SUM(J15,Q15,X15,AE15,AL15,AT15,BA15))</f>
        <v>0</v>
      </c>
      <c r="F11" s="41">
        <f>IFERROR(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*VLOOKUP($C$14,meta!$R$1:$S$3,2,FALSE),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)</f>
        <v>0</v>
      </c>
      <c r="G11" s="67"/>
      <c r="H11" s="6" t="str">
        <f>meta!$P$1</f>
        <v>Entrada</v>
      </c>
      <c r="I11" s="1"/>
      <c r="J11" s="13"/>
      <c r="K11" s="26" t="str">
        <f>IF(J11&lt;&gt;"","",TEXT(meta!$F$1,"HH:MM"))</f>
        <v>08:30</v>
      </c>
      <c r="L11" s="1"/>
      <c r="N11" s="67"/>
      <c r="O11" s="6" t="str">
        <f>meta!$P$1</f>
        <v>Entrada</v>
      </c>
      <c r="P11" s="1"/>
      <c r="Q11" s="13"/>
      <c r="R11" s="26" t="str">
        <f>IF(Q11&lt;&gt;"","",TEXT(meta!$F$1,"HH:MM"))</f>
        <v>08:30</v>
      </c>
      <c r="S11" s="1"/>
      <c r="U11" s="67"/>
      <c r="V11" s="6" t="str">
        <f>meta!$P$1</f>
        <v>Entrada</v>
      </c>
      <c r="W11" s="1"/>
      <c r="X11" s="13"/>
      <c r="Y11" s="26" t="str">
        <f>IF(X11&lt;&gt;"","",TEXT(meta!$F$1,"HH:MM"))</f>
        <v>08:30</v>
      </c>
      <c r="Z11" s="1"/>
      <c r="AB11" s="67"/>
      <c r="AC11" s="6" t="str">
        <f>meta!$P$1</f>
        <v>Entrada</v>
      </c>
      <c r="AD11" s="1"/>
      <c r="AE11" s="13"/>
      <c r="AF11" s="26" t="str">
        <f>IF(AE11&lt;&gt;"","",TEXT(meta!$F$1,"HH:MM"))</f>
        <v>08:30</v>
      </c>
      <c r="AG11" s="1"/>
      <c r="AI11" s="67"/>
      <c r="AJ11" s="6" t="str">
        <f>meta!$P$1</f>
        <v>Entrada</v>
      </c>
      <c r="AK11" s="1"/>
      <c r="AL11" s="13"/>
      <c r="AM11" s="26" t="str">
        <f>IF(AL11&lt;&gt;"","",TEXT(meta!$F$1,"HH:MM"))</f>
        <v>08:30</v>
      </c>
      <c r="AN11" s="1"/>
      <c r="AQ11" s="67"/>
      <c r="AR11" s="6" t="str">
        <f>meta!$P$1</f>
        <v>Entrada</v>
      </c>
      <c r="AS11" s="1"/>
      <c r="AT11" s="13"/>
      <c r="AU11" s="26" t="str">
        <f>IF(AT11&lt;&gt;"","",TEXT(meta!$F$1,"HH:MM"))</f>
        <v>08:30</v>
      </c>
      <c r="AV11" s="1"/>
      <c r="AX11" s="67"/>
      <c r="AY11" s="6" t="str">
        <f>meta!$P$1</f>
        <v>Entrada</v>
      </c>
      <c r="AZ11" s="1"/>
      <c r="BA11" s="13"/>
      <c r="BB11" s="26" t="str">
        <f>IF(BA11&lt;&gt;"","",TEXT(meta!$F$1,"HH:MM"))</f>
        <v>08:30</v>
      </c>
      <c r="BC11" s="1"/>
    </row>
    <row r="12" spans="1:55" ht="14.45" customHeight="1" x14ac:dyDescent="0.25">
      <c r="B12" s="22" t="s">
        <v>37</v>
      </c>
      <c r="C12" s="59">
        <f>MAI!C13</f>
        <v>0</v>
      </c>
      <c r="E12" s="68"/>
      <c r="F12" s="36"/>
      <c r="G12" s="67"/>
      <c r="H12" s="7" t="str">
        <f>meta!$P$2</f>
        <v>Almoço ↑</v>
      </c>
      <c r="I12" s="1"/>
      <c r="J12" s="14"/>
      <c r="K12" s="27"/>
      <c r="L12" s="1"/>
      <c r="N12" s="67"/>
      <c r="O12" s="7" t="str">
        <f>meta!$P$2</f>
        <v>Almoço ↑</v>
      </c>
      <c r="P12" s="1"/>
      <c r="Q12" s="14"/>
      <c r="R12" s="27"/>
      <c r="S12" s="1"/>
      <c r="U12" s="67"/>
      <c r="V12" s="7" t="str">
        <f>meta!$P$2</f>
        <v>Almoço ↑</v>
      </c>
      <c r="W12" s="1"/>
      <c r="X12" s="14"/>
      <c r="Y12" s="27"/>
      <c r="Z12" s="1"/>
      <c r="AB12" s="67"/>
      <c r="AC12" s="7" t="str">
        <f>meta!$P$2</f>
        <v>Almoço ↑</v>
      </c>
      <c r="AD12" s="1"/>
      <c r="AE12" s="14"/>
      <c r="AF12" s="27"/>
      <c r="AG12" s="1"/>
      <c r="AI12" s="67"/>
      <c r="AJ12" s="7" t="str">
        <f>meta!$P$2</f>
        <v>Almoço ↑</v>
      </c>
      <c r="AK12" s="1"/>
      <c r="AL12" s="14"/>
      <c r="AM12" s="27"/>
      <c r="AN12" s="1"/>
      <c r="AQ12" s="67"/>
      <c r="AR12" s="7" t="str">
        <f>meta!$P$2</f>
        <v>Almoço ↑</v>
      </c>
      <c r="AS12" s="1"/>
      <c r="AT12" s="14"/>
      <c r="AU12" s="27"/>
      <c r="AV12" s="1"/>
      <c r="AX12" s="67"/>
      <c r="AY12" s="7" t="str">
        <f>meta!$P$2</f>
        <v>Almoço ↑</v>
      </c>
      <c r="AZ12" s="1"/>
      <c r="BA12" s="14"/>
      <c r="BB12" s="27"/>
      <c r="BC12" s="1"/>
    </row>
    <row r="13" spans="1:55" ht="14.45" customHeight="1" x14ac:dyDescent="0.25">
      <c r="B13" s="22" t="s">
        <v>36</v>
      </c>
      <c r="C13" s="59">
        <f>IFERROR(SUM(E4,E11,E18,E25,E32,E39)*VLOOKUP(C14,meta!$R$1:$S$3,2,FALSE),SUM(E4,E11,E18,E25,E32,E39))</f>
        <v>0</v>
      </c>
      <c r="E13" s="68"/>
      <c r="F13" s="36"/>
      <c r="G13" s="67"/>
      <c r="H13" s="7" t="str">
        <f>meta!$P$3</f>
        <v>Almoço ↓</v>
      </c>
      <c r="I13" s="1"/>
      <c r="J13" s="14"/>
      <c r="K13" s="27" t="str">
        <f>IF(OR(J12="",J13&lt;&gt;""),"",TEXT(J12+"1:00","HH:MM"))</f>
        <v/>
      </c>
      <c r="L13" s="1"/>
      <c r="N13" s="67"/>
      <c r="O13" s="7" t="str">
        <f>meta!$P$3</f>
        <v>Almoço ↓</v>
      </c>
      <c r="P13" s="1"/>
      <c r="Q13" s="14"/>
      <c r="R13" s="27" t="str">
        <f>IF(OR(Q12="",Q13&lt;&gt;""),"",TEXT(Q12+"1:00","HH:MM"))</f>
        <v/>
      </c>
      <c r="S13" s="1"/>
      <c r="U13" s="67"/>
      <c r="V13" s="7" t="str">
        <f>meta!$P$3</f>
        <v>Almoço ↓</v>
      </c>
      <c r="W13" s="1"/>
      <c r="X13" s="14"/>
      <c r="Y13" s="27" t="str">
        <f>IF(OR(X12="",X13&lt;&gt;""),"",TEXT(X12+"1:00","HH:MM"))</f>
        <v/>
      </c>
      <c r="Z13" s="1"/>
      <c r="AB13" s="67"/>
      <c r="AC13" s="7" t="str">
        <f>meta!$P$3</f>
        <v>Almoço ↓</v>
      </c>
      <c r="AD13" s="1"/>
      <c r="AE13" s="14"/>
      <c r="AF13" s="27" t="str">
        <f>IF(OR(AE12="",AE13&lt;&gt;""),"",TEXT(AE12+"1:00","HH:MM"))</f>
        <v/>
      </c>
      <c r="AG13" s="1"/>
      <c r="AI13" s="67"/>
      <c r="AJ13" s="7" t="str">
        <f>meta!$P$3</f>
        <v>Almoço ↓</v>
      </c>
      <c r="AK13" s="1"/>
      <c r="AL13" s="14"/>
      <c r="AM13" s="27" t="str">
        <f>IF(OR(AL12="",AL13&lt;&gt;""),"",TEXT(AL12+"1:00","HH:MM"))</f>
        <v/>
      </c>
      <c r="AN13" s="1"/>
      <c r="AQ13" s="67"/>
      <c r="AR13" s="7" t="str">
        <f>meta!$P$3</f>
        <v>Almoço ↓</v>
      </c>
      <c r="AS13" s="1"/>
      <c r="AT13" s="14"/>
      <c r="AU13" s="27" t="str">
        <f>IF(OR(AT12="",AT13&lt;&gt;""),"",TEXT(AT12+"1:00","HH:MM"))</f>
        <v/>
      </c>
      <c r="AV13" s="1"/>
      <c r="AX13" s="67"/>
      <c r="AY13" s="7" t="str">
        <f>meta!$P$3</f>
        <v>Almoço ↓</v>
      </c>
      <c r="AZ13" s="1"/>
      <c r="BA13" s="14"/>
      <c r="BB13" s="27" t="str">
        <f>IF(OR(BA12="",BA13&lt;&gt;""),"",TEXT(BA12+"1:00","HH:MM"))</f>
        <v/>
      </c>
      <c r="BC13" s="1"/>
    </row>
    <row r="14" spans="1:55" ht="14.45" customHeight="1" x14ac:dyDescent="0.25">
      <c r="B14" s="22" t="s">
        <v>66</v>
      </c>
      <c r="C14" s="60" t="s">
        <v>64</v>
      </c>
      <c r="E14" s="68"/>
      <c r="F14" s="36"/>
      <c r="G14" s="67"/>
      <c r="H14" s="6" t="str">
        <f>meta!$P$4</f>
        <v>Saída</v>
      </c>
      <c r="I14" s="1"/>
      <c r="J14" s="13"/>
      <c r="K14" s="26" t="str">
        <f>IF(J14&lt;&gt;"","",TEXT(meta!$F$2,"HH:MM"))</f>
        <v>17:30</v>
      </c>
      <c r="L14" s="1"/>
      <c r="N14" s="67"/>
      <c r="O14" s="6" t="str">
        <f>meta!$P$4</f>
        <v>Saída</v>
      </c>
      <c r="P14" s="1"/>
      <c r="Q14" s="13"/>
      <c r="R14" s="26" t="str">
        <f>IF(Q14&lt;&gt;"","",TEXT(meta!$F$2,"HH:MM"))</f>
        <v>17:30</v>
      </c>
      <c r="S14" s="1"/>
      <c r="U14" s="67"/>
      <c r="V14" s="6" t="str">
        <f>meta!$P$4</f>
        <v>Saída</v>
      </c>
      <c r="W14" s="1"/>
      <c r="X14" s="13"/>
      <c r="Y14" s="26" t="str">
        <f>IF(X14&lt;&gt;"","",TEXT(meta!$F$2,"HH:MM"))</f>
        <v>17:30</v>
      </c>
      <c r="Z14" s="1"/>
      <c r="AB14" s="67"/>
      <c r="AC14" s="6" t="str">
        <f>meta!$P$4</f>
        <v>Saída</v>
      </c>
      <c r="AD14" s="1"/>
      <c r="AE14" s="13"/>
      <c r="AF14" s="26" t="str">
        <f>IF(AE14&lt;&gt;"","",TEXT(meta!$F$2,"HH:MM"))</f>
        <v>17:30</v>
      </c>
      <c r="AG14" s="1"/>
      <c r="AI14" s="67"/>
      <c r="AJ14" s="6" t="str">
        <f>meta!$P$4</f>
        <v>Saída</v>
      </c>
      <c r="AK14" s="1"/>
      <c r="AL14" s="13"/>
      <c r="AM14" s="26" t="str">
        <f>IF(AL14&lt;&gt;"","",TEXT(meta!$F$2,"HH:MM"))</f>
        <v>17:30</v>
      </c>
      <c r="AN14" s="1"/>
      <c r="AQ14" s="67"/>
      <c r="AR14" s="6" t="str">
        <f>meta!$P$4</f>
        <v>Saída</v>
      </c>
      <c r="AS14" s="1"/>
      <c r="AT14" s="13"/>
      <c r="AU14" s="26" t="str">
        <f>IF(AT14&lt;&gt;"","",TEXT(meta!$F$2,"HH:MM"))</f>
        <v>17:30</v>
      </c>
      <c r="AV14" s="1"/>
      <c r="AX14" s="67"/>
      <c r="AY14" s="6" t="str">
        <f>meta!$P$4</f>
        <v>Saída</v>
      </c>
      <c r="AZ14" s="1"/>
      <c r="BA14" s="13"/>
      <c r="BB14" s="26" t="str">
        <f>IF(BA14&lt;&gt;"","",TEXT(meta!$F$2,"HH:MM"))</f>
        <v>17:30</v>
      </c>
      <c r="BC14" s="1"/>
    </row>
    <row r="15" spans="1:55" s="18" customFormat="1" ht="10.5" customHeight="1" x14ac:dyDescent="0.25">
      <c r="A15" s="8"/>
      <c r="B15" s="11"/>
      <c r="C15" s="9"/>
      <c r="D15" s="2"/>
      <c r="E15" s="35"/>
      <c r="F15" s="35"/>
      <c r="G15" s="67"/>
      <c r="H15" s="58" t="str">
        <f>IF(AND(J11&lt;&gt;"",J12&lt;&gt;"",J13&lt;&gt;"",J14&lt;&gt;""),
IF(ABS(J14-J11-(J13-J12)-meta!$F$4)&lt;=meta!$F$9,
_xlfn.CONCAT(
(SIGN(J14-J11-(J13-J12)-meta!$F$4)*MINUTE(ABS(J14-J11-(J13-J12)-meta!$F$4))),meta!$F$10
),""),"")</f>
        <v/>
      </c>
      <c r="I15" s="8"/>
      <c r="J15" s="23" t="str">
        <f>_xlfn.IFS(AND(J11="",J12="",J13="",J14=""),"",
AND(J11&lt;&gt;"",J12="",J13="",J14=""),meta!$F$1-J11,
AND(J11&lt;&gt;"",J12&lt;&gt;"",J13="",J14=""),meta!$F$1-J11,
AND(J11&lt;&gt;"",J12&lt;&gt;"",J13&lt;&gt;"",J14=""),(meta!$F$1-J11)-(J13-J12-meta!$F$3),
AND(J11&lt;&gt;"",J12&lt;&gt;"",J13&lt;&gt;"",J14&lt;&gt;""),IF(ABS(J14-J11-(J13-J12)-meta!$F$4)&lt;=meta!$F$9,0,(J14-J11-(J13-J12)-meta!$F$4)),
TRUE,"ERRO")</f>
        <v/>
      </c>
      <c r="K15" s="28"/>
      <c r="L15" s="8"/>
      <c r="M15" s="19"/>
      <c r="N15" s="67"/>
      <c r="O15" s="58" t="str">
        <f>IF(AND(Q11&lt;&gt;"",Q12&lt;&gt;"",Q13&lt;&gt;"",Q14&lt;&gt;""),
IF(ABS(Q14-Q11-(Q13-Q12)-meta!$F$4)&lt;=meta!$F$9,
_xlfn.CONCAT(
(SIGN(Q14-Q11-(Q13-Q12)-meta!$F$4)*MINUTE(ABS(Q14-Q11-(Q13-Q12)-meta!$F$4))),meta!$F$10
),""),"")</f>
        <v/>
      </c>
      <c r="P15" s="8"/>
      <c r="Q15" s="23" t="str">
        <f>_xlfn.IFS(AND(Q11="",Q12="",Q13="",Q14=""),"",
AND(Q11&lt;&gt;"",Q12="",Q13="",Q14=""),meta!$F$1-Q11,
AND(Q11&lt;&gt;"",Q12&lt;&gt;"",Q13="",Q14=""),meta!$F$1-Q11,
AND(Q11&lt;&gt;"",Q12&lt;&gt;"",Q13&lt;&gt;"",Q14=""),(meta!$F$1-Q11)-(Q13-Q12-meta!$F$3),
AND(Q11&lt;&gt;"",Q12&lt;&gt;"",Q13&lt;&gt;"",Q14&lt;&gt;""),IF(ABS(Q14-Q11-(Q13-Q12)-meta!$F$4)&lt;=meta!$F$9,0,(Q14-Q11-(Q13-Q12)-meta!$F$4)),
TRUE,"ERRO")</f>
        <v/>
      </c>
      <c r="R15" s="28"/>
      <c r="S15" s="8"/>
      <c r="T15" s="19"/>
      <c r="U15" s="67"/>
      <c r="V15" s="58" t="str">
        <f>IF(AND(X11&lt;&gt;"",X12&lt;&gt;"",X13&lt;&gt;"",X14&lt;&gt;""),
IF(ABS(X14-X11-(X13-X12)-meta!$F$4)&lt;=meta!$F$9,
_xlfn.CONCAT(
(SIGN(X14-X11-(X13-X12)-meta!$F$4)*MINUTE(ABS(X14-X11-(X13-X12)-meta!$F$4))),meta!$F$10
),""),"")</f>
        <v/>
      </c>
      <c r="W15" s="8"/>
      <c r="X15" s="23" t="str">
        <f>_xlfn.IFS(AND(X11="",X12="",X13="",X14=""),"",
AND(X11&lt;&gt;"",X12="",X13="",X14=""),meta!$F$1-X11,
AND(X11&lt;&gt;"",X12&lt;&gt;"",X13="",X14=""),meta!$F$1-X11,
AND(X11&lt;&gt;"",X12&lt;&gt;"",X13&lt;&gt;"",X14=""),(meta!$F$1-X11)-(X13-X12-meta!$F$3),
AND(X11&lt;&gt;"",X12&lt;&gt;"",X13&lt;&gt;"",X14&lt;&gt;""),IF(ABS(X14-X11-(X13-X12)-meta!$F$4)&lt;=meta!$F$9,0,(X14-X11-(X13-X12)-meta!$F$4)),
TRUE,"ERRO")</f>
        <v/>
      </c>
      <c r="Y15" s="28"/>
      <c r="Z15" s="8"/>
      <c r="AA15" s="19"/>
      <c r="AB15" s="67"/>
      <c r="AC15" s="58" t="str">
        <f>IF(AND(AE11&lt;&gt;"",AE12&lt;&gt;"",AE13&lt;&gt;"",AE14&lt;&gt;""),
IF(ABS(AE14-AE11-(AE13-AE12)-meta!$F$4)&lt;=meta!$F$9,
_xlfn.CONCAT(
(SIGN(AE14-AE11-(AE13-AE12)-meta!$F$4)*MINUTE(ABS(AE14-AE11-(AE13-AE12)-meta!$F$4))),meta!$F$10
),""),"")</f>
        <v/>
      </c>
      <c r="AD15" s="8"/>
      <c r="AE15" s="23" t="str">
        <f>_xlfn.IFS(AND(AE11="",AE12="",AE13="",AE14=""),"",
AND(AE11&lt;&gt;"",AE12="",AE13="",AE14=""),meta!$F$1-AE11,
AND(AE11&lt;&gt;"",AE12&lt;&gt;"",AE13="",AE14=""),meta!$F$1-AE11,
AND(AE11&lt;&gt;"",AE12&lt;&gt;"",AE13&lt;&gt;"",AE14=""),(meta!$F$1-AE11)-(AE13-AE12-meta!$F$3),
AND(AE11&lt;&gt;"",AE12&lt;&gt;"",AE13&lt;&gt;"",AE14&lt;&gt;""),IF(ABS(AE14-AE11-(AE13-AE12)-meta!$F$4)&lt;=meta!$F$9,0,(AE14-AE11-(AE13-AE12)-meta!$F$4)),
TRUE,"ERRO")</f>
        <v/>
      </c>
      <c r="AF15" s="28"/>
      <c r="AG15" s="8"/>
      <c r="AH15" s="19"/>
      <c r="AI15" s="67"/>
      <c r="AJ15" s="58" t="str">
        <f>IF(AND(AL11&lt;&gt;"",AL12&lt;&gt;"",AL13&lt;&gt;"",AL14&lt;&gt;""),
IF(ABS(AL14-AL11-(AL13-AL12)-meta!$F$4)&lt;=meta!$F$9,
_xlfn.CONCAT(
(SIGN(AL14-AL11-(AL13-AL12)-meta!$F$4)*MINUTE(ABS(AL14-AL11-(AL13-AL12)-meta!$F$4))),meta!$F$10
),""),"")</f>
        <v/>
      </c>
      <c r="AK15" s="8"/>
      <c r="AL15" s="23" t="str">
        <f>_xlfn.IFS(AND(AL11="",AL12="",AL13="",AL14=""),"",
AND(AL11&lt;&gt;"",AL12="",AL13="",AL14=""),meta!$F$1-AL11,
AND(AL11&lt;&gt;"",AL12&lt;&gt;"",AL13="",AL14=""),meta!$F$1-AL11,
AND(AL11&lt;&gt;"",AL12&lt;&gt;"",AL13&lt;&gt;"",AL14=""),(meta!$F$1-AL11)-(AL13-AL12-meta!$F$3),
AND(AL11&lt;&gt;"",AL12&lt;&gt;"",AL13&lt;&gt;"",AL14&lt;&gt;""),IF(ABS(AL14-AL11-(AL13-AL12)-meta!$F$4)&lt;=meta!$F$9,0,(AL14-AL11-(AL13-AL12)-meta!$F$4)),
TRUE,"ERRO")</f>
        <v/>
      </c>
      <c r="AM15" s="28"/>
      <c r="AN15" s="8"/>
      <c r="AO15" s="19"/>
      <c r="AQ15" s="67"/>
      <c r="AR15" s="58" t="str">
        <f>IF(AND(AT11&lt;&gt;"",AT12&lt;&gt;"",AT13&lt;&gt;"",AT14&lt;&gt;""),
IF(ABS(AT14-AT11-(AT13-AT12)-meta!$F$4)&lt;=meta!$F$9,
_xlfn.CONCAT(
(SIGN(AT14-AT11-(AT13-AT12)-meta!$F$4)*MINUTE(ABS(AT14-AT11-(AT13-AT12)-meta!$F$4))),meta!$F$10
),""),"")</f>
        <v/>
      </c>
      <c r="AS15" s="8"/>
      <c r="AT15" s="23" t="str">
        <f>_xlfn.IFS(AND(AT11="",AT12="",AT13="",AT14=""),"",
AND(AT11&lt;&gt;"",AT12="",AT13="",AT14=""),meta!$F$1-AT11,
AND(AT11&lt;&gt;"",AT12&lt;&gt;"",AT13="",AT14=""),meta!$F$1-AT11,
AND(AT11&lt;&gt;"",AT12&lt;&gt;"",AT13&lt;&gt;"",AT14=""),(meta!$F$1-AT11)-(AT13-AT12-meta!$F$3),
AND(AT11&lt;&gt;"",AT12&lt;&gt;"",AT13&lt;&gt;"",AT14&lt;&gt;""),IF(ABS(AT14-AT11-(AT13-AT12)-meta!$F$4)&lt;=meta!$F$9,0,(AT14-AT11-(AT13-AT12)-meta!$F$4)),
TRUE,"ERRO")</f>
        <v/>
      </c>
      <c r="AU15" s="28"/>
      <c r="AV15" s="8"/>
      <c r="AX15" s="67"/>
      <c r="AY15" s="58" t="str">
        <f>IF(AND(BA11&lt;&gt;"",BA12&lt;&gt;"",BA13&lt;&gt;"",BA14&lt;&gt;""),
IF(ABS(BA14-BA11-(BA13-BA12)-meta!$F$4)&lt;=meta!$F$9,
_xlfn.CONCAT(
(SIGN(BA14-BA11-(BA13-BA12)-meta!$F$4)*MINUTE(ABS(BA14-BA11-(BA13-BA12)-meta!$F$4))),meta!$F$10
),""),"")</f>
        <v/>
      </c>
      <c r="AZ15" s="8"/>
      <c r="BA15" s="23" t="str">
        <f>_xlfn.IFS(AND(BA11="",BA12="",BA13="",BA14=""),"",
AND(BA11&lt;&gt;"",BA12="",BA13="",BA14=""),meta!$F$1-BA11,
AND(BA11&lt;&gt;"",BA12&lt;&gt;"",BA13="",BA14=""),meta!$F$1-BA11,
AND(BA11&lt;&gt;"",BA12&lt;&gt;"",BA13&lt;&gt;"",BA14=""),(meta!$F$1-BA11)-(BA13-BA12-meta!$F$3),
AND(BA11&lt;&gt;"",BA12&lt;&gt;"",BA13&lt;&gt;"",BA14&lt;&gt;""),IF(ABS(BA14-BA11-(BA13-BA12)-meta!$F$4)&lt;=meta!$F$9,0,(BA14-BA11-(BA13-BA12)-meta!$F$4)),
TRUE,"ERRO")</f>
        <v/>
      </c>
      <c r="BB15" s="28"/>
      <c r="BC15" s="8"/>
    </row>
    <row r="16" spans="1:55" ht="4.5" customHeight="1" x14ac:dyDescent="0.25">
      <c r="B16" s="11"/>
      <c r="C16" s="8"/>
      <c r="F16" s="35"/>
    </row>
    <row r="17" spans="1:55" ht="4.5" customHeight="1" x14ac:dyDescent="0.25">
      <c r="B17" s="11"/>
      <c r="C17" s="8"/>
      <c r="F17" s="35"/>
      <c r="G17" s="67">
        <f>AX10+1</f>
        <v>43991</v>
      </c>
      <c r="H17" s="15"/>
      <c r="I17" s="15"/>
      <c r="J17" s="15"/>
      <c r="K17" s="25"/>
      <c r="L17" s="4"/>
      <c r="N17" s="67">
        <f>G17+1</f>
        <v>43992</v>
      </c>
      <c r="O17" s="15"/>
      <c r="P17" s="15"/>
      <c r="Q17" s="15"/>
      <c r="R17" s="25"/>
      <c r="S17" s="4"/>
      <c r="U17" s="67">
        <f>N17+1</f>
        <v>43993</v>
      </c>
      <c r="V17" s="15"/>
      <c r="W17" s="15"/>
      <c r="X17" s="15"/>
      <c r="Y17" s="25"/>
      <c r="Z17" s="4"/>
      <c r="AB17" s="67">
        <f>U17+1</f>
        <v>43994</v>
      </c>
      <c r="AC17" s="15"/>
      <c r="AD17" s="15"/>
      <c r="AE17" s="15"/>
      <c r="AF17" s="25"/>
      <c r="AG17" s="4"/>
      <c r="AI17" s="67">
        <f>AB17+1</f>
        <v>43995</v>
      </c>
      <c r="AJ17" s="15"/>
      <c r="AK17" s="15"/>
      <c r="AL17" s="15"/>
      <c r="AM17" s="25"/>
      <c r="AN17" s="4"/>
      <c r="AQ17" s="67">
        <f>AI17+1</f>
        <v>43996</v>
      </c>
      <c r="AR17" s="15"/>
      <c r="AS17" s="15"/>
      <c r="AT17" s="15"/>
      <c r="AU17" s="25"/>
      <c r="AV17" s="4"/>
      <c r="AX17" s="67">
        <f>AQ17+1</f>
        <v>43997</v>
      </c>
      <c r="AY17" s="15"/>
      <c r="AZ17" s="15"/>
      <c r="BA17" s="15"/>
      <c r="BB17" s="25"/>
      <c r="BC17" s="4"/>
    </row>
    <row r="18" spans="1:55" ht="14.45" customHeight="1" x14ac:dyDescent="0.25">
      <c r="B18" s="70">
        <f>OOO!C16</f>
        <v>0</v>
      </c>
      <c r="C18" s="71"/>
      <c r="E18" s="68">
        <f>IFERROR(SUM(J22,Q22,X22,AE22,AL22,AT22,BA22)*VLOOKUP($C$14,meta!$R$1:$S$3,2,FALSE),SUM(J22,Q22,X22,AE22,AL22,AT22,BA22))</f>
        <v>0</v>
      </c>
      <c r="F18" s="41">
        <f>IFERROR(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*VLOOKUP($C$14,meta!$R$1:$S$3,2,FALSE),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)</f>
        <v>0</v>
      </c>
      <c r="G18" s="67"/>
      <c r="H18" s="6" t="str">
        <f>meta!$P$1</f>
        <v>Entrada</v>
      </c>
      <c r="I18" s="1"/>
      <c r="J18" s="13"/>
      <c r="K18" s="26" t="str">
        <f>IF(J18&lt;&gt;"","",TEXT(meta!$F$1,"HH:MM"))</f>
        <v>08:30</v>
      </c>
      <c r="L18" s="1"/>
      <c r="N18" s="67"/>
      <c r="O18" s="6" t="str">
        <f>meta!$P$1</f>
        <v>Entrada</v>
      </c>
      <c r="P18" s="1"/>
      <c r="Q18" s="13"/>
      <c r="R18" s="26" t="str">
        <f>IF(Q18&lt;&gt;"","",TEXT(meta!$F$1,"HH:MM"))</f>
        <v>08:30</v>
      </c>
      <c r="S18" s="1"/>
      <c r="U18" s="67"/>
      <c r="V18" s="6" t="str">
        <f>meta!$P$1</f>
        <v>Entrada</v>
      </c>
      <c r="W18" s="1"/>
      <c r="X18" s="13"/>
      <c r="Y18" s="26" t="str">
        <f>IF(X18&lt;&gt;"","",TEXT(meta!$F$1,"HH:MM"))</f>
        <v>08:30</v>
      </c>
      <c r="Z18" s="1"/>
      <c r="AB18" s="67"/>
      <c r="AC18" s="6" t="str">
        <f>meta!$P$1</f>
        <v>Entrada</v>
      </c>
      <c r="AD18" s="1"/>
      <c r="AE18" s="13"/>
      <c r="AF18" s="26" t="str">
        <f>IF(AE18&lt;&gt;"","",TEXT(meta!$F$1,"HH:MM"))</f>
        <v>08:30</v>
      </c>
      <c r="AG18" s="1"/>
      <c r="AI18" s="67"/>
      <c r="AJ18" s="6" t="str">
        <f>meta!$P$1</f>
        <v>Entrada</v>
      </c>
      <c r="AK18" s="1"/>
      <c r="AL18" s="13"/>
      <c r="AM18" s="26" t="str">
        <f>IF(AL18&lt;&gt;"","",TEXT(meta!$F$1,"HH:MM"))</f>
        <v>08:30</v>
      </c>
      <c r="AN18" s="1"/>
      <c r="AQ18" s="67"/>
      <c r="AR18" s="6" t="str">
        <f>meta!$P$1</f>
        <v>Entrada</v>
      </c>
      <c r="AS18" s="1"/>
      <c r="AT18" s="13"/>
      <c r="AU18" s="26" t="str">
        <f>IF(AT18&lt;&gt;"","",TEXT(meta!$F$1,"HH:MM"))</f>
        <v>08:30</v>
      </c>
      <c r="AV18" s="1"/>
      <c r="AX18" s="67"/>
      <c r="AY18" s="6" t="str">
        <f>meta!$P$1</f>
        <v>Entrada</v>
      </c>
      <c r="AZ18" s="1"/>
      <c r="BA18" s="13"/>
      <c r="BB18" s="26" t="str">
        <f>IF(BA18&lt;&gt;"","",TEXT(meta!$F$1,"HH:MM"))</f>
        <v>08:30</v>
      </c>
      <c r="BC18" s="1"/>
    </row>
    <row r="19" spans="1:55" ht="14.45" customHeight="1" x14ac:dyDescent="0.25">
      <c r="B19" s="72"/>
      <c r="C19" s="73"/>
      <c r="E19" s="68"/>
      <c r="F19" s="36"/>
      <c r="G19" s="67"/>
      <c r="H19" s="7" t="str">
        <f>meta!$P$2</f>
        <v>Almoço ↑</v>
      </c>
      <c r="I19" s="1"/>
      <c r="J19" s="14"/>
      <c r="K19" s="27"/>
      <c r="L19" s="1"/>
      <c r="N19" s="67"/>
      <c r="O19" s="7" t="str">
        <f>meta!$P$2</f>
        <v>Almoço ↑</v>
      </c>
      <c r="P19" s="1"/>
      <c r="Q19" s="14"/>
      <c r="R19" s="27"/>
      <c r="S19" s="1"/>
      <c r="U19" s="67"/>
      <c r="V19" s="7" t="str">
        <f>meta!$P$2</f>
        <v>Almoço ↑</v>
      </c>
      <c r="W19" s="1"/>
      <c r="X19" s="14"/>
      <c r="Y19" s="27"/>
      <c r="Z19" s="1"/>
      <c r="AB19" s="67"/>
      <c r="AC19" s="7" t="str">
        <f>meta!$P$2</f>
        <v>Almoço ↑</v>
      </c>
      <c r="AD19" s="1"/>
      <c r="AE19" s="14"/>
      <c r="AF19" s="27"/>
      <c r="AG19" s="1"/>
      <c r="AI19" s="67"/>
      <c r="AJ19" s="7" t="str">
        <f>meta!$P$2</f>
        <v>Almoço ↑</v>
      </c>
      <c r="AK19" s="1"/>
      <c r="AL19" s="14"/>
      <c r="AM19" s="27"/>
      <c r="AN19" s="1"/>
      <c r="AQ19" s="67"/>
      <c r="AR19" s="7" t="str">
        <f>meta!$P$2</f>
        <v>Almoço ↑</v>
      </c>
      <c r="AS19" s="1"/>
      <c r="AT19" s="14"/>
      <c r="AU19" s="27"/>
      <c r="AV19" s="1"/>
      <c r="AX19" s="67"/>
      <c r="AY19" s="7" t="str">
        <f>meta!$P$2</f>
        <v>Almoço ↑</v>
      </c>
      <c r="AZ19" s="1"/>
      <c r="BA19" s="14"/>
      <c r="BB19" s="27"/>
      <c r="BC19" s="1"/>
    </row>
    <row r="20" spans="1:55" ht="14.45" customHeight="1" x14ac:dyDescent="0.25">
      <c r="B20" s="72"/>
      <c r="C20" s="73"/>
      <c r="E20" s="68"/>
      <c r="F20" s="36"/>
      <c r="G20" s="67"/>
      <c r="H20" s="7" t="str">
        <f>meta!$P$3</f>
        <v>Almoço ↓</v>
      </c>
      <c r="I20" s="1"/>
      <c r="J20" s="14"/>
      <c r="K20" s="27" t="str">
        <f>IF(OR(J19="",J20&lt;&gt;""),"",TEXT(J19+"1:00","HH:MM"))</f>
        <v/>
      </c>
      <c r="L20" s="1"/>
      <c r="N20" s="67"/>
      <c r="O20" s="7" t="str">
        <f>meta!$P$3</f>
        <v>Almoço ↓</v>
      </c>
      <c r="P20" s="1"/>
      <c r="Q20" s="14"/>
      <c r="R20" s="27" t="str">
        <f>IF(OR(Q19="",Q20&lt;&gt;""),"",TEXT(Q19+"1:00","HH:MM"))</f>
        <v/>
      </c>
      <c r="S20" s="1"/>
      <c r="U20" s="67"/>
      <c r="V20" s="7" t="str">
        <f>meta!$P$3</f>
        <v>Almoço ↓</v>
      </c>
      <c r="W20" s="1"/>
      <c r="X20" s="14"/>
      <c r="Y20" s="27" t="str">
        <f>IF(OR(X19="",X20&lt;&gt;""),"",TEXT(X19+"1:00","HH:MM"))</f>
        <v/>
      </c>
      <c r="Z20" s="1"/>
      <c r="AB20" s="67"/>
      <c r="AC20" s="7" t="str">
        <f>meta!$P$3</f>
        <v>Almoço ↓</v>
      </c>
      <c r="AD20" s="1"/>
      <c r="AE20" s="14"/>
      <c r="AF20" s="27" t="str">
        <f>IF(OR(AE19="",AE20&lt;&gt;""),"",TEXT(AE19+"1:00","HH:MM"))</f>
        <v/>
      </c>
      <c r="AG20" s="1"/>
      <c r="AI20" s="67"/>
      <c r="AJ20" s="7" t="str">
        <f>meta!$P$3</f>
        <v>Almoço ↓</v>
      </c>
      <c r="AK20" s="1"/>
      <c r="AL20" s="14"/>
      <c r="AM20" s="27" t="str">
        <f>IF(OR(AL19="",AL20&lt;&gt;""),"",TEXT(AL19+"1:00","HH:MM"))</f>
        <v/>
      </c>
      <c r="AN20" s="1"/>
      <c r="AQ20" s="67"/>
      <c r="AR20" s="7" t="str">
        <f>meta!$P$3</f>
        <v>Almoço ↓</v>
      </c>
      <c r="AS20" s="1"/>
      <c r="AT20" s="14"/>
      <c r="AU20" s="27" t="str">
        <f>IF(OR(AT19="",AT20&lt;&gt;""),"",TEXT(AT19+"1:00","HH:MM"))</f>
        <v/>
      </c>
      <c r="AV20" s="1"/>
      <c r="AX20" s="67"/>
      <c r="AY20" s="7" t="str">
        <f>meta!$P$3</f>
        <v>Almoço ↓</v>
      </c>
      <c r="AZ20" s="1"/>
      <c r="BA20" s="14"/>
      <c r="BB20" s="27" t="str">
        <f>IF(OR(BA19="",BA20&lt;&gt;""),"",TEXT(BA19+"1:00","HH:MM"))</f>
        <v/>
      </c>
      <c r="BC20" s="1"/>
    </row>
    <row r="21" spans="1:55" ht="14.45" customHeight="1" x14ac:dyDescent="0.25">
      <c r="B21" s="74"/>
      <c r="C21" s="75"/>
      <c r="E21" s="68"/>
      <c r="F21" s="36"/>
      <c r="G21" s="67"/>
      <c r="H21" s="6" t="str">
        <f>meta!$P$4</f>
        <v>Saída</v>
      </c>
      <c r="I21" s="1"/>
      <c r="J21" s="13"/>
      <c r="K21" s="26" t="str">
        <f>IF(J21&lt;&gt;"","",TEXT(meta!$F$2,"HH:MM"))</f>
        <v>17:30</v>
      </c>
      <c r="L21" s="1"/>
      <c r="N21" s="67"/>
      <c r="O21" s="6" t="str">
        <f>meta!$P$4</f>
        <v>Saída</v>
      </c>
      <c r="P21" s="1"/>
      <c r="Q21" s="13"/>
      <c r="R21" s="26" t="str">
        <f>IF(Q21&lt;&gt;"","",TEXT(meta!$F$2,"HH:MM"))</f>
        <v>17:30</v>
      </c>
      <c r="S21" s="1"/>
      <c r="U21" s="67"/>
      <c r="V21" s="6" t="str">
        <f>meta!$P$4</f>
        <v>Saída</v>
      </c>
      <c r="W21" s="1"/>
      <c r="X21" s="13"/>
      <c r="Y21" s="26" t="str">
        <f>IF(X21&lt;&gt;"","",TEXT(meta!$F$2,"HH:MM"))</f>
        <v>17:30</v>
      </c>
      <c r="Z21" s="1"/>
      <c r="AB21" s="67"/>
      <c r="AC21" s="6" t="str">
        <f>meta!$P$4</f>
        <v>Saída</v>
      </c>
      <c r="AD21" s="1"/>
      <c r="AE21" s="13"/>
      <c r="AF21" s="26" t="str">
        <f>IF(AE21&lt;&gt;"","",TEXT(meta!$F$2,"HH:MM"))</f>
        <v>17:30</v>
      </c>
      <c r="AG21" s="1"/>
      <c r="AI21" s="67"/>
      <c r="AJ21" s="6" t="str">
        <f>meta!$P$4</f>
        <v>Saída</v>
      </c>
      <c r="AK21" s="1"/>
      <c r="AL21" s="13"/>
      <c r="AM21" s="26" t="str">
        <f>IF(AL21&lt;&gt;"","",TEXT(meta!$F$2,"HH:MM"))</f>
        <v>17:30</v>
      </c>
      <c r="AN21" s="1"/>
      <c r="AQ21" s="67"/>
      <c r="AR21" s="6" t="str">
        <f>meta!$P$4</f>
        <v>Saída</v>
      </c>
      <c r="AS21" s="1"/>
      <c r="AT21" s="13"/>
      <c r="AU21" s="26" t="str">
        <f>IF(AT21&lt;&gt;"","",TEXT(meta!$F$2,"HH:MM"))</f>
        <v>17:30</v>
      </c>
      <c r="AV21" s="1"/>
      <c r="AX21" s="67"/>
      <c r="AY21" s="6" t="str">
        <f>meta!$P$4</f>
        <v>Saída</v>
      </c>
      <c r="AZ21" s="1"/>
      <c r="BA21" s="13"/>
      <c r="BB21" s="26" t="str">
        <f>IF(BA21&lt;&gt;"","",TEXT(meta!$F$2,"HH:MM"))</f>
        <v>17:30</v>
      </c>
      <c r="BC21" s="1"/>
    </row>
    <row r="22" spans="1:55" s="18" customFormat="1" ht="10.5" customHeight="1" x14ac:dyDescent="0.2">
      <c r="A22" s="8"/>
      <c r="B22" s="76" t="s">
        <v>35</v>
      </c>
      <c r="C22" s="76"/>
      <c r="D22" s="2"/>
      <c r="E22" s="35"/>
      <c r="F22" s="35"/>
      <c r="G22" s="67"/>
      <c r="H22" s="58" t="str">
        <f>IF(AND(J18&lt;&gt;"",J19&lt;&gt;"",J20&lt;&gt;"",J21&lt;&gt;""),
IF(ABS(J21-J18-(J20-J19)-meta!$F$4)&lt;=meta!$F$9,
_xlfn.CONCAT(
(SIGN(J21-J18-(J20-J19)-meta!$F$4)*MINUTE(ABS(J21-J18-(J20-J19)-meta!$F$4))),meta!$F$10
),""),"")</f>
        <v/>
      </c>
      <c r="I22" s="8"/>
      <c r="J22" s="23" t="str">
        <f>_xlfn.IFS(AND(J18="",J19="",J20="",J21=""),"",
AND(J18&lt;&gt;"",J19="",J20="",J21=""),meta!$F$1-J18,
AND(J18&lt;&gt;"",J19&lt;&gt;"",J20="",J21=""),meta!$F$1-J18,
AND(J18&lt;&gt;"",J19&lt;&gt;"",J20&lt;&gt;"",J21=""),(meta!$F$1-J18)-(J20-J19-meta!$F$3),
AND(J18&lt;&gt;"",J19&lt;&gt;"",J20&lt;&gt;"",J21&lt;&gt;""),IF(ABS(J21-J18-(J20-J19)-meta!$F$4)&lt;=meta!$F$9,0,(J21-J18-(J20-J19)-meta!$F$4)),
TRUE,"ERRO")</f>
        <v/>
      </c>
      <c r="K22" s="28"/>
      <c r="L22" s="8"/>
      <c r="M22" s="19"/>
      <c r="N22" s="67"/>
      <c r="O22" s="58" t="str">
        <f>IF(AND(Q18&lt;&gt;"",Q19&lt;&gt;"",Q20&lt;&gt;"",Q21&lt;&gt;""),
IF(ABS(Q21-Q18-(Q20-Q19)-meta!$F$4)&lt;=meta!$F$9,
_xlfn.CONCAT(
(SIGN(Q21-Q18-(Q20-Q19)-meta!$F$4)*MINUTE(ABS(Q21-Q18-(Q20-Q19)-meta!$F$4))),meta!$F$10
),""),"")</f>
        <v/>
      </c>
      <c r="P22" s="8"/>
      <c r="Q22" s="23" t="str">
        <f>_xlfn.IFS(AND(Q18="",Q19="",Q20="",Q21=""),"",
AND(Q18&lt;&gt;"",Q19="",Q20="",Q21=""),meta!$F$1-Q18,
AND(Q18&lt;&gt;"",Q19&lt;&gt;"",Q20="",Q21=""),meta!$F$1-Q18,
AND(Q18&lt;&gt;"",Q19&lt;&gt;"",Q20&lt;&gt;"",Q21=""),(meta!$F$1-Q18)-(Q20-Q19-meta!$F$3),
AND(Q18&lt;&gt;"",Q19&lt;&gt;"",Q20&lt;&gt;"",Q21&lt;&gt;""),IF(ABS(Q21-Q18-(Q20-Q19)-meta!$F$4)&lt;=meta!$F$9,0,(Q21-Q18-(Q20-Q19)-meta!$F$4)),
TRUE,"ERRO")</f>
        <v/>
      </c>
      <c r="R22" s="28"/>
      <c r="S22" s="8"/>
      <c r="T22" s="19"/>
      <c r="U22" s="67"/>
      <c r="V22" s="58" t="str">
        <f>IF(AND(X18&lt;&gt;"",X19&lt;&gt;"",X20&lt;&gt;"",X21&lt;&gt;""),
IF(ABS(X21-X18-(X20-X19)-meta!$F$4)&lt;=meta!$F$9,
_xlfn.CONCAT(
(SIGN(X21-X18-(X20-X19)-meta!$F$4)*MINUTE(ABS(X21-X18-(X20-X19)-meta!$F$4))),meta!$F$10
),""),"")</f>
        <v/>
      </c>
      <c r="W22" s="8"/>
      <c r="X22" s="23" t="str">
        <f>_xlfn.IFS(AND(X18="",X19="",X20="",X21=""),"",
AND(X18&lt;&gt;"",X19="",X20="",X21=""),meta!$F$1-X18,
AND(X18&lt;&gt;"",X19&lt;&gt;"",X20="",X21=""),meta!$F$1-X18,
AND(X18&lt;&gt;"",X19&lt;&gt;"",X20&lt;&gt;"",X21=""),(meta!$F$1-X18)-(X20-X19-meta!$F$3),
AND(X18&lt;&gt;"",X19&lt;&gt;"",X20&lt;&gt;"",X21&lt;&gt;""),IF(ABS(X21-X18-(X20-X19)-meta!$F$4)&lt;=meta!$F$9,0,(X21-X18-(X20-X19)-meta!$F$4)),
TRUE,"ERRO")</f>
        <v/>
      </c>
      <c r="Y22" s="28"/>
      <c r="Z22" s="8"/>
      <c r="AA22" s="19"/>
      <c r="AB22" s="67"/>
      <c r="AC22" s="58" t="str">
        <f>IF(AND(AE18&lt;&gt;"",AE19&lt;&gt;"",AE20&lt;&gt;"",AE21&lt;&gt;""),
IF(ABS(AE21-AE18-(AE20-AE19)-meta!$F$4)&lt;=meta!$F$9,
_xlfn.CONCAT(
(SIGN(AE21-AE18-(AE20-AE19)-meta!$F$4)*MINUTE(ABS(AE21-AE18-(AE20-AE19)-meta!$F$4))),meta!$F$10
),""),"")</f>
        <v/>
      </c>
      <c r="AD22" s="8"/>
      <c r="AE22" s="23" t="str">
        <f>_xlfn.IFS(AND(AE18="",AE19="",AE20="",AE21=""),"",
AND(AE18&lt;&gt;"",AE19="",AE20="",AE21=""),meta!$F$1-AE18,
AND(AE18&lt;&gt;"",AE19&lt;&gt;"",AE20="",AE21=""),meta!$F$1-AE18,
AND(AE18&lt;&gt;"",AE19&lt;&gt;"",AE20&lt;&gt;"",AE21=""),(meta!$F$1-AE18)-(AE20-AE19-meta!$F$3),
AND(AE18&lt;&gt;"",AE19&lt;&gt;"",AE20&lt;&gt;"",AE21&lt;&gt;""),IF(ABS(AE21-AE18-(AE20-AE19)-meta!$F$4)&lt;=meta!$F$9,0,(AE21-AE18-(AE20-AE19)-meta!$F$4)),
TRUE,"ERRO")</f>
        <v/>
      </c>
      <c r="AF22" s="28"/>
      <c r="AG22" s="8"/>
      <c r="AH22" s="19"/>
      <c r="AI22" s="67"/>
      <c r="AJ22" s="58" t="str">
        <f>IF(AND(AL18&lt;&gt;"",AL19&lt;&gt;"",AL20&lt;&gt;"",AL21&lt;&gt;""),
IF(ABS(AL21-AL18-(AL20-AL19)-meta!$F$4)&lt;=meta!$F$9,
_xlfn.CONCAT(
(SIGN(AL21-AL18-(AL20-AL19)-meta!$F$4)*MINUTE(ABS(AL21-AL18-(AL20-AL19)-meta!$F$4))),meta!$F$10
),""),"")</f>
        <v/>
      </c>
      <c r="AK22" s="8"/>
      <c r="AL22" s="23" t="str">
        <f>_xlfn.IFS(AND(AL18="",AL19="",AL20="",AL21=""),"",
AND(AL18&lt;&gt;"",AL19="",AL20="",AL21=""),meta!$F$1-AL18,
AND(AL18&lt;&gt;"",AL19&lt;&gt;"",AL20="",AL21=""),meta!$F$1-AL18,
AND(AL18&lt;&gt;"",AL19&lt;&gt;"",AL20&lt;&gt;"",AL21=""),(meta!$F$1-AL18)-(AL20-AL19-meta!$F$3),
AND(AL18&lt;&gt;"",AL19&lt;&gt;"",AL20&lt;&gt;"",AL21&lt;&gt;""),IF(ABS(AL21-AL18-(AL20-AL19)-meta!$F$4)&lt;=meta!$F$9,0,(AL21-AL18-(AL20-AL19)-meta!$F$4)),
TRUE,"ERRO")</f>
        <v/>
      </c>
      <c r="AM22" s="28"/>
      <c r="AN22" s="8"/>
      <c r="AO22" s="19"/>
      <c r="AQ22" s="67"/>
      <c r="AR22" s="58" t="str">
        <f>IF(AND(AT18&lt;&gt;"",AT19&lt;&gt;"",AT20&lt;&gt;"",AT21&lt;&gt;""),
IF(ABS(AT21-AT18-(AT20-AT19)-meta!$F$4)&lt;=meta!$F$9,
_xlfn.CONCAT(
(SIGN(AT21-AT18-(AT20-AT19)-meta!$F$4)*MINUTE(ABS(AT21-AT18-(AT20-AT19)-meta!$F$4))),meta!$F$10
),""),"")</f>
        <v/>
      </c>
      <c r="AS22" s="8"/>
      <c r="AT22" s="23" t="str">
        <f>_xlfn.IFS(AND(AT18="",AT19="",AT20="",AT21=""),"",
AND(AT18&lt;&gt;"",AT19="",AT20="",AT21=""),meta!$F$1-AT18,
AND(AT18&lt;&gt;"",AT19&lt;&gt;"",AT20="",AT21=""),meta!$F$1-AT18,
AND(AT18&lt;&gt;"",AT19&lt;&gt;"",AT20&lt;&gt;"",AT21=""),(meta!$F$1-AT18)-(AT20-AT19-meta!$F$3),
AND(AT18&lt;&gt;"",AT19&lt;&gt;"",AT20&lt;&gt;"",AT21&lt;&gt;""),IF(ABS(AT21-AT18-(AT20-AT19)-meta!$F$4)&lt;=meta!$F$9,0,(AT21-AT18-(AT20-AT19)-meta!$F$4)),
TRUE,"ERRO")</f>
        <v/>
      </c>
      <c r="AU22" s="28"/>
      <c r="AV22" s="8"/>
      <c r="AX22" s="67"/>
      <c r="AY22" s="58" t="str">
        <f>IF(AND(BA18&lt;&gt;"",BA19&lt;&gt;"",BA20&lt;&gt;"",BA21&lt;&gt;""),
IF(ABS(BA21-BA18-(BA20-BA19)-meta!$F$4)&lt;=meta!$F$9,
_xlfn.CONCAT(
(SIGN(BA21-BA18-(BA20-BA19)-meta!$F$4)*MINUTE(ABS(BA21-BA18-(BA20-BA19)-meta!$F$4))),meta!$F$10
),""),"")</f>
        <v/>
      </c>
      <c r="AZ22" s="8"/>
      <c r="BA22" s="23" t="str">
        <f>_xlfn.IFS(AND(BA18="",BA19="",BA20="",BA21=""),"",
AND(BA18&lt;&gt;"",BA19="",BA20="",BA21=""),meta!$F$1-BA18,
AND(BA18&lt;&gt;"",BA19&lt;&gt;"",BA20="",BA21=""),meta!$F$1-BA18,
AND(BA18&lt;&gt;"",BA19&lt;&gt;"",BA20&lt;&gt;"",BA21=""),(meta!$F$1-BA18)-(BA20-BA19-meta!$F$3),
AND(BA18&lt;&gt;"",BA19&lt;&gt;"",BA20&lt;&gt;"",BA21&lt;&gt;""),IF(ABS(BA21-BA18-(BA20-BA19)-meta!$F$4)&lt;=meta!$F$9,0,(BA21-BA18-(BA20-BA19)-meta!$F$4)),
TRUE,"ERRO")</f>
        <v/>
      </c>
      <c r="BB22" s="28"/>
      <c r="BC22" s="8"/>
    </row>
    <row r="23" spans="1:55" ht="4.5" customHeight="1" x14ac:dyDescent="0.25">
      <c r="B23" s="11"/>
      <c r="F23" s="35"/>
    </row>
    <row r="24" spans="1:55" ht="4.5" customHeight="1" x14ac:dyDescent="0.25">
      <c r="B24" s="11"/>
      <c r="F24" s="35"/>
      <c r="G24" s="67">
        <f>AX17+1</f>
        <v>43998</v>
      </c>
      <c r="H24" s="15"/>
      <c r="I24" s="15"/>
      <c r="J24" s="15"/>
      <c r="K24" s="25"/>
      <c r="L24" s="4"/>
      <c r="N24" s="67">
        <f>G24+1</f>
        <v>43999</v>
      </c>
      <c r="O24" s="15"/>
      <c r="P24" s="15"/>
      <c r="Q24" s="15"/>
      <c r="R24" s="25"/>
      <c r="S24" s="4"/>
      <c r="U24" s="67">
        <f>N24+1</f>
        <v>44000</v>
      </c>
      <c r="V24" s="15"/>
      <c r="W24" s="15"/>
      <c r="X24" s="15"/>
      <c r="Y24" s="25"/>
      <c r="Z24" s="4"/>
      <c r="AB24" s="67">
        <f>U24+1</f>
        <v>44001</v>
      </c>
      <c r="AC24" s="15"/>
      <c r="AD24" s="15"/>
      <c r="AE24" s="15"/>
      <c r="AF24" s="25"/>
      <c r="AG24" s="4"/>
      <c r="AI24" s="67">
        <f>AB24+1</f>
        <v>44002</v>
      </c>
      <c r="AJ24" s="15"/>
      <c r="AK24" s="15"/>
      <c r="AL24" s="15"/>
      <c r="AM24" s="25"/>
      <c r="AN24" s="4"/>
      <c r="AQ24" s="67">
        <f>AI24+1</f>
        <v>44003</v>
      </c>
      <c r="AR24" s="15"/>
      <c r="AS24" s="15"/>
      <c r="AT24" s="15"/>
      <c r="AU24" s="25"/>
      <c r="AV24" s="4"/>
      <c r="AX24" s="67">
        <f>AQ24+1</f>
        <v>44004</v>
      </c>
      <c r="AY24" s="15"/>
      <c r="AZ24" s="15"/>
      <c r="BA24" s="15"/>
      <c r="BB24" s="25"/>
      <c r="BC24" s="4"/>
    </row>
    <row r="25" spans="1:55" ht="14.45" customHeight="1" x14ac:dyDescent="0.25">
      <c r="B25" s="11"/>
      <c r="E25" s="68">
        <f>IFERROR(SUM(J29,Q29,X29,AE29,AL29,AT29,BA29)*VLOOKUP($C$14,meta!$R$1:$S$3,2,FALSE),SUM(J29,Q29,X29,AE29,AL29,AT29,BA29))</f>
        <v>0</v>
      </c>
      <c r="F25" s="41">
        <f>IFERROR(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*VLOOKUP($C$14,meta!$R$1:$S$3,2,FALSE),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)</f>
        <v>0</v>
      </c>
      <c r="G25" s="67"/>
      <c r="H25" s="6" t="str">
        <f>meta!$P$1</f>
        <v>Entrada</v>
      </c>
      <c r="I25" s="1"/>
      <c r="J25" s="13"/>
      <c r="K25" s="26" t="str">
        <f>IF(J25&lt;&gt;"","",TEXT(meta!$F$1,"HH:MM"))</f>
        <v>08:30</v>
      </c>
      <c r="L25" s="1"/>
      <c r="N25" s="67"/>
      <c r="O25" s="6" t="str">
        <f>meta!$P$1</f>
        <v>Entrada</v>
      </c>
      <c r="P25" s="1"/>
      <c r="Q25" s="13"/>
      <c r="R25" s="26" t="str">
        <f>IF(Q25&lt;&gt;"","",TEXT(meta!$F$1,"HH:MM"))</f>
        <v>08:30</v>
      </c>
      <c r="S25" s="1"/>
      <c r="U25" s="67"/>
      <c r="V25" s="6" t="str">
        <f>meta!$P$1</f>
        <v>Entrada</v>
      </c>
      <c r="W25" s="1"/>
      <c r="X25" s="13"/>
      <c r="Y25" s="26" t="str">
        <f>IF(X25&lt;&gt;"","",TEXT(meta!$F$1,"HH:MM"))</f>
        <v>08:30</v>
      </c>
      <c r="Z25" s="1"/>
      <c r="AB25" s="67"/>
      <c r="AC25" s="6" t="str">
        <f>meta!$P$1</f>
        <v>Entrada</v>
      </c>
      <c r="AD25" s="1"/>
      <c r="AE25" s="13"/>
      <c r="AF25" s="26" t="str">
        <f>IF(AE25&lt;&gt;"","",TEXT(meta!$F$1,"HH:MM"))</f>
        <v>08:30</v>
      </c>
      <c r="AG25" s="1"/>
      <c r="AI25" s="67"/>
      <c r="AJ25" s="6" t="str">
        <f>meta!$P$1</f>
        <v>Entrada</v>
      </c>
      <c r="AK25" s="1"/>
      <c r="AL25" s="13"/>
      <c r="AM25" s="26" t="str">
        <f>IF(AL25&lt;&gt;"","",TEXT(meta!$F$1,"HH:MM"))</f>
        <v>08:30</v>
      </c>
      <c r="AN25" s="1"/>
      <c r="AQ25" s="67"/>
      <c r="AR25" s="6" t="str">
        <f>meta!$P$1</f>
        <v>Entrada</v>
      </c>
      <c r="AS25" s="1"/>
      <c r="AT25" s="13"/>
      <c r="AU25" s="26" t="str">
        <f>IF(AT25&lt;&gt;"","",TEXT(meta!$F$1,"HH:MM"))</f>
        <v>08:30</v>
      </c>
      <c r="AV25" s="1"/>
      <c r="AX25" s="67"/>
      <c r="AY25" s="6" t="str">
        <f>meta!$P$1</f>
        <v>Entrada</v>
      </c>
      <c r="AZ25" s="1"/>
      <c r="BA25" s="13"/>
      <c r="BB25" s="26" t="str">
        <f>IF(BA25&lt;&gt;"","",TEXT(meta!$F$1,"HH:MM"))</f>
        <v>08:30</v>
      </c>
      <c r="BC25" s="1"/>
    </row>
    <row r="26" spans="1:55" ht="14.45" customHeight="1" x14ac:dyDescent="0.25">
      <c r="B26" s="11"/>
      <c r="E26" s="68"/>
      <c r="F26" s="36"/>
      <c r="G26" s="67"/>
      <c r="H26" s="7" t="str">
        <f>meta!$P$2</f>
        <v>Almoço ↑</v>
      </c>
      <c r="I26" s="1"/>
      <c r="J26" s="14"/>
      <c r="K26" s="27"/>
      <c r="L26" s="1"/>
      <c r="N26" s="67"/>
      <c r="O26" s="7" t="str">
        <f>meta!$P$2</f>
        <v>Almoço ↑</v>
      </c>
      <c r="P26" s="1"/>
      <c r="Q26" s="14"/>
      <c r="R26" s="27"/>
      <c r="S26" s="1"/>
      <c r="U26" s="67"/>
      <c r="V26" s="7" t="str">
        <f>meta!$P$2</f>
        <v>Almoço ↑</v>
      </c>
      <c r="W26" s="1"/>
      <c r="X26" s="14"/>
      <c r="Y26" s="27"/>
      <c r="Z26" s="1"/>
      <c r="AB26" s="67"/>
      <c r="AC26" s="7" t="str">
        <f>meta!$P$2</f>
        <v>Almoço ↑</v>
      </c>
      <c r="AD26" s="1"/>
      <c r="AE26" s="14"/>
      <c r="AF26" s="27"/>
      <c r="AG26" s="1"/>
      <c r="AI26" s="67"/>
      <c r="AJ26" s="7" t="str">
        <f>meta!$P$2</f>
        <v>Almoço ↑</v>
      </c>
      <c r="AK26" s="1"/>
      <c r="AL26" s="14"/>
      <c r="AM26" s="27"/>
      <c r="AN26" s="1"/>
      <c r="AQ26" s="67"/>
      <c r="AR26" s="7" t="str">
        <f>meta!$P$2</f>
        <v>Almoço ↑</v>
      </c>
      <c r="AS26" s="1"/>
      <c r="AT26" s="14"/>
      <c r="AU26" s="27"/>
      <c r="AV26" s="1"/>
      <c r="AX26" s="67"/>
      <c r="AY26" s="7" t="str">
        <f>meta!$P$2</f>
        <v>Almoço ↑</v>
      </c>
      <c r="AZ26" s="1"/>
      <c r="BA26" s="14"/>
      <c r="BB26" s="27"/>
      <c r="BC26" s="1"/>
    </row>
    <row r="27" spans="1:55" ht="14.45" customHeight="1" x14ac:dyDescent="0.25">
      <c r="B27" s="11"/>
      <c r="E27" s="68"/>
      <c r="F27" s="36"/>
      <c r="G27" s="67"/>
      <c r="H27" s="7" t="str">
        <f>meta!$P$3</f>
        <v>Almoço ↓</v>
      </c>
      <c r="I27" s="1"/>
      <c r="J27" s="14"/>
      <c r="K27" s="27" t="str">
        <f>IF(OR(J26="",J27&lt;&gt;""),"",TEXT(J26+"1:00","HH:MM"))</f>
        <v/>
      </c>
      <c r="L27" s="1"/>
      <c r="N27" s="67"/>
      <c r="O27" s="7" t="str">
        <f>meta!$P$3</f>
        <v>Almoço ↓</v>
      </c>
      <c r="P27" s="1"/>
      <c r="Q27" s="14"/>
      <c r="R27" s="27" t="str">
        <f>IF(OR(Q26="",Q27&lt;&gt;""),"",TEXT(Q26+"1:00","HH:MM"))</f>
        <v/>
      </c>
      <c r="S27" s="1"/>
      <c r="U27" s="67"/>
      <c r="V27" s="7" t="str">
        <f>meta!$P$3</f>
        <v>Almoço ↓</v>
      </c>
      <c r="W27" s="1"/>
      <c r="X27" s="14"/>
      <c r="Y27" s="27" t="str">
        <f>IF(OR(X26="",X27&lt;&gt;""),"",TEXT(X26+"1:00","HH:MM"))</f>
        <v/>
      </c>
      <c r="Z27" s="1"/>
      <c r="AB27" s="67"/>
      <c r="AC27" s="7" t="str">
        <f>meta!$P$3</f>
        <v>Almoço ↓</v>
      </c>
      <c r="AD27" s="1"/>
      <c r="AE27" s="14"/>
      <c r="AF27" s="27" t="str">
        <f>IF(OR(AE26="",AE27&lt;&gt;""),"",TEXT(AE26+"1:00","HH:MM"))</f>
        <v/>
      </c>
      <c r="AG27" s="1"/>
      <c r="AI27" s="67"/>
      <c r="AJ27" s="7" t="str">
        <f>meta!$P$3</f>
        <v>Almoço ↓</v>
      </c>
      <c r="AK27" s="1"/>
      <c r="AL27" s="14"/>
      <c r="AM27" s="27" t="str">
        <f>IF(OR(AL26="",AL27&lt;&gt;""),"",TEXT(AL26+"1:00","HH:MM"))</f>
        <v/>
      </c>
      <c r="AN27" s="1"/>
      <c r="AQ27" s="67"/>
      <c r="AR27" s="7" t="str">
        <f>meta!$P$3</f>
        <v>Almoço ↓</v>
      </c>
      <c r="AS27" s="1"/>
      <c r="AT27" s="14"/>
      <c r="AU27" s="27" t="str">
        <f>IF(OR(AT26="",AT27&lt;&gt;""),"",TEXT(AT26+"1:00","HH:MM"))</f>
        <v/>
      </c>
      <c r="AV27" s="1"/>
      <c r="AX27" s="67"/>
      <c r="AY27" s="7" t="str">
        <f>meta!$P$3</f>
        <v>Almoço ↓</v>
      </c>
      <c r="AZ27" s="1"/>
      <c r="BA27" s="14"/>
      <c r="BB27" s="27" t="str">
        <f>IF(OR(BA26="",BA27&lt;&gt;""),"",TEXT(BA26+"1:00","HH:MM"))</f>
        <v/>
      </c>
      <c r="BC27" s="1"/>
    </row>
    <row r="28" spans="1:55" ht="14.45" customHeight="1" x14ac:dyDescent="0.25">
      <c r="B28" s="11"/>
      <c r="E28" s="68"/>
      <c r="F28" s="36"/>
      <c r="G28" s="67"/>
      <c r="H28" s="6" t="str">
        <f>meta!$P$4</f>
        <v>Saída</v>
      </c>
      <c r="I28" s="1"/>
      <c r="J28" s="13"/>
      <c r="K28" s="26" t="str">
        <f>IF(J28&lt;&gt;"","",TEXT(meta!$F$2,"HH:MM"))</f>
        <v>17:30</v>
      </c>
      <c r="L28" s="1"/>
      <c r="N28" s="67"/>
      <c r="O28" s="6" t="str">
        <f>meta!$P$4</f>
        <v>Saída</v>
      </c>
      <c r="P28" s="1"/>
      <c r="Q28" s="13"/>
      <c r="R28" s="26" t="str">
        <f>IF(Q28&lt;&gt;"","",TEXT(meta!$F$2,"HH:MM"))</f>
        <v>17:30</v>
      </c>
      <c r="S28" s="1"/>
      <c r="U28" s="67"/>
      <c r="V28" s="6" t="str">
        <f>meta!$P$4</f>
        <v>Saída</v>
      </c>
      <c r="W28" s="1"/>
      <c r="X28" s="13"/>
      <c r="Y28" s="26" t="str">
        <f>IF(X28&lt;&gt;"","",TEXT(meta!$F$2,"HH:MM"))</f>
        <v>17:30</v>
      </c>
      <c r="Z28" s="1"/>
      <c r="AB28" s="67"/>
      <c r="AC28" s="6" t="str">
        <f>meta!$P$4</f>
        <v>Saída</v>
      </c>
      <c r="AD28" s="1"/>
      <c r="AE28" s="13"/>
      <c r="AF28" s="26" t="str">
        <f>IF(AE28&lt;&gt;"","",TEXT(meta!$F$2,"HH:MM"))</f>
        <v>17:30</v>
      </c>
      <c r="AG28" s="1"/>
      <c r="AI28" s="67"/>
      <c r="AJ28" s="6" t="str">
        <f>meta!$P$4</f>
        <v>Saída</v>
      </c>
      <c r="AK28" s="1"/>
      <c r="AL28" s="13"/>
      <c r="AM28" s="26" t="str">
        <f>IF(AL28&lt;&gt;"","",TEXT(meta!$F$2,"HH:MM"))</f>
        <v>17:30</v>
      </c>
      <c r="AN28" s="1"/>
      <c r="AQ28" s="67"/>
      <c r="AR28" s="6" t="str">
        <f>meta!$P$4</f>
        <v>Saída</v>
      </c>
      <c r="AS28" s="1"/>
      <c r="AT28" s="13"/>
      <c r="AU28" s="26" t="str">
        <f>IF(AT28&lt;&gt;"","",TEXT(meta!$F$2,"HH:MM"))</f>
        <v>17:30</v>
      </c>
      <c r="AV28" s="1"/>
      <c r="AX28" s="67"/>
      <c r="AY28" s="6" t="str">
        <f>meta!$P$4</f>
        <v>Saída</v>
      </c>
      <c r="AZ28" s="1"/>
      <c r="BA28" s="13"/>
      <c r="BB28" s="26" t="str">
        <f>IF(BA28&lt;&gt;"","",TEXT(meta!$F$2,"HH:MM"))</f>
        <v>17:30</v>
      </c>
      <c r="BC28" s="1"/>
    </row>
    <row r="29" spans="1:55" s="18" customFormat="1" ht="10.5" customHeight="1" x14ac:dyDescent="0.25">
      <c r="A29" s="8"/>
      <c r="B29" s="11"/>
      <c r="C29" s="8"/>
      <c r="D29" s="2"/>
      <c r="E29" s="35"/>
      <c r="F29" s="35"/>
      <c r="G29" s="67"/>
      <c r="H29" s="58" t="str">
        <f>IF(AND(J25&lt;&gt;"",J26&lt;&gt;"",J27&lt;&gt;"",J28&lt;&gt;""),
IF(ABS(J28-J25-(J27-J26)-meta!$F$4)&lt;=meta!$F$9,
_xlfn.CONCAT(
(SIGN(J28-J25-(J27-J26)-meta!$F$4)*MINUTE(ABS(J28-J25-(J27-J26)-meta!$F$4))),meta!$F$10
),""),"")</f>
        <v/>
      </c>
      <c r="I29" s="8"/>
      <c r="J29" s="23" t="str">
        <f>_xlfn.IFS(AND(J25="",J26="",J27="",J28=""),"",
AND(J25&lt;&gt;"",J26="",J27="",J28=""),meta!$F$1-J25,
AND(J25&lt;&gt;"",J26&lt;&gt;"",J27="",J28=""),meta!$F$1-J25,
AND(J25&lt;&gt;"",J26&lt;&gt;"",J27&lt;&gt;"",J28=""),(meta!$F$1-J25)-(J27-J26-meta!$F$3),
AND(J25&lt;&gt;"",J26&lt;&gt;"",J27&lt;&gt;"",J28&lt;&gt;""),IF(ABS(J28-J25-(J27-J26)-meta!$F$4)&lt;=meta!$F$9,0,(J28-J25-(J27-J26)-meta!$F$4)),
TRUE,"ERRO")</f>
        <v/>
      </c>
      <c r="K29" s="28"/>
      <c r="L29" s="8"/>
      <c r="M29" s="19"/>
      <c r="N29" s="67"/>
      <c r="O29" s="58" t="str">
        <f>IF(AND(Q25&lt;&gt;"",Q26&lt;&gt;"",Q27&lt;&gt;"",Q28&lt;&gt;""),
IF(ABS(Q28-Q25-(Q27-Q26)-meta!$F$4)&lt;=meta!$F$9,
_xlfn.CONCAT(
(SIGN(Q28-Q25-(Q27-Q26)-meta!$F$4)*MINUTE(ABS(Q28-Q25-(Q27-Q26)-meta!$F$4))),meta!$F$10
),""),"")</f>
        <v/>
      </c>
      <c r="P29" s="8"/>
      <c r="Q29" s="23" t="str">
        <f>_xlfn.IFS(AND(Q25="",Q26="",Q27="",Q28=""),"",
AND(Q25&lt;&gt;"",Q26="",Q27="",Q28=""),meta!$F$1-Q25,
AND(Q25&lt;&gt;"",Q26&lt;&gt;"",Q27="",Q28=""),meta!$F$1-Q25,
AND(Q25&lt;&gt;"",Q26&lt;&gt;"",Q27&lt;&gt;"",Q28=""),(meta!$F$1-Q25)-(Q27-Q26-meta!$F$3),
AND(Q25&lt;&gt;"",Q26&lt;&gt;"",Q27&lt;&gt;"",Q28&lt;&gt;""),IF(ABS(Q28-Q25-(Q27-Q26)-meta!$F$4)&lt;=meta!$F$9,0,(Q28-Q25-(Q27-Q26)-meta!$F$4)),
TRUE,"ERRO")</f>
        <v/>
      </c>
      <c r="R29" s="28"/>
      <c r="S29" s="8"/>
      <c r="T29" s="19"/>
      <c r="U29" s="67"/>
      <c r="V29" s="58" t="str">
        <f>IF(AND(X25&lt;&gt;"",X26&lt;&gt;"",X27&lt;&gt;"",X28&lt;&gt;""),
IF(ABS(X28-X25-(X27-X26)-meta!$F$4)&lt;=meta!$F$9,
_xlfn.CONCAT(
(SIGN(X28-X25-(X27-X26)-meta!$F$4)*MINUTE(ABS(X28-X25-(X27-X26)-meta!$F$4))),meta!$F$10
),""),"")</f>
        <v/>
      </c>
      <c r="W29" s="8"/>
      <c r="X29" s="23" t="str">
        <f>_xlfn.IFS(AND(X25="",X26="",X27="",X28=""),"",
AND(X25&lt;&gt;"",X26="",X27="",X28=""),meta!$F$1-X25,
AND(X25&lt;&gt;"",X26&lt;&gt;"",X27="",X28=""),meta!$F$1-X25,
AND(X25&lt;&gt;"",X26&lt;&gt;"",X27&lt;&gt;"",X28=""),(meta!$F$1-X25)-(X27-X26-meta!$F$3),
AND(X25&lt;&gt;"",X26&lt;&gt;"",X27&lt;&gt;"",X28&lt;&gt;""),IF(ABS(X28-X25-(X27-X26)-meta!$F$4)&lt;=meta!$F$9,0,(X28-X25-(X27-X26)-meta!$F$4)),
TRUE,"ERRO")</f>
        <v/>
      </c>
      <c r="Y29" s="28"/>
      <c r="Z29" s="8"/>
      <c r="AA29" s="19"/>
      <c r="AB29" s="67"/>
      <c r="AC29" s="58" t="str">
        <f>IF(AND(AE25&lt;&gt;"",AE26&lt;&gt;"",AE27&lt;&gt;"",AE28&lt;&gt;""),
IF(ABS(AE28-AE25-(AE27-AE26)-meta!$F$4)&lt;=meta!$F$9,
_xlfn.CONCAT(
(SIGN(AE28-AE25-(AE27-AE26)-meta!$F$4)*MINUTE(ABS(AE28-AE25-(AE27-AE26)-meta!$F$4))),meta!$F$10
),""),"")</f>
        <v/>
      </c>
      <c r="AD29" s="8"/>
      <c r="AE29" s="23" t="str">
        <f>_xlfn.IFS(AND(AE25="",AE26="",AE27="",AE28=""),"",
AND(AE25&lt;&gt;"",AE26="",AE27="",AE28=""),meta!$F$1-AE25,
AND(AE25&lt;&gt;"",AE26&lt;&gt;"",AE27="",AE28=""),meta!$F$1-AE25,
AND(AE25&lt;&gt;"",AE26&lt;&gt;"",AE27&lt;&gt;"",AE28=""),(meta!$F$1-AE25)-(AE27-AE26-meta!$F$3),
AND(AE25&lt;&gt;"",AE26&lt;&gt;"",AE27&lt;&gt;"",AE28&lt;&gt;""),IF(ABS(AE28-AE25-(AE27-AE26)-meta!$F$4)&lt;=meta!$F$9,0,(AE28-AE25-(AE27-AE26)-meta!$F$4)),
TRUE,"ERRO")</f>
        <v/>
      </c>
      <c r="AF29" s="28"/>
      <c r="AG29" s="8"/>
      <c r="AH29" s="19"/>
      <c r="AI29" s="67"/>
      <c r="AJ29" s="58" t="str">
        <f>IF(AND(AL25&lt;&gt;"",AL26&lt;&gt;"",AL27&lt;&gt;"",AL28&lt;&gt;""),
IF(ABS(AL28-AL25-(AL27-AL26)-meta!$F$4)&lt;=meta!$F$9,
_xlfn.CONCAT(
(SIGN(AL28-AL25-(AL27-AL26)-meta!$F$4)*MINUTE(ABS(AL28-AL25-(AL27-AL26)-meta!$F$4))),meta!$F$10
),""),"")</f>
        <v/>
      </c>
      <c r="AK29" s="8"/>
      <c r="AL29" s="23" t="str">
        <f>_xlfn.IFS(AND(AL25="",AL26="",AL27="",AL28=""),"",
AND(AL25&lt;&gt;"",AL26="",AL27="",AL28=""),meta!$F$1-AL25,
AND(AL25&lt;&gt;"",AL26&lt;&gt;"",AL27="",AL28=""),meta!$F$1-AL25,
AND(AL25&lt;&gt;"",AL26&lt;&gt;"",AL27&lt;&gt;"",AL28=""),(meta!$F$1-AL25)-(AL27-AL26-meta!$F$3),
AND(AL25&lt;&gt;"",AL26&lt;&gt;"",AL27&lt;&gt;"",AL28&lt;&gt;""),IF(ABS(AL28-AL25-(AL27-AL26)-meta!$F$4)&lt;=meta!$F$9,0,(AL28-AL25-(AL27-AL26)-meta!$F$4)),
TRUE,"ERRO")</f>
        <v/>
      </c>
      <c r="AM29" s="28"/>
      <c r="AN29" s="8"/>
      <c r="AO29" s="19"/>
      <c r="AQ29" s="67"/>
      <c r="AR29" s="58" t="str">
        <f>IF(AND(AT25&lt;&gt;"",AT26&lt;&gt;"",AT27&lt;&gt;"",AT28&lt;&gt;""),
IF(ABS(AT28-AT25-(AT27-AT26)-meta!$F$4)&lt;=meta!$F$9,
_xlfn.CONCAT(
(SIGN(AT28-AT25-(AT27-AT26)-meta!$F$4)*MINUTE(ABS(AT28-AT25-(AT27-AT26)-meta!$F$4))),meta!$F$10
),""),"")</f>
        <v/>
      </c>
      <c r="AS29" s="8"/>
      <c r="AT29" s="23" t="str">
        <f>_xlfn.IFS(AND(AT25="",AT26="",AT27="",AT28=""),"",
AND(AT25&lt;&gt;"",AT26="",AT27="",AT28=""),meta!$F$1-AT25,
AND(AT25&lt;&gt;"",AT26&lt;&gt;"",AT27="",AT28=""),meta!$F$1-AT25,
AND(AT25&lt;&gt;"",AT26&lt;&gt;"",AT27&lt;&gt;"",AT28=""),(meta!$F$1-AT25)-(AT27-AT26-meta!$F$3),
AND(AT25&lt;&gt;"",AT26&lt;&gt;"",AT27&lt;&gt;"",AT28&lt;&gt;""),IF(ABS(AT28-AT25-(AT27-AT26)-meta!$F$4)&lt;=meta!$F$9,0,(AT28-AT25-(AT27-AT26)-meta!$F$4)),
TRUE,"ERRO")</f>
        <v/>
      </c>
      <c r="AU29" s="28"/>
      <c r="AV29" s="8"/>
      <c r="AX29" s="67"/>
      <c r="AY29" s="58" t="str">
        <f>IF(AND(BA25&lt;&gt;"",BA26&lt;&gt;"",BA27&lt;&gt;"",BA28&lt;&gt;""),
IF(ABS(BA28-BA25-(BA27-BA26)-meta!$F$4)&lt;=meta!$F$9,
_xlfn.CONCAT(
(SIGN(BA28-BA25-(BA27-BA26)-meta!$F$4)*MINUTE(ABS(BA28-BA25-(BA27-BA26)-meta!$F$4))),meta!$F$10
),""),"")</f>
        <v/>
      </c>
      <c r="AZ29" s="8"/>
      <c r="BA29" s="23" t="str">
        <f>_xlfn.IFS(AND(BA25="",BA26="",BA27="",BA28=""),"",
AND(BA25&lt;&gt;"",BA26="",BA27="",BA28=""),meta!$F$1-BA25,
AND(BA25&lt;&gt;"",BA26&lt;&gt;"",BA27="",BA28=""),meta!$F$1-BA25,
AND(BA25&lt;&gt;"",BA26&lt;&gt;"",BA27&lt;&gt;"",BA28=""),(meta!$F$1-BA25)-(BA27-BA26-meta!$F$3),
AND(BA25&lt;&gt;"",BA26&lt;&gt;"",BA27&lt;&gt;"",BA28&lt;&gt;""),IF(ABS(BA28-BA25-(BA27-BA26)-meta!$F$4)&lt;=meta!$F$9,0,(BA28-BA25-(BA27-BA26)-meta!$F$4)),
TRUE,"ERRO")</f>
        <v/>
      </c>
      <c r="BB29" s="28"/>
      <c r="BC29" s="8"/>
    </row>
    <row r="30" spans="1:55" ht="4.5" customHeight="1" x14ac:dyDescent="0.25">
      <c r="B30" s="11"/>
      <c r="F30" s="35"/>
    </row>
    <row r="31" spans="1:55" ht="4.5" customHeight="1" x14ac:dyDescent="0.25">
      <c r="B31" s="11"/>
      <c r="F31" s="35"/>
      <c r="G31" s="67">
        <f>AX24+1</f>
        <v>44005</v>
      </c>
      <c r="H31" s="15"/>
      <c r="I31" s="15"/>
      <c r="J31" s="15"/>
      <c r="K31" s="25"/>
      <c r="L31" s="4"/>
      <c r="N31" s="67">
        <f>G31+1</f>
        <v>44006</v>
      </c>
      <c r="O31" s="15"/>
      <c r="P31" s="15"/>
      <c r="Q31" s="15"/>
      <c r="R31" s="25"/>
      <c r="S31" s="4"/>
      <c r="U31" s="67">
        <f>N31+1</f>
        <v>44007</v>
      </c>
      <c r="V31" s="15"/>
      <c r="W31" s="15"/>
      <c r="X31" s="15"/>
      <c r="Y31" s="25"/>
      <c r="Z31" s="4"/>
      <c r="AB31" s="67">
        <f>U31+1</f>
        <v>44008</v>
      </c>
      <c r="AC31" s="15"/>
      <c r="AD31" s="15"/>
      <c r="AE31" s="15"/>
      <c r="AF31" s="25"/>
      <c r="AG31" s="4"/>
      <c r="AI31" s="67">
        <f>AB31+1</f>
        <v>44009</v>
      </c>
      <c r="AJ31" s="15"/>
      <c r="AK31" s="15"/>
      <c r="AL31" s="15"/>
      <c r="AM31" s="25"/>
      <c r="AN31" s="4"/>
      <c r="AQ31" s="67">
        <f>AI31+1</f>
        <v>44010</v>
      </c>
      <c r="AR31" s="15"/>
      <c r="AS31" s="15"/>
      <c r="AT31" s="15"/>
      <c r="AU31" s="25"/>
      <c r="AV31" s="4"/>
      <c r="AX31" s="67">
        <f>AQ31+1</f>
        <v>44011</v>
      </c>
      <c r="AY31" s="15"/>
      <c r="AZ31" s="15"/>
      <c r="BA31" s="15"/>
      <c r="BB31" s="25"/>
      <c r="BC31" s="4"/>
    </row>
    <row r="32" spans="1:55" ht="14.45" customHeight="1" x14ac:dyDescent="0.25">
      <c r="B32" s="11"/>
      <c r="E32" s="68">
        <f>IFERROR(SUM(J36,Q36,X36,AE36,AL36,AT36,BA36)*VLOOKUP($C$14,meta!$R$1:$S$3,2,FALSE),SUM(J36,Q36,X36,AE36,AL36,AT36,BA36))</f>
        <v>0</v>
      </c>
      <c r="F32" s="41">
        <f>IFERROR(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*VLOOKUP($C$14,meta!$R$1:$S$3,2,FALSE),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)</f>
        <v>0</v>
      </c>
      <c r="G32" s="67"/>
      <c r="H32" s="6" t="str">
        <f>meta!$P$1</f>
        <v>Entrada</v>
      </c>
      <c r="I32" s="1"/>
      <c r="J32" s="13"/>
      <c r="K32" s="26" t="str">
        <f>IF(J32&lt;&gt;"","",TEXT(meta!$F$1,"HH:MM"))</f>
        <v>08:30</v>
      </c>
      <c r="L32" s="1"/>
      <c r="N32" s="67"/>
      <c r="O32" s="6" t="str">
        <f>meta!$P$1</f>
        <v>Entrada</v>
      </c>
      <c r="P32" s="1"/>
      <c r="Q32" s="13"/>
      <c r="R32" s="26" t="str">
        <f>IF(Q32&lt;&gt;"","",TEXT(meta!$F$1,"HH:MM"))</f>
        <v>08:30</v>
      </c>
      <c r="S32" s="1"/>
      <c r="U32" s="67"/>
      <c r="V32" s="6" t="str">
        <f>meta!$P$1</f>
        <v>Entrada</v>
      </c>
      <c r="W32" s="1"/>
      <c r="X32" s="13"/>
      <c r="Y32" s="26" t="str">
        <f>IF(X32&lt;&gt;"","",TEXT(meta!$F$1,"HH:MM"))</f>
        <v>08:30</v>
      </c>
      <c r="Z32" s="1"/>
      <c r="AB32" s="67"/>
      <c r="AC32" s="6" t="str">
        <f>meta!$P$1</f>
        <v>Entrada</v>
      </c>
      <c r="AD32" s="1"/>
      <c r="AE32" s="13"/>
      <c r="AF32" s="26" t="str">
        <f>IF(AE32&lt;&gt;"","",TEXT(meta!$F$1,"HH:MM"))</f>
        <v>08:30</v>
      </c>
      <c r="AG32" s="1"/>
      <c r="AI32" s="67"/>
      <c r="AJ32" s="6" t="str">
        <f>meta!$P$1</f>
        <v>Entrada</v>
      </c>
      <c r="AK32" s="1"/>
      <c r="AL32" s="13"/>
      <c r="AM32" s="26" t="str">
        <f>IF(AL32&lt;&gt;"","",TEXT(meta!$F$1,"HH:MM"))</f>
        <v>08:30</v>
      </c>
      <c r="AN32" s="1"/>
      <c r="AQ32" s="67"/>
      <c r="AR32" s="6" t="str">
        <f>meta!$P$1</f>
        <v>Entrada</v>
      </c>
      <c r="AS32" s="1"/>
      <c r="AT32" s="13"/>
      <c r="AU32" s="26" t="str">
        <f>IF(AT32&lt;&gt;"","",TEXT(meta!$F$1,"HH:MM"))</f>
        <v>08:30</v>
      </c>
      <c r="AV32" s="1"/>
      <c r="AX32" s="67"/>
      <c r="AY32" s="6" t="str">
        <f>meta!$P$1</f>
        <v>Entrada</v>
      </c>
      <c r="AZ32" s="1"/>
      <c r="BA32" s="13"/>
      <c r="BB32" s="26" t="str">
        <f>IF(BA32&lt;&gt;"","",TEXT(meta!$F$1,"HH:MM"))</f>
        <v>08:30</v>
      </c>
      <c r="BC32" s="1"/>
    </row>
    <row r="33" spans="1:55" ht="14.45" customHeight="1" x14ac:dyDescent="0.25">
      <c r="B33" s="11"/>
      <c r="E33" s="68"/>
      <c r="F33" s="36"/>
      <c r="G33" s="67"/>
      <c r="H33" s="7" t="str">
        <f>meta!$P$2</f>
        <v>Almoço ↑</v>
      </c>
      <c r="I33" s="1"/>
      <c r="J33" s="14"/>
      <c r="K33" s="27"/>
      <c r="L33" s="1"/>
      <c r="N33" s="67"/>
      <c r="O33" s="7" t="str">
        <f>meta!$P$2</f>
        <v>Almoço ↑</v>
      </c>
      <c r="P33" s="1"/>
      <c r="Q33" s="14"/>
      <c r="R33" s="27"/>
      <c r="S33" s="1"/>
      <c r="U33" s="67"/>
      <c r="V33" s="7" t="str">
        <f>meta!$P$2</f>
        <v>Almoço ↑</v>
      </c>
      <c r="W33" s="1"/>
      <c r="X33" s="14"/>
      <c r="Y33" s="27"/>
      <c r="Z33" s="1"/>
      <c r="AB33" s="67"/>
      <c r="AC33" s="7" t="str">
        <f>meta!$P$2</f>
        <v>Almoço ↑</v>
      </c>
      <c r="AD33" s="1"/>
      <c r="AE33" s="14"/>
      <c r="AF33" s="27"/>
      <c r="AG33" s="1"/>
      <c r="AI33" s="67"/>
      <c r="AJ33" s="7" t="str">
        <f>meta!$P$2</f>
        <v>Almoço ↑</v>
      </c>
      <c r="AK33" s="1"/>
      <c r="AL33" s="14"/>
      <c r="AM33" s="27"/>
      <c r="AN33" s="1"/>
      <c r="AQ33" s="67"/>
      <c r="AR33" s="7" t="str">
        <f>meta!$P$2</f>
        <v>Almoço ↑</v>
      </c>
      <c r="AS33" s="1"/>
      <c r="AT33" s="14"/>
      <c r="AU33" s="27"/>
      <c r="AV33" s="1"/>
      <c r="AX33" s="67"/>
      <c r="AY33" s="7" t="str">
        <f>meta!$P$2</f>
        <v>Almoço ↑</v>
      </c>
      <c r="AZ33" s="1"/>
      <c r="BA33" s="14"/>
      <c r="BB33" s="27"/>
      <c r="BC33" s="1"/>
    </row>
    <row r="34" spans="1:55" ht="14.45" customHeight="1" x14ac:dyDescent="0.25">
      <c r="B34" s="11"/>
      <c r="E34" s="68"/>
      <c r="F34" s="36"/>
      <c r="G34" s="67"/>
      <c r="H34" s="7" t="str">
        <f>meta!$P$3</f>
        <v>Almoço ↓</v>
      </c>
      <c r="I34" s="1"/>
      <c r="J34" s="14"/>
      <c r="K34" s="27" t="str">
        <f>IF(OR(J33="",J34&lt;&gt;""),"",TEXT(J33+"1:00","HH:MM"))</f>
        <v/>
      </c>
      <c r="L34" s="1"/>
      <c r="N34" s="67"/>
      <c r="O34" s="7" t="str">
        <f>meta!$P$3</f>
        <v>Almoço ↓</v>
      </c>
      <c r="P34" s="1"/>
      <c r="Q34" s="14"/>
      <c r="R34" s="27" t="str">
        <f>IF(OR(Q33="",Q34&lt;&gt;""),"",TEXT(Q33+"1:00","HH:MM"))</f>
        <v/>
      </c>
      <c r="S34" s="1"/>
      <c r="U34" s="67"/>
      <c r="V34" s="7" t="str">
        <f>meta!$P$3</f>
        <v>Almoço ↓</v>
      </c>
      <c r="W34" s="1"/>
      <c r="X34" s="14"/>
      <c r="Y34" s="27" t="str">
        <f>IF(OR(X33="",X34&lt;&gt;""),"",TEXT(X33+"1:00","HH:MM"))</f>
        <v/>
      </c>
      <c r="Z34" s="1"/>
      <c r="AB34" s="67"/>
      <c r="AC34" s="7" t="str">
        <f>meta!$P$3</f>
        <v>Almoço ↓</v>
      </c>
      <c r="AD34" s="1"/>
      <c r="AE34" s="14"/>
      <c r="AF34" s="27" t="str">
        <f>IF(OR(AE33="",AE34&lt;&gt;""),"",TEXT(AE33+"1:00","HH:MM"))</f>
        <v/>
      </c>
      <c r="AG34" s="1"/>
      <c r="AI34" s="67"/>
      <c r="AJ34" s="7" t="str">
        <f>meta!$P$3</f>
        <v>Almoço ↓</v>
      </c>
      <c r="AK34" s="1"/>
      <c r="AL34" s="14"/>
      <c r="AM34" s="27" t="str">
        <f>IF(OR(AL33="",AL34&lt;&gt;""),"",TEXT(AL33+"1:00","HH:MM"))</f>
        <v/>
      </c>
      <c r="AN34" s="1"/>
      <c r="AQ34" s="67"/>
      <c r="AR34" s="7" t="str">
        <f>meta!$P$3</f>
        <v>Almoço ↓</v>
      </c>
      <c r="AS34" s="1"/>
      <c r="AT34" s="14"/>
      <c r="AU34" s="27" t="str">
        <f>IF(OR(AT33="",AT34&lt;&gt;""),"",TEXT(AT33+"1:00","HH:MM"))</f>
        <v/>
      </c>
      <c r="AV34" s="1"/>
      <c r="AX34" s="67"/>
      <c r="AY34" s="7" t="str">
        <f>meta!$P$3</f>
        <v>Almoço ↓</v>
      </c>
      <c r="AZ34" s="1"/>
      <c r="BA34" s="14"/>
      <c r="BB34" s="27" t="str">
        <f>IF(OR(BA33="",BA34&lt;&gt;""),"",TEXT(BA33+"1:00","HH:MM"))</f>
        <v/>
      </c>
      <c r="BC34" s="1"/>
    </row>
    <row r="35" spans="1:55" ht="14.45" customHeight="1" x14ac:dyDescent="0.25">
      <c r="B35" s="11"/>
      <c r="E35" s="68"/>
      <c r="F35" s="36"/>
      <c r="G35" s="67"/>
      <c r="H35" s="6" t="str">
        <f>meta!$P$4</f>
        <v>Saída</v>
      </c>
      <c r="I35" s="1"/>
      <c r="J35" s="13"/>
      <c r="K35" s="26" t="str">
        <f>IF(J35&lt;&gt;"","",TEXT(meta!$F$2,"HH:MM"))</f>
        <v>17:30</v>
      </c>
      <c r="L35" s="1"/>
      <c r="N35" s="67"/>
      <c r="O35" s="6" t="str">
        <f>meta!$P$4</f>
        <v>Saída</v>
      </c>
      <c r="P35" s="1"/>
      <c r="Q35" s="13"/>
      <c r="R35" s="26" t="str">
        <f>IF(Q35&lt;&gt;"","",TEXT(meta!$F$2,"HH:MM"))</f>
        <v>17:30</v>
      </c>
      <c r="S35" s="1"/>
      <c r="U35" s="67"/>
      <c r="V35" s="6" t="str">
        <f>meta!$P$4</f>
        <v>Saída</v>
      </c>
      <c r="W35" s="1"/>
      <c r="X35" s="13"/>
      <c r="Y35" s="26" t="str">
        <f>IF(X35&lt;&gt;"","",TEXT(meta!$F$2,"HH:MM"))</f>
        <v>17:30</v>
      </c>
      <c r="Z35" s="1"/>
      <c r="AB35" s="67"/>
      <c r="AC35" s="6" t="str">
        <f>meta!$P$4</f>
        <v>Saída</v>
      </c>
      <c r="AD35" s="1"/>
      <c r="AE35" s="13"/>
      <c r="AF35" s="26" t="str">
        <f>IF(AE35&lt;&gt;"","",TEXT(meta!$F$2,"HH:MM"))</f>
        <v>17:30</v>
      </c>
      <c r="AG35" s="1"/>
      <c r="AI35" s="67"/>
      <c r="AJ35" s="6" t="str">
        <f>meta!$P$4</f>
        <v>Saída</v>
      </c>
      <c r="AK35" s="1"/>
      <c r="AL35" s="13"/>
      <c r="AM35" s="26" t="str">
        <f>IF(AL35&lt;&gt;"","",TEXT(meta!$F$2,"HH:MM"))</f>
        <v>17:30</v>
      </c>
      <c r="AN35" s="1"/>
      <c r="AQ35" s="67"/>
      <c r="AR35" s="6" t="str">
        <f>meta!$P$4</f>
        <v>Saída</v>
      </c>
      <c r="AS35" s="1"/>
      <c r="AT35" s="13"/>
      <c r="AU35" s="26" t="str">
        <f>IF(AT35&lt;&gt;"","",TEXT(meta!$F$2,"HH:MM"))</f>
        <v>17:30</v>
      </c>
      <c r="AV35" s="1"/>
      <c r="AX35" s="67"/>
      <c r="AY35" s="6" t="str">
        <f>meta!$P$4</f>
        <v>Saída</v>
      </c>
      <c r="AZ35" s="1"/>
      <c r="BA35" s="13"/>
      <c r="BB35" s="26" t="str">
        <f>IF(BA35&lt;&gt;"","",TEXT(meta!$F$2,"HH:MM"))</f>
        <v>17:30</v>
      </c>
      <c r="BC35" s="1"/>
    </row>
    <row r="36" spans="1:55" s="18" customFormat="1" ht="10.5" customHeight="1" x14ac:dyDescent="0.25">
      <c r="A36" s="8"/>
      <c r="B36" s="11"/>
      <c r="C36" s="8"/>
      <c r="D36" s="2"/>
      <c r="E36" s="35"/>
      <c r="F36" s="35"/>
      <c r="G36" s="67"/>
      <c r="H36" s="58" t="str">
        <f>IF(AND(J32&lt;&gt;"",J33&lt;&gt;"",J34&lt;&gt;"",J35&lt;&gt;""),
IF(ABS(J35-J32-(J34-J33)-meta!$F$4)&lt;=meta!$F$9,
_xlfn.CONCAT(
(SIGN(J35-J32-(J34-J33)-meta!$F$4)*MINUTE(ABS(J35-J32-(J34-J33)-meta!$F$4))),meta!$F$10
),""),"")</f>
        <v/>
      </c>
      <c r="I36" s="8"/>
      <c r="J36" s="23" t="str">
        <f>_xlfn.IFS(AND(J32="",J33="",J34="",J35=""),"",
AND(J32&lt;&gt;"",J33="",J34="",J35=""),meta!$F$1-J32,
AND(J32&lt;&gt;"",J33&lt;&gt;"",J34="",J35=""),meta!$F$1-J32,
AND(J32&lt;&gt;"",J33&lt;&gt;"",J34&lt;&gt;"",J35=""),(meta!$F$1-J32)-(J34-J33-meta!$F$3),
AND(J32&lt;&gt;"",J33&lt;&gt;"",J34&lt;&gt;"",J35&lt;&gt;""),IF(ABS(J35-J32-(J34-J33)-meta!$F$4)&lt;=meta!$F$9,0,(J35-J32-(J34-J33)-meta!$F$4)),
TRUE,"ERRO")</f>
        <v/>
      </c>
      <c r="K36" s="28"/>
      <c r="L36" s="8"/>
      <c r="M36" s="19"/>
      <c r="N36" s="67"/>
      <c r="O36" s="58" t="str">
        <f>IF(AND(Q32&lt;&gt;"",Q33&lt;&gt;"",Q34&lt;&gt;"",Q35&lt;&gt;""),
IF(ABS(Q35-Q32-(Q34-Q33)-meta!$F$4)&lt;=meta!$F$9,
_xlfn.CONCAT(
(SIGN(Q35-Q32-(Q34-Q33)-meta!$F$4)*MINUTE(ABS(Q35-Q32-(Q34-Q33)-meta!$F$4))),meta!$F$10
),""),"")</f>
        <v/>
      </c>
      <c r="P36" s="8"/>
      <c r="Q36" s="23" t="str">
        <f>_xlfn.IFS(AND(Q32="",Q33="",Q34="",Q35=""),"",
AND(Q32&lt;&gt;"",Q33="",Q34="",Q35=""),meta!$F$1-Q32,
AND(Q32&lt;&gt;"",Q33&lt;&gt;"",Q34="",Q35=""),meta!$F$1-Q32,
AND(Q32&lt;&gt;"",Q33&lt;&gt;"",Q34&lt;&gt;"",Q35=""),(meta!$F$1-Q32)-(Q34-Q33-meta!$F$3),
AND(Q32&lt;&gt;"",Q33&lt;&gt;"",Q34&lt;&gt;"",Q35&lt;&gt;""),IF(ABS(Q35-Q32-(Q34-Q33)-meta!$F$4)&lt;=meta!$F$9,0,(Q35-Q32-(Q34-Q33)-meta!$F$4)),
TRUE,"ERRO")</f>
        <v/>
      </c>
      <c r="R36" s="28"/>
      <c r="S36" s="8"/>
      <c r="T36" s="19"/>
      <c r="U36" s="67"/>
      <c r="V36" s="58" t="str">
        <f>IF(AND(X32&lt;&gt;"",X33&lt;&gt;"",X34&lt;&gt;"",X35&lt;&gt;""),
IF(ABS(X35-X32-(X34-X33)-meta!$F$4)&lt;=meta!$F$9,
_xlfn.CONCAT(
(SIGN(X35-X32-(X34-X33)-meta!$F$4)*MINUTE(ABS(X35-X32-(X34-X33)-meta!$F$4))),meta!$F$10
),""),"")</f>
        <v/>
      </c>
      <c r="W36" s="8"/>
      <c r="X36" s="23" t="str">
        <f>_xlfn.IFS(AND(X32="",X33="",X34="",X35=""),"",
AND(X32&lt;&gt;"",X33="",X34="",X35=""),meta!$F$1-X32,
AND(X32&lt;&gt;"",X33&lt;&gt;"",X34="",X35=""),meta!$F$1-X32,
AND(X32&lt;&gt;"",X33&lt;&gt;"",X34&lt;&gt;"",X35=""),(meta!$F$1-X32)-(X34-X33-meta!$F$3),
AND(X32&lt;&gt;"",X33&lt;&gt;"",X34&lt;&gt;"",X35&lt;&gt;""),IF(ABS(X35-X32-(X34-X33)-meta!$F$4)&lt;=meta!$F$9,0,(X35-X32-(X34-X33)-meta!$F$4)),
TRUE,"ERRO")</f>
        <v/>
      </c>
      <c r="Y36" s="28"/>
      <c r="Z36" s="8"/>
      <c r="AA36" s="19"/>
      <c r="AB36" s="67"/>
      <c r="AC36" s="58" t="str">
        <f>IF(AND(AE32&lt;&gt;"",AE33&lt;&gt;"",AE34&lt;&gt;"",AE35&lt;&gt;""),
IF(ABS(AE35-AE32-(AE34-AE33)-meta!$F$4)&lt;=meta!$F$9,
_xlfn.CONCAT(
(SIGN(AE35-AE32-(AE34-AE33)-meta!$F$4)*MINUTE(ABS(AE35-AE32-(AE34-AE33)-meta!$F$4))),meta!$F$10
),""),"")</f>
        <v/>
      </c>
      <c r="AD36" s="8"/>
      <c r="AE36" s="23" t="str">
        <f>_xlfn.IFS(AND(AE32="",AE33="",AE34="",AE35=""),"",
AND(AE32&lt;&gt;"",AE33="",AE34="",AE35=""),meta!$F$1-AE32,
AND(AE32&lt;&gt;"",AE33&lt;&gt;"",AE34="",AE35=""),meta!$F$1-AE32,
AND(AE32&lt;&gt;"",AE33&lt;&gt;"",AE34&lt;&gt;"",AE35=""),(meta!$F$1-AE32)-(AE34-AE33-meta!$F$3),
AND(AE32&lt;&gt;"",AE33&lt;&gt;"",AE34&lt;&gt;"",AE35&lt;&gt;""),IF(ABS(AE35-AE32-(AE34-AE33)-meta!$F$4)&lt;=meta!$F$9,0,(AE35-AE32-(AE34-AE33)-meta!$F$4)),
TRUE,"ERRO")</f>
        <v/>
      </c>
      <c r="AF36" s="28"/>
      <c r="AG36" s="8"/>
      <c r="AH36" s="19"/>
      <c r="AI36" s="67"/>
      <c r="AJ36" s="58" t="str">
        <f>IF(AND(AL32&lt;&gt;"",AL33&lt;&gt;"",AL34&lt;&gt;"",AL35&lt;&gt;""),
IF(ABS(AL35-AL32-(AL34-AL33)-meta!$F$4)&lt;=meta!$F$9,
_xlfn.CONCAT(
(SIGN(AL35-AL32-(AL34-AL33)-meta!$F$4)*MINUTE(ABS(AL35-AL32-(AL34-AL33)-meta!$F$4))),meta!$F$10
),""),"")</f>
        <v/>
      </c>
      <c r="AK36" s="8"/>
      <c r="AL36" s="23" t="str">
        <f>_xlfn.IFS(AND(AL32="",AL33="",AL34="",AL35=""),"",
AND(AL32&lt;&gt;"",AL33="",AL34="",AL35=""),meta!$F$1-AL32,
AND(AL32&lt;&gt;"",AL33&lt;&gt;"",AL34="",AL35=""),meta!$F$1-AL32,
AND(AL32&lt;&gt;"",AL33&lt;&gt;"",AL34&lt;&gt;"",AL35=""),(meta!$F$1-AL32)-(AL34-AL33-meta!$F$3),
AND(AL32&lt;&gt;"",AL33&lt;&gt;"",AL34&lt;&gt;"",AL35&lt;&gt;""),IF(ABS(AL35-AL32-(AL34-AL33)-meta!$F$4)&lt;=meta!$F$9,0,(AL35-AL32-(AL34-AL33)-meta!$F$4)),
TRUE,"ERRO")</f>
        <v/>
      </c>
      <c r="AM36" s="28"/>
      <c r="AN36" s="8"/>
      <c r="AO36" s="19"/>
      <c r="AQ36" s="67"/>
      <c r="AR36" s="58" t="str">
        <f>IF(AND(AT32&lt;&gt;"",AT33&lt;&gt;"",AT34&lt;&gt;"",AT35&lt;&gt;""),
IF(ABS(AT35-AT32-(AT34-AT33)-meta!$F$4)&lt;=meta!$F$9,
_xlfn.CONCAT(
(SIGN(AT35-AT32-(AT34-AT33)-meta!$F$4)*MINUTE(ABS(AT35-AT32-(AT34-AT33)-meta!$F$4))),meta!$F$10
),""),"")</f>
        <v/>
      </c>
      <c r="AS36" s="8"/>
      <c r="AT36" s="23" t="str">
        <f>_xlfn.IFS(AND(AT32="",AT33="",AT34="",AT35=""),"",
AND(AT32&lt;&gt;"",AT33="",AT34="",AT35=""),meta!$F$1-AT32,
AND(AT32&lt;&gt;"",AT33&lt;&gt;"",AT34="",AT35=""),meta!$F$1-AT32,
AND(AT32&lt;&gt;"",AT33&lt;&gt;"",AT34&lt;&gt;"",AT35=""),(meta!$F$1-AT32)-(AT34-AT33-meta!$F$3),
AND(AT32&lt;&gt;"",AT33&lt;&gt;"",AT34&lt;&gt;"",AT35&lt;&gt;""),IF(ABS(AT35-AT32-(AT34-AT33)-meta!$F$4)&lt;=meta!$F$9,0,(AT35-AT32-(AT34-AT33)-meta!$F$4)),
TRUE,"ERRO")</f>
        <v/>
      </c>
      <c r="AU36" s="28"/>
      <c r="AV36" s="8"/>
      <c r="AX36" s="67"/>
      <c r="AY36" s="58" t="str">
        <f>IF(AND(BA32&lt;&gt;"",BA33&lt;&gt;"",BA34&lt;&gt;"",BA35&lt;&gt;""),
IF(ABS(BA35-BA32-(BA34-BA33)-meta!$F$4)&lt;=meta!$F$9,
_xlfn.CONCAT(
(SIGN(BA35-BA32-(BA34-BA33)-meta!$F$4)*MINUTE(ABS(BA35-BA32-(BA34-BA33)-meta!$F$4))),meta!$F$10
),""),"")</f>
        <v/>
      </c>
      <c r="AZ36" s="8"/>
      <c r="BA36" s="23" t="str">
        <f>_xlfn.IFS(AND(BA32="",BA33="",BA34="",BA35=""),"",
AND(BA32&lt;&gt;"",BA33="",BA34="",BA35=""),meta!$F$1-BA32,
AND(BA32&lt;&gt;"",BA33&lt;&gt;"",BA34="",BA35=""),meta!$F$1-BA32,
AND(BA32&lt;&gt;"",BA33&lt;&gt;"",BA34&lt;&gt;"",BA35=""),(meta!$F$1-BA32)-(BA34-BA33-meta!$F$3),
AND(BA32&lt;&gt;"",BA33&lt;&gt;"",BA34&lt;&gt;"",BA35&lt;&gt;""),IF(ABS(BA35-BA32-(BA34-BA33)-meta!$F$4)&lt;=meta!$F$9,0,(BA35-BA32-(BA34-BA33)-meta!$F$4)),
TRUE,"ERRO")</f>
        <v/>
      </c>
      <c r="BB36" s="28"/>
      <c r="BC36" s="8"/>
    </row>
    <row r="37" spans="1:55" ht="4.5" customHeight="1" x14ac:dyDescent="0.25">
      <c r="B37" s="11"/>
      <c r="F37" s="35"/>
    </row>
    <row r="38" spans="1:55" ht="4.5" customHeight="1" x14ac:dyDescent="0.25">
      <c r="B38" s="11"/>
      <c r="F38" s="35"/>
      <c r="G38" s="67">
        <f>AX31+1</f>
        <v>44012</v>
      </c>
      <c r="H38" s="15"/>
      <c r="I38" s="15"/>
      <c r="J38" s="15"/>
      <c r="K38" s="25"/>
      <c r="L38" s="4"/>
      <c r="N38" s="67">
        <f>G38+1</f>
        <v>44013</v>
      </c>
      <c r="O38" s="15"/>
      <c r="P38" s="15"/>
      <c r="Q38" s="15"/>
      <c r="R38" s="25"/>
      <c r="S38" s="4"/>
      <c r="U38" s="67">
        <f>N38+1</f>
        <v>44014</v>
      </c>
      <c r="V38" s="15"/>
      <c r="W38" s="15"/>
      <c r="X38" s="15"/>
      <c r="Y38" s="25"/>
      <c r="Z38" s="4"/>
      <c r="AB38" s="67">
        <f>U38+1</f>
        <v>44015</v>
      </c>
      <c r="AC38" s="15"/>
      <c r="AD38" s="15"/>
      <c r="AE38" s="15"/>
      <c r="AF38" s="25"/>
      <c r="AG38" s="4"/>
      <c r="AI38" s="67">
        <f>AB38+1</f>
        <v>44016</v>
      </c>
      <c r="AJ38" s="15"/>
      <c r="AK38" s="15"/>
      <c r="AL38" s="15"/>
      <c r="AM38" s="25"/>
      <c r="AN38" s="4"/>
      <c r="AQ38" s="67">
        <f>AI38+1</f>
        <v>44017</v>
      </c>
      <c r="AR38" s="15"/>
      <c r="AS38" s="15"/>
      <c r="AT38" s="15"/>
      <c r="AU38" s="25"/>
      <c r="AV38" s="4"/>
      <c r="AX38" s="67">
        <f>AQ38+1</f>
        <v>44018</v>
      </c>
      <c r="AY38" s="15"/>
      <c r="AZ38" s="15"/>
      <c r="BA38" s="15"/>
      <c r="BB38" s="25"/>
      <c r="BC38" s="4"/>
    </row>
    <row r="39" spans="1:55" ht="14.45" customHeight="1" x14ac:dyDescent="0.25">
      <c r="B39" s="11"/>
      <c r="E39" s="68">
        <f>IFERROR(SUM(J43,Q43,X43,AE43,AL43,AT43,BA43)*VLOOKUP($C$14,meta!$R$1:$S$3,2,FALSE),SUM(J43,Q43,X43,AE43,AL43,AT43,BA43))</f>
        <v>0</v>
      </c>
      <c r="F39" s="41">
        <f>IFERROR(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*VLOOKUP($C$14,meta!$R$1:$S$3,2,FALSE),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)</f>
        <v>0</v>
      </c>
      <c r="G39" s="67"/>
      <c r="H39" s="6" t="str">
        <f>meta!$P$1</f>
        <v>Entrada</v>
      </c>
      <c r="I39" s="1"/>
      <c r="J39" s="13"/>
      <c r="K39" s="26" t="str">
        <f>IF(J39&lt;&gt;"","",TEXT(meta!$F$1,"HH:MM"))</f>
        <v>08:30</v>
      </c>
      <c r="L39" s="1"/>
      <c r="N39" s="67"/>
      <c r="O39" s="6" t="str">
        <f>meta!$P$1</f>
        <v>Entrada</v>
      </c>
      <c r="P39" s="1"/>
      <c r="Q39" s="13"/>
      <c r="R39" s="26" t="str">
        <f>IF(Q39&lt;&gt;"","",TEXT(meta!$F$1,"HH:MM"))</f>
        <v>08:30</v>
      </c>
      <c r="S39" s="1"/>
      <c r="U39" s="67"/>
      <c r="V39" s="6" t="str">
        <f>meta!$P$1</f>
        <v>Entrada</v>
      </c>
      <c r="W39" s="1"/>
      <c r="X39" s="13"/>
      <c r="Y39" s="26" t="str">
        <f>IF(X39&lt;&gt;"","",TEXT(meta!$F$1,"HH:MM"))</f>
        <v>08:30</v>
      </c>
      <c r="Z39" s="1"/>
      <c r="AB39" s="67"/>
      <c r="AC39" s="6" t="str">
        <f>meta!$P$1</f>
        <v>Entrada</v>
      </c>
      <c r="AD39" s="1"/>
      <c r="AE39" s="13"/>
      <c r="AF39" s="26" t="str">
        <f>IF(AE39&lt;&gt;"","",TEXT(meta!$F$1,"HH:MM"))</f>
        <v>08:30</v>
      </c>
      <c r="AG39" s="1"/>
      <c r="AI39" s="67"/>
      <c r="AJ39" s="6" t="str">
        <f>meta!$P$1</f>
        <v>Entrada</v>
      </c>
      <c r="AK39" s="1"/>
      <c r="AL39" s="13"/>
      <c r="AM39" s="26" t="str">
        <f>IF(AL39&lt;&gt;"","",TEXT(meta!$F$1,"HH:MM"))</f>
        <v>08:30</v>
      </c>
      <c r="AN39" s="1"/>
      <c r="AQ39" s="67"/>
      <c r="AR39" s="6" t="str">
        <f>meta!$P$1</f>
        <v>Entrada</v>
      </c>
      <c r="AS39" s="1"/>
      <c r="AT39" s="13"/>
      <c r="AU39" s="26" t="str">
        <f>IF(AT39&lt;&gt;"","",TEXT(meta!$F$1,"HH:MM"))</f>
        <v>08:30</v>
      </c>
      <c r="AV39" s="1"/>
      <c r="AX39" s="67"/>
      <c r="AY39" s="6" t="str">
        <f>meta!$P$1</f>
        <v>Entrada</v>
      </c>
      <c r="AZ39" s="1"/>
      <c r="BA39" s="13"/>
      <c r="BB39" s="26" t="str">
        <f>IF(BA39&lt;&gt;"","",TEXT(meta!$F$1,"HH:MM"))</f>
        <v>08:30</v>
      </c>
      <c r="BC39" s="1"/>
    </row>
    <row r="40" spans="1:55" ht="14.45" customHeight="1" x14ac:dyDescent="0.25">
      <c r="B40" s="11"/>
      <c r="E40" s="68"/>
      <c r="F40" s="38"/>
      <c r="G40" s="67"/>
      <c r="H40" s="7" t="str">
        <f>meta!$P$2</f>
        <v>Almoço ↑</v>
      </c>
      <c r="I40" s="1"/>
      <c r="J40" s="14"/>
      <c r="K40" s="27"/>
      <c r="L40" s="1"/>
      <c r="N40" s="67"/>
      <c r="O40" s="7" t="str">
        <f>meta!$P$2</f>
        <v>Almoço ↑</v>
      </c>
      <c r="P40" s="1"/>
      <c r="Q40" s="14"/>
      <c r="R40" s="27"/>
      <c r="S40" s="1"/>
      <c r="U40" s="67"/>
      <c r="V40" s="7" t="str">
        <f>meta!$P$2</f>
        <v>Almoço ↑</v>
      </c>
      <c r="W40" s="1"/>
      <c r="X40" s="14"/>
      <c r="Y40" s="27"/>
      <c r="Z40" s="1"/>
      <c r="AB40" s="67"/>
      <c r="AC40" s="7" t="str">
        <f>meta!$P$2</f>
        <v>Almoço ↑</v>
      </c>
      <c r="AD40" s="1"/>
      <c r="AE40" s="14"/>
      <c r="AF40" s="27"/>
      <c r="AG40" s="1"/>
      <c r="AI40" s="67"/>
      <c r="AJ40" s="7" t="str">
        <f>meta!$P$2</f>
        <v>Almoço ↑</v>
      </c>
      <c r="AK40" s="1"/>
      <c r="AL40" s="14"/>
      <c r="AM40" s="27"/>
      <c r="AN40" s="1"/>
      <c r="AQ40" s="67"/>
      <c r="AR40" s="7" t="str">
        <f>meta!$P$2</f>
        <v>Almoço ↑</v>
      </c>
      <c r="AS40" s="1"/>
      <c r="AT40" s="14"/>
      <c r="AU40" s="27"/>
      <c r="AV40" s="1"/>
      <c r="AX40" s="67"/>
      <c r="AY40" s="7" t="str">
        <f>meta!$P$2</f>
        <v>Almoço ↑</v>
      </c>
      <c r="AZ40" s="1"/>
      <c r="BA40" s="14"/>
      <c r="BB40" s="27"/>
      <c r="BC40" s="1"/>
    </row>
    <row r="41" spans="1:55" ht="14.45" customHeight="1" x14ac:dyDescent="0.25">
      <c r="B41" s="11"/>
      <c r="E41" s="68"/>
      <c r="F41" s="38"/>
      <c r="G41" s="67"/>
      <c r="H41" s="7" t="str">
        <f>meta!$P$3</f>
        <v>Almoço ↓</v>
      </c>
      <c r="I41" s="1"/>
      <c r="J41" s="14"/>
      <c r="K41" s="27" t="str">
        <f>IF(OR(J40="",J41&lt;&gt;""),"",TEXT(J40+"1:00","HH:MM"))</f>
        <v/>
      </c>
      <c r="L41" s="1"/>
      <c r="N41" s="67"/>
      <c r="O41" s="7" t="str">
        <f>meta!$P$3</f>
        <v>Almoço ↓</v>
      </c>
      <c r="P41" s="1"/>
      <c r="Q41" s="14"/>
      <c r="R41" s="27" t="str">
        <f>IF(OR(Q40="",Q41&lt;&gt;""),"",TEXT(Q40+"1:00","HH:MM"))</f>
        <v/>
      </c>
      <c r="S41" s="1"/>
      <c r="U41" s="67"/>
      <c r="V41" s="7" t="str">
        <f>meta!$P$3</f>
        <v>Almoço ↓</v>
      </c>
      <c r="W41" s="1"/>
      <c r="X41" s="14"/>
      <c r="Y41" s="27" t="str">
        <f>IF(OR(X40="",X41&lt;&gt;""),"",TEXT(X40+"1:00","HH:MM"))</f>
        <v/>
      </c>
      <c r="Z41" s="1"/>
      <c r="AB41" s="67"/>
      <c r="AC41" s="7" t="str">
        <f>meta!$P$3</f>
        <v>Almoço ↓</v>
      </c>
      <c r="AD41" s="1"/>
      <c r="AE41" s="14"/>
      <c r="AF41" s="27" t="str">
        <f>IF(OR(AE40="",AE41&lt;&gt;""),"",TEXT(AE40+"1:00","HH:MM"))</f>
        <v/>
      </c>
      <c r="AG41" s="1"/>
      <c r="AI41" s="67"/>
      <c r="AJ41" s="7" t="str">
        <f>meta!$P$3</f>
        <v>Almoço ↓</v>
      </c>
      <c r="AK41" s="1"/>
      <c r="AL41" s="14"/>
      <c r="AM41" s="27" t="str">
        <f>IF(OR(AL40="",AL41&lt;&gt;""),"",TEXT(AL40+"1:00","HH:MM"))</f>
        <v/>
      </c>
      <c r="AN41" s="1"/>
      <c r="AQ41" s="67"/>
      <c r="AR41" s="7" t="str">
        <f>meta!$P$3</f>
        <v>Almoço ↓</v>
      </c>
      <c r="AS41" s="1"/>
      <c r="AT41" s="14"/>
      <c r="AU41" s="27" t="str">
        <f>IF(OR(AT40="",AT41&lt;&gt;""),"",TEXT(AT40+"1:00","HH:MM"))</f>
        <v/>
      </c>
      <c r="AV41" s="1"/>
      <c r="AX41" s="67"/>
      <c r="AY41" s="7" t="str">
        <f>meta!$P$3</f>
        <v>Almoço ↓</v>
      </c>
      <c r="AZ41" s="1"/>
      <c r="BA41" s="14"/>
      <c r="BB41" s="27" t="str">
        <f>IF(OR(BA40="",BA41&lt;&gt;""),"",TEXT(BA40+"1:00","HH:MM"))</f>
        <v/>
      </c>
      <c r="BC41" s="1"/>
    </row>
    <row r="42" spans="1:55" ht="14.45" customHeight="1" x14ac:dyDescent="0.25">
      <c r="B42" s="11"/>
      <c r="E42" s="68"/>
      <c r="F42" s="38"/>
      <c r="G42" s="67"/>
      <c r="H42" s="6" t="str">
        <f>meta!$P$4</f>
        <v>Saída</v>
      </c>
      <c r="I42" s="1"/>
      <c r="J42" s="13"/>
      <c r="K42" s="26" t="str">
        <f>IF(J42&lt;&gt;"","",TEXT(meta!$F$2,"HH:MM"))</f>
        <v>17:30</v>
      </c>
      <c r="L42" s="1"/>
      <c r="N42" s="67"/>
      <c r="O42" s="6" t="str">
        <f>meta!$P$4</f>
        <v>Saída</v>
      </c>
      <c r="P42" s="1"/>
      <c r="Q42" s="13"/>
      <c r="R42" s="26" t="str">
        <f>IF(Q42&lt;&gt;"","",TEXT(meta!$F$2,"HH:MM"))</f>
        <v>17:30</v>
      </c>
      <c r="S42" s="1"/>
      <c r="U42" s="67"/>
      <c r="V42" s="6" t="str">
        <f>meta!$P$4</f>
        <v>Saída</v>
      </c>
      <c r="W42" s="1"/>
      <c r="X42" s="13"/>
      <c r="Y42" s="26" t="str">
        <f>IF(X42&lt;&gt;"","",TEXT(meta!$F$2,"HH:MM"))</f>
        <v>17:30</v>
      </c>
      <c r="Z42" s="1"/>
      <c r="AB42" s="67"/>
      <c r="AC42" s="6" t="str">
        <f>meta!$P$4</f>
        <v>Saída</v>
      </c>
      <c r="AD42" s="1"/>
      <c r="AE42" s="13"/>
      <c r="AF42" s="26" t="str">
        <f>IF(AE42&lt;&gt;"","",TEXT(meta!$F$2,"HH:MM"))</f>
        <v>17:30</v>
      </c>
      <c r="AG42" s="1"/>
      <c r="AI42" s="67"/>
      <c r="AJ42" s="6" t="str">
        <f>meta!$P$4</f>
        <v>Saída</v>
      </c>
      <c r="AK42" s="1"/>
      <c r="AL42" s="13"/>
      <c r="AM42" s="26" t="str">
        <f>IF(AL42&lt;&gt;"","",TEXT(meta!$F$2,"HH:MM"))</f>
        <v>17:30</v>
      </c>
      <c r="AN42" s="1"/>
      <c r="AQ42" s="67"/>
      <c r="AR42" s="6" t="str">
        <f>meta!$P$4</f>
        <v>Saída</v>
      </c>
      <c r="AS42" s="1"/>
      <c r="AT42" s="13"/>
      <c r="AU42" s="26" t="str">
        <f>IF(AT42&lt;&gt;"","",TEXT(meta!$F$2,"HH:MM"))</f>
        <v>17:30</v>
      </c>
      <c r="AV42" s="1"/>
      <c r="AX42" s="67"/>
      <c r="AY42" s="6" t="str">
        <f>meta!$P$4</f>
        <v>Saída</v>
      </c>
      <c r="AZ42" s="1"/>
      <c r="BA42" s="13"/>
      <c r="BB42" s="26" t="str">
        <f>IF(BA42&lt;&gt;"","",TEXT(meta!$F$2,"HH:MM"))</f>
        <v>17:30</v>
      </c>
      <c r="BC42" s="1"/>
    </row>
    <row r="43" spans="1:55" s="18" customFormat="1" ht="10.5" customHeight="1" x14ac:dyDescent="0.25">
      <c r="A43" s="8"/>
      <c r="B43" s="11"/>
      <c r="C43" s="8"/>
      <c r="D43" s="2"/>
      <c r="E43" s="35"/>
      <c r="F43" s="37"/>
      <c r="G43" s="67"/>
      <c r="H43" s="58" t="str">
        <f>IF(AND(J39&lt;&gt;"",J40&lt;&gt;"",J41&lt;&gt;"",J42&lt;&gt;""),
IF(ABS(J42-J39-(J41-J40)-meta!$F$4)&lt;=meta!$F$9,
_xlfn.CONCAT(
(SIGN(J42-J39-(J41-J40)-meta!$F$4)*MINUTE(ABS(J42-J39-(J41-J40)-meta!$F$4))),meta!$F$10
),""),"")</f>
        <v/>
      </c>
      <c r="I43" s="8"/>
      <c r="J43" s="23" t="str">
        <f>_xlfn.IFS(AND(J39="",J40="",J41="",J42=""),"",
AND(J39&lt;&gt;"",J40="",J41="",J42=""),meta!$F$1-J39,
AND(J39&lt;&gt;"",J40&lt;&gt;"",J41="",J42=""),meta!$F$1-J39,
AND(J39&lt;&gt;"",J40&lt;&gt;"",J41&lt;&gt;"",J42=""),(meta!$F$1-J39)-(J41-J40-meta!$F$3),
AND(J39&lt;&gt;"",J40&lt;&gt;"",J41&lt;&gt;"",J42&lt;&gt;""),IF(ABS(J42-J39-(J41-J40)-meta!$F$4)&lt;=meta!$F$9,0,(J42-J39-(J41-J40)-meta!$F$4)),
TRUE,"ERRO")</f>
        <v/>
      </c>
      <c r="K43" s="28"/>
      <c r="L43" s="8"/>
      <c r="M43" s="19"/>
      <c r="N43" s="67"/>
      <c r="O43" s="58" t="str">
        <f>IF(AND(Q39&lt;&gt;"",Q40&lt;&gt;"",Q41&lt;&gt;"",Q42&lt;&gt;""),
IF(ABS(Q42-Q39-(Q41-Q40)-meta!$F$4)&lt;=meta!$F$9,
_xlfn.CONCAT(
(SIGN(Q42-Q39-(Q41-Q40)-meta!$F$4)*MINUTE(ABS(Q42-Q39-(Q41-Q40)-meta!$F$4))),meta!$F$10
),""),"")</f>
        <v/>
      </c>
      <c r="P43" s="8"/>
      <c r="Q43" s="23" t="str">
        <f>_xlfn.IFS(AND(Q39="",Q40="",Q41="",Q42=""),"",
AND(Q39&lt;&gt;"",Q40="",Q41="",Q42=""),meta!$F$1-Q39,
AND(Q39&lt;&gt;"",Q40&lt;&gt;"",Q41="",Q42=""),meta!$F$1-Q39,
AND(Q39&lt;&gt;"",Q40&lt;&gt;"",Q41&lt;&gt;"",Q42=""),(meta!$F$1-Q39)-(Q41-Q40-meta!$F$3),
AND(Q39&lt;&gt;"",Q40&lt;&gt;"",Q41&lt;&gt;"",Q42&lt;&gt;""),IF(ABS(Q42-Q39-(Q41-Q40)-meta!$F$4)&lt;=meta!$F$9,0,(Q42-Q39-(Q41-Q40)-meta!$F$4)),
TRUE,"ERRO")</f>
        <v/>
      </c>
      <c r="R43" s="28"/>
      <c r="S43" s="8"/>
      <c r="T43" s="19"/>
      <c r="U43" s="67"/>
      <c r="V43" s="58" t="str">
        <f>IF(AND(X39&lt;&gt;"",X40&lt;&gt;"",X41&lt;&gt;"",X42&lt;&gt;""),
IF(ABS(X42-X39-(X41-X40)-meta!$F$4)&lt;=meta!$F$9,
_xlfn.CONCAT(
(SIGN(X42-X39-(X41-X40)-meta!$F$4)*MINUTE(ABS(X42-X39-(X41-X40)-meta!$F$4))),meta!$F$10
),""),"")</f>
        <v/>
      </c>
      <c r="W43" s="8"/>
      <c r="X43" s="23" t="str">
        <f>_xlfn.IFS(AND(X39="",X40="",X41="",X42=""),"",
AND(X39&lt;&gt;"",X40="",X41="",X42=""),meta!$F$1-X39,
AND(X39&lt;&gt;"",X40&lt;&gt;"",X41="",X42=""),meta!$F$1-X39,
AND(X39&lt;&gt;"",X40&lt;&gt;"",X41&lt;&gt;"",X42=""),(meta!$F$1-X39)-(X41-X40-meta!$F$3),
AND(X39&lt;&gt;"",X40&lt;&gt;"",X41&lt;&gt;"",X42&lt;&gt;""),IF(ABS(X42-X39-(X41-X40)-meta!$F$4)&lt;=meta!$F$9,0,(X42-X39-(X41-X40)-meta!$F$4)),
TRUE,"ERRO")</f>
        <v/>
      </c>
      <c r="Y43" s="28"/>
      <c r="Z43" s="8"/>
      <c r="AA43" s="19"/>
      <c r="AB43" s="67"/>
      <c r="AC43" s="58" t="str">
        <f>IF(AND(AE39&lt;&gt;"",AE40&lt;&gt;"",AE41&lt;&gt;"",AE42&lt;&gt;""),
IF(ABS(AE42-AE39-(AE41-AE40)-meta!$F$4)&lt;=meta!$F$9,
_xlfn.CONCAT(
(SIGN(AE42-AE39-(AE41-AE40)-meta!$F$4)*MINUTE(ABS(AE42-AE39-(AE41-AE40)-meta!$F$4))),meta!$F$10
),""),"")</f>
        <v/>
      </c>
      <c r="AD43" s="8"/>
      <c r="AE43" s="23" t="str">
        <f>_xlfn.IFS(AND(AE39="",AE40="",AE41="",AE42=""),"",
AND(AE39&lt;&gt;"",AE40="",AE41="",AE42=""),meta!$F$1-AE39,
AND(AE39&lt;&gt;"",AE40&lt;&gt;"",AE41="",AE42=""),meta!$F$1-AE39,
AND(AE39&lt;&gt;"",AE40&lt;&gt;"",AE41&lt;&gt;"",AE42=""),(meta!$F$1-AE39)-(AE41-AE40-meta!$F$3),
AND(AE39&lt;&gt;"",AE40&lt;&gt;"",AE41&lt;&gt;"",AE42&lt;&gt;""),IF(ABS(AE42-AE39-(AE41-AE40)-meta!$F$4)&lt;=meta!$F$9,0,(AE42-AE39-(AE41-AE40)-meta!$F$4)),
TRUE,"ERRO")</f>
        <v/>
      </c>
      <c r="AF43" s="28"/>
      <c r="AG43" s="8"/>
      <c r="AH43" s="19"/>
      <c r="AI43" s="67"/>
      <c r="AJ43" s="58" t="str">
        <f>IF(AND(AL39&lt;&gt;"",AL40&lt;&gt;"",AL41&lt;&gt;"",AL42&lt;&gt;""),
IF(ABS(AL42-AL39-(AL41-AL40)-meta!$F$4)&lt;=meta!$F$9,
_xlfn.CONCAT(
(SIGN(AL42-AL39-(AL41-AL40)-meta!$F$4)*MINUTE(ABS(AL42-AL39-(AL41-AL40)-meta!$F$4))),meta!$F$10
),""),"")</f>
        <v/>
      </c>
      <c r="AK43" s="8"/>
      <c r="AL43" s="23" t="str">
        <f>_xlfn.IFS(AND(AL39="",AL40="",AL41="",AL42=""),"",
AND(AL39&lt;&gt;"",AL40="",AL41="",AL42=""),meta!$F$1-AL39,
AND(AL39&lt;&gt;"",AL40&lt;&gt;"",AL41="",AL42=""),meta!$F$1-AL39,
AND(AL39&lt;&gt;"",AL40&lt;&gt;"",AL41&lt;&gt;"",AL42=""),(meta!$F$1-AL39)-(AL41-AL40-meta!$F$3),
AND(AL39&lt;&gt;"",AL40&lt;&gt;"",AL41&lt;&gt;"",AL42&lt;&gt;""),IF(ABS(AL42-AL39-(AL41-AL40)-meta!$F$4)&lt;=meta!$F$9,0,(AL42-AL39-(AL41-AL40)-meta!$F$4)),
TRUE,"ERRO")</f>
        <v/>
      </c>
      <c r="AM43" s="28"/>
      <c r="AN43" s="8"/>
      <c r="AO43" s="19"/>
      <c r="AQ43" s="67"/>
      <c r="AR43" s="58" t="str">
        <f>IF(AND(AT39&lt;&gt;"",AT40&lt;&gt;"",AT41&lt;&gt;"",AT42&lt;&gt;""),
IF(ABS(AT42-AT39-(AT41-AT40)-meta!$F$4)&lt;=meta!$F$9,
_xlfn.CONCAT(
(SIGN(AT42-AT39-(AT41-AT40)-meta!$F$4)*MINUTE(ABS(AT42-AT39-(AT41-AT40)-meta!$F$4))),meta!$F$10
),""),"")</f>
        <v/>
      </c>
      <c r="AS43" s="8"/>
      <c r="AT43" s="23" t="str">
        <f>_xlfn.IFS(AND(AT39="",AT40="",AT41="",AT42=""),"",
AND(AT39&lt;&gt;"",AT40="",AT41="",AT42=""),meta!$F$1-AT39,
AND(AT39&lt;&gt;"",AT40&lt;&gt;"",AT41="",AT42=""),meta!$F$1-AT39,
AND(AT39&lt;&gt;"",AT40&lt;&gt;"",AT41&lt;&gt;"",AT42=""),(meta!$F$1-AT39)-(AT41-AT40-meta!$F$3),
AND(AT39&lt;&gt;"",AT40&lt;&gt;"",AT41&lt;&gt;"",AT42&lt;&gt;""),IF(ABS(AT42-AT39-(AT41-AT40)-meta!$F$4)&lt;=meta!$F$9,0,(AT42-AT39-(AT41-AT40)-meta!$F$4)),
TRUE,"ERRO")</f>
        <v/>
      </c>
      <c r="AU43" s="28"/>
      <c r="AV43" s="8"/>
      <c r="AX43" s="67"/>
      <c r="AY43" s="58" t="str">
        <f>IF(AND(BA39&lt;&gt;"",BA40&lt;&gt;"",BA41&lt;&gt;"",BA42&lt;&gt;""),
IF(ABS(BA42-BA39-(BA41-BA40)-meta!$F$4)&lt;=meta!$F$9,
_xlfn.CONCAT(
(SIGN(BA42-BA39-(BA41-BA40)-meta!$F$4)*MINUTE(ABS(BA42-BA39-(BA41-BA40)-meta!$F$4))),meta!$F$10
),""),"")</f>
        <v/>
      </c>
      <c r="AZ43" s="8"/>
      <c r="BA43" s="23" t="str">
        <f>_xlfn.IFS(AND(BA39="",BA40="",BA41="",BA42=""),"",
AND(BA39&lt;&gt;"",BA40="",BA41="",BA42=""),meta!$F$1-BA39,
AND(BA39&lt;&gt;"",BA40&lt;&gt;"",BA41="",BA42=""),meta!$F$1-BA39,
AND(BA39&lt;&gt;"",BA40&lt;&gt;"",BA41&lt;&gt;"",BA42=""),(meta!$F$1-BA39)-(BA41-BA40-meta!$F$3),
AND(BA39&lt;&gt;"",BA40&lt;&gt;"",BA41&lt;&gt;"",BA42&lt;&gt;""),IF(ABS(BA42-BA39-(BA41-BA40)-meta!$F$4)&lt;=meta!$F$9,0,(BA42-BA39-(BA41-BA40)-meta!$F$4)),
TRUE,"ERRO")</f>
        <v/>
      </c>
      <c r="BB43" s="28"/>
      <c r="BC43" s="8"/>
    </row>
  </sheetData>
  <sheetProtection sheet="1" objects="1" scenarios="1" selectLockedCells="1"/>
  <mergeCells count="51">
    <mergeCell ref="AX38:AX43"/>
    <mergeCell ref="E39:E42"/>
    <mergeCell ref="G38:G43"/>
    <mergeCell ref="N38:N43"/>
    <mergeCell ref="U38:U43"/>
    <mergeCell ref="AB38:AB43"/>
    <mergeCell ref="AI38:AI43"/>
    <mergeCell ref="AQ38:AQ43"/>
    <mergeCell ref="AX24:AX29"/>
    <mergeCell ref="E25:E28"/>
    <mergeCell ref="G31:G36"/>
    <mergeCell ref="N31:N36"/>
    <mergeCell ref="U31:U36"/>
    <mergeCell ref="AB31:AB36"/>
    <mergeCell ref="AI31:AI36"/>
    <mergeCell ref="AQ31:AQ36"/>
    <mergeCell ref="AX31:AX36"/>
    <mergeCell ref="E32:E35"/>
    <mergeCell ref="AX17:AX22"/>
    <mergeCell ref="B18:C21"/>
    <mergeCell ref="E18:E21"/>
    <mergeCell ref="B22:C22"/>
    <mergeCell ref="G24:G29"/>
    <mergeCell ref="N24:N29"/>
    <mergeCell ref="U24:U29"/>
    <mergeCell ref="AB24:AB29"/>
    <mergeCell ref="AI24:AI29"/>
    <mergeCell ref="AQ24:AQ29"/>
    <mergeCell ref="G17:G22"/>
    <mergeCell ref="N17:N22"/>
    <mergeCell ref="U17:U22"/>
    <mergeCell ref="AB17:AB22"/>
    <mergeCell ref="AI17:AI22"/>
    <mergeCell ref="AQ17:AQ22"/>
    <mergeCell ref="AQ3:AQ8"/>
    <mergeCell ref="AX3:AX8"/>
    <mergeCell ref="E4:E7"/>
    <mergeCell ref="G10:G15"/>
    <mergeCell ref="N10:N15"/>
    <mergeCell ref="U10:U15"/>
    <mergeCell ref="AB10:AB15"/>
    <mergeCell ref="AI10:AI15"/>
    <mergeCell ref="AQ10:AQ15"/>
    <mergeCell ref="AX10:AX15"/>
    <mergeCell ref="AI3:AI8"/>
    <mergeCell ref="B2:C11"/>
    <mergeCell ref="G3:G8"/>
    <mergeCell ref="N3:N8"/>
    <mergeCell ref="U3:U8"/>
    <mergeCell ref="AB3:AB8"/>
    <mergeCell ref="E11:E14"/>
  </mergeCells>
  <conditionalFormatting sqref="G3:J8">
    <cfRule type="expression" dxfId="905" priority="126" stopIfTrue="1">
      <formula>$G$3&gt;TODAY()</formula>
    </cfRule>
  </conditionalFormatting>
  <conditionalFormatting sqref="G10:J15">
    <cfRule type="expression" dxfId="904" priority="105" stopIfTrue="1">
      <formula>$G$10&gt;TODAY()</formula>
    </cfRule>
  </conditionalFormatting>
  <conditionalFormatting sqref="G17:J22">
    <cfRule type="expression" dxfId="903" priority="84" stopIfTrue="1">
      <formula>$G$17&gt;TODAY()</formula>
    </cfRule>
  </conditionalFormatting>
  <conditionalFormatting sqref="G24:J29">
    <cfRule type="expression" dxfId="902" priority="63" stopIfTrue="1">
      <formula>$G$24&gt;TODAY()</formula>
    </cfRule>
  </conditionalFormatting>
  <conditionalFormatting sqref="G31:J36">
    <cfRule type="expression" dxfId="901" priority="42" stopIfTrue="1">
      <formula>$G$31&gt;TODAY()</formula>
    </cfRule>
  </conditionalFormatting>
  <conditionalFormatting sqref="G38:J43">
    <cfRule type="expression" dxfId="900" priority="21" stopIfTrue="1">
      <formula>$G$38&gt;TODAY()</formula>
    </cfRule>
  </conditionalFormatting>
  <conditionalFormatting sqref="G3:L3 I4:I7 H8:L8 L4:L7">
    <cfRule type="expression" dxfId="899" priority="127" stopIfTrue="1">
      <formula>$G$3=TODAY()</formula>
    </cfRule>
  </conditionalFormatting>
  <conditionalFormatting sqref="G10:L10 I11:I14 H15:L15 L11:L14">
    <cfRule type="expression" dxfId="897" priority="106" stopIfTrue="1">
      <formula>$G$10=TODAY()</formula>
    </cfRule>
  </conditionalFormatting>
  <conditionalFormatting sqref="G17:L17 I18:I21 H22:L22 L18:L21">
    <cfRule type="expression" dxfId="895" priority="85" stopIfTrue="1">
      <formula>$G$17=TODAY()</formula>
    </cfRule>
  </conditionalFormatting>
  <conditionalFormatting sqref="G24:L24 I25:I28 H29:L29 L25:L28">
    <cfRule type="expression" dxfId="893" priority="64" stopIfTrue="1">
      <formula>$G$24=TODAY()</formula>
    </cfRule>
  </conditionalFormatting>
  <conditionalFormatting sqref="G31:L31 I32:I35 H36:L36 L32:L35">
    <cfRule type="expression" dxfId="891" priority="43" stopIfTrue="1">
      <formula>$G$31=TODAY()</formula>
    </cfRule>
  </conditionalFormatting>
  <conditionalFormatting sqref="G38:L38 I39:I42 H43:L43 L39:L42">
    <cfRule type="expression" dxfId="889" priority="22" stopIfTrue="1">
      <formula>$G$38=TODAY()</formula>
    </cfRule>
  </conditionalFormatting>
  <conditionalFormatting sqref="N3:O3 Q3:R3 P3:P8 O8 Q8:R8 S3:S8">
    <cfRule type="expression" dxfId="887" priority="130" stopIfTrue="1">
      <formula>$N$3=TODAY()</formula>
    </cfRule>
  </conditionalFormatting>
  <conditionalFormatting sqref="N3:Q8">
    <cfRule type="expression" dxfId="886" priority="129" stopIfTrue="1">
      <formula>$N$3&gt;TODAY()</formula>
    </cfRule>
  </conditionalFormatting>
  <conditionalFormatting sqref="N10:Q15">
    <cfRule type="expression" dxfId="885" priority="108" stopIfTrue="1">
      <formula>$N$10&gt;TODAY()</formula>
    </cfRule>
  </conditionalFormatting>
  <conditionalFormatting sqref="N17:Q22">
    <cfRule type="expression" dxfId="884" priority="87" stopIfTrue="1">
      <formula>$N$17&gt;TODAY()</formula>
    </cfRule>
  </conditionalFormatting>
  <conditionalFormatting sqref="N24:Q29">
    <cfRule type="expression" dxfId="883" priority="66" stopIfTrue="1">
      <formula>$N$24&gt;TODAY()</formula>
    </cfRule>
  </conditionalFormatting>
  <conditionalFormatting sqref="N31:Q36">
    <cfRule type="expression" dxfId="882" priority="45" stopIfTrue="1">
      <formula>$N$31&gt;TODAY()</formula>
    </cfRule>
  </conditionalFormatting>
  <conditionalFormatting sqref="N38:Q43">
    <cfRule type="expression" dxfId="881" priority="24" stopIfTrue="1">
      <formula>$N$38&gt;TODAY()</formula>
    </cfRule>
  </conditionalFormatting>
  <conditionalFormatting sqref="N10:S10 P11:P14 O15:S15 S11:S14">
    <cfRule type="expression" dxfId="879" priority="109" stopIfTrue="1">
      <formula>$N$10=TODAY()</formula>
    </cfRule>
  </conditionalFormatting>
  <conditionalFormatting sqref="N17:S17 P18:P21 O22:S22 S18:S21">
    <cfRule type="expression" dxfId="877" priority="88" stopIfTrue="1">
      <formula>$N$17=TODAY()</formula>
    </cfRule>
  </conditionalFormatting>
  <conditionalFormatting sqref="N24:S24 P25:P28 O29:S29 S25:S28">
    <cfRule type="expression" dxfId="875" priority="67" stopIfTrue="1">
      <formula>$N$24=TODAY()</formula>
    </cfRule>
  </conditionalFormatting>
  <conditionalFormatting sqref="N31:S31 P32:P35 O36:S36 S32:S35">
    <cfRule type="expression" dxfId="873" priority="46" stopIfTrue="1">
      <formula>$N$31=TODAY()</formula>
    </cfRule>
  </conditionalFormatting>
  <conditionalFormatting sqref="N38:S38 P39:P42 O43:S43 S39:S42">
    <cfRule type="expression" dxfId="871" priority="25" stopIfTrue="1">
      <formula>$N$38=TODAY()</formula>
    </cfRule>
  </conditionalFormatting>
  <conditionalFormatting sqref="U3:X8">
    <cfRule type="expression" dxfId="869" priority="123" stopIfTrue="1">
      <formula>$U$3&gt;TODAY()</formula>
    </cfRule>
  </conditionalFormatting>
  <conditionalFormatting sqref="U10:X15">
    <cfRule type="expression" dxfId="868" priority="102" stopIfTrue="1">
      <formula>$U$10&gt;TODAY()</formula>
    </cfRule>
  </conditionalFormatting>
  <conditionalFormatting sqref="U17:X22">
    <cfRule type="expression" dxfId="867" priority="81" stopIfTrue="1">
      <formula>$U$17&gt;TODAY()</formula>
    </cfRule>
  </conditionalFormatting>
  <conditionalFormatting sqref="U24:X29">
    <cfRule type="expression" dxfId="866" priority="60" stopIfTrue="1">
      <formula>$U$24&gt;TODAY()</formula>
    </cfRule>
  </conditionalFormatting>
  <conditionalFormatting sqref="U31:X36">
    <cfRule type="expression" dxfId="865" priority="39" stopIfTrue="1">
      <formula>$U$31&gt;TODAY()</formula>
    </cfRule>
  </conditionalFormatting>
  <conditionalFormatting sqref="U38:X43">
    <cfRule type="expression" dxfId="864" priority="18" stopIfTrue="1">
      <formula>$U$38&gt;TODAY()</formula>
    </cfRule>
  </conditionalFormatting>
  <conditionalFormatting sqref="U3:Z3 W4:W7 V8:Z8 Z4:Z7">
    <cfRule type="expression" dxfId="863" priority="124" stopIfTrue="1">
      <formula>$U$3=TODAY()</formula>
    </cfRule>
  </conditionalFormatting>
  <conditionalFormatting sqref="U10:Z10 W11:W14 V15:Z15 Z11:Z14">
    <cfRule type="expression" dxfId="861" priority="103" stopIfTrue="1">
      <formula>$U$10=TODAY()</formula>
    </cfRule>
  </conditionalFormatting>
  <conditionalFormatting sqref="U17:Z17 W18:W21 V22:Z22 Z18:Z21">
    <cfRule type="expression" dxfId="859" priority="82" stopIfTrue="1">
      <formula>$U$17=TODAY()</formula>
    </cfRule>
  </conditionalFormatting>
  <conditionalFormatting sqref="U24:Z24 W25:W28 V29:Z29 Z25:Z28">
    <cfRule type="expression" dxfId="857" priority="61" stopIfTrue="1">
      <formula>$U$24=TODAY()</formula>
    </cfRule>
  </conditionalFormatting>
  <conditionalFormatting sqref="U31:Z31 W32:W35 V36:Z36 Z32:Z35">
    <cfRule type="expression" dxfId="855" priority="40" stopIfTrue="1">
      <formula>$U$31=TODAY()</formula>
    </cfRule>
  </conditionalFormatting>
  <conditionalFormatting sqref="U38:Z38 W39:W42 V43:Z43 Z39:Z42">
    <cfRule type="expression" dxfId="853" priority="19" stopIfTrue="1">
      <formula>$U$38=TODAY()</formula>
    </cfRule>
  </conditionalFormatting>
  <conditionalFormatting sqref="AB3:AE8">
    <cfRule type="expression" dxfId="851" priority="120" stopIfTrue="1">
      <formula>$AB$3&gt;TODAY()</formula>
    </cfRule>
  </conditionalFormatting>
  <conditionalFormatting sqref="AB10:AE15">
    <cfRule type="expression" dxfId="850" priority="99" stopIfTrue="1">
      <formula>$AB$10&gt;TODAY()</formula>
    </cfRule>
  </conditionalFormatting>
  <conditionalFormatting sqref="AB17:AE22">
    <cfRule type="expression" dxfId="849" priority="78" stopIfTrue="1">
      <formula>$AB$17&gt;TODAY()</formula>
    </cfRule>
  </conditionalFormatting>
  <conditionalFormatting sqref="AB24:AE29">
    <cfRule type="expression" dxfId="848" priority="57" stopIfTrue="1">
      <formula>$AB$24&gt;TODAY()</formula>
    </cfRule>
  </conditionalFormatting>
  <conditionalFormatting sqref="AB31:AE36">
    <cfRule type="expression" dxfId="847" priority="36" stopIfTrue="1">
      <formula>$AB$31&gt;TODAY()</formula>
    </cfRule>
  </conditionalFormatting>
  <conditionalFormatting sqref="AB38:AE43">
    <cfRule type="expression" dxfId="846" priority="15" stopIfTrue="1">
      <formula>$AB$38&gt;TODAY()</formula>
    </cfRule>
  </conditionalFormatting>
  <conditionalFormatting sqref="AB3:AG3 AD4:AD7 AC8:AG8 AG4:AG7">
    <cfRule type="expression" dxfId="845" priority="121" stopIfTrue="1">
      <formula>$AB$3=TODAY()</formula>
    </cfRule>
  </conditionalFormatting>
  <conditionalFormatting sqref="AB10:AG10 AD11:AD14 AC15:AG15 AG11:AG14">
    <cfRule type="expression" dxfId="843" priority="100" stopIfTrue="1">
      <formula>$AB$10=TODAY()</formula>
    </cfRule>
  </conditionalFormatting>
  <conditionalFormatting sqref="AB17:AG17 AD18:AD21 AC22:AG22 AG18:AG21">
    <cfRule type="expression" dxfId="841" priority="79" stopIfTrue="1">
      <formula>$AB$17=TODAY()</formula>
    </cfRule>
  </conditionalFormatting>
  <conditionalFormatting sqref="AB24:AG24 AD25:AD28 AC29:AG29 AG25:AG28">
    <cfRule type="expression" dxfId="839" priority="58" stopIfTrue="1">
      <formula>$AB$24=TODAY()</formula>
    </cfRule>
  </conditionalFormatting>
  <conditionalFormatting sqref="AB31:AG31 AD32:AD35 AC36:AG36 AG32:AG35">
    <cfRule type="expression" dxfId="837" priority="37" stopIfTrue="1">
      <formula>$AB$31=TODAY()</formula>
    </cfRule>
  </conditionalFormatting>
  <conditionalFormatting sqref="AB38:AG38 AD39:AD42 AC43:AG43 AG39:AG42">
    <cfRule type="expression" dxfId="835" priority="16" stopIfTrue="1">
      <formula>$AB$38=TODAY()</formula>
    </cfRule>
  </conditionalFormatting>
  <conditionalFormatting sqref="AI3:AL8">
    <cfRule type="expression" dxfId="833" priority="117" stopIfTrue="1">
      <formula>$AI$3&gt;TODAY()</formula>
    </cfRule>
  </conditionalFormatting>
  <conditionalFormatting sqref="AI10:AL15">
    <cfRule type="expression" dxfId="832" priority="96" stopIfTrue="1">
      <formula>$AI$10&gt;TODAY()</formula>
    </cfRule>
  </conditionalFormatting>
  <conditionalFormatting sqref="AI17:AL22">
    <cfRule type="expression" dxfId="831" priority="75" stopIfTrue="1">
      <formula>$AI$17&gt;TODAY()</formula>
    </cfRule>
  </conditionalFormatting>
  <conditionalFormatting sqref="AI24:AL29">
    <cfRule type="expression" dxfId="830" priority="54" stopIfTrue="1">
      <formula>$AI$24&gt;TODAY()</formula>
    </cfRule>
  </conditionalFormatting>
  <conditionalFormatting sqref="AI31:AL36">
    <cfRule type="expression" dxfId="829" priority="33" stopIfTrue="1">
      <formula>$AI$31&gt;TODAY()</formula>
    </cfRule>
  </conditionalFormatting>
  <conditionalFormatting sqref="AI38:AL43">
    <cfRule type="expression" dxfId="828" priority="12" stopIfTrue="1">
      <formula>$AI$38&gt;TODAY()</formula>
    </cfRule>
  </conditionalFormatting>
  <conditionalFormatting sqref="AI3:AN3 AK4:AK7 AJ8:AN8 AN4:AN7">
    <cfRule type="expression" dxfId="827" priority="118" stopIfTrue="1">
      <formula>$AI$3=TODAY()</formula>
    </cfRule>
  </conditionalFormatting>
  <conditionalFormatting sqref="AI10:AN10 AK11:AK14 AJ15:AN15 AN11:AN14">
    <cfRule type="expression" dxfId="825" priority="97" stopIfTrue="1">
      <formula>$AI$10=TODAY()</formula>
    </cfRule>
  </conditionalFormatting>
  <conditionalFormatting sqref="AI17:AN17 AK18:AK21 AJ22:AN22 AN18:AN21">
    <cfRule type="expression" dxfId="823" priority="76" stopIfTrue="1">
      <formula>$AI$17=TODAY()</formula>
    </cfRule>
  </conditionalFormatting>
  <conditionalFormatting sqref="AI24:AN24 AK25:AK28 AJ29:AN29 AN25:AN28">
    <cfRule type="expression" dxfId="821" priority="55" stopIfTrue="1">
      <formula>$AI$24=TODAY()</formula>
    </cfRule>
  </conditionalFormatting>
  <conditionalFormatting sqref="AI31:AN31 AK32:AK35 AJ36:AN36 AN32:AN35">
    <cfRule type="expression" dxfId="819" priority="34" stopIfTrue="1">
      <formula>$AI$31=TODAY()</formula>
    </cfRule>
  </conditionalFormatting>
  <conditionalFormatting sqref="AI38:AN38 AK39:AK42 AJ43:AN43 AN39:AN42">
    <cfRule type="expression" dxfId="817" priority="13" stopIfTrue="1">
      <formula>$AI$38=TODAY()</formula>
    </cfRule>
  </conditionalFormatting>
  <conditionalFormatting sqref="AQ3:AT8">
    <cfRule type="expression" dxfId="815" priority="114" stopIfTrue="1">
      <formula>$AQ$3&gt;TODAY()</formula>
    </cfRule>
  </conditionalFormatting>
  <conditionalFormatting sqref="AQ10:AT15">
    <cfRule type="expression" dxfId="814" priority="93" stopIfTrue="1">
      <formula>$AQ$10&gt;TODAY()</formula>
    </cfRule>
  </conditionalFormatting>
  <conditionalFormatting sqref="AQ17:AT22">
    <cfRule type="expression" dxfId="813" priority="72" stopIfTrue="1">
      <formula>$AQ$17&gt;TODAY()</formula>
    </cfRule>
  </conditionalFormatting>
  <conditionalFormatting sqref="AQ24:AT29">
    <cfRule type="expression" dxfId="812" priority="51" stopIfTrue="1">
      <formula>$AQ$24&gt;TODAY()</formula>
    </cfRule>
  </conditionalFormatting>
  <conditionalFormatting sqref="AQ31:AT36">
    <cfRule type="expression" dxfId="811" priority="30" stopIfTrue="1">
      <formula>$AQ$31&gt;TODAY()</formula>
    </cfRule>
  </conditionalFormatting>
  <conditionalFormatting sqref="AQ38:AT43">
    <cfRule type="expression" dxfId="810" priority="9" stopIfTrue="1">
      <formula>$AQ$38&gt;TODAY()</formula>
    </cfRule>
  </conditionalFormatting>
  <conditionalFormatting sqref="AQ3:AV3 AS4:AS7 AR8:AV8 AV4:AV7">
    <cfRule type="expression" dxfId="809" priority="115" stopIfTrue="1">
      <formula>$AQ$3=TODAY()</formula>
    </cfRule>
  </conditionalFormatting>
  <conditionalFormatting sqref="AQ10:AV10 AS11:AS14 AR15:AV15 AV11:AV14">
    <cfRule type="expression" dxfId="807" priority="94" stopIfTrue="1">
      <formula>$AQ$10=TODAY()</formula>
    </cfRule>
  </conditionalFormatting>
  <conditionalFormatting sqref="AQ17:AV17 AS18:AS21 AR22:AV22 AV18:AV21">
    <cfRule type="expression" dxfId="805" priority="73" stopIfTrue="1">
      <formula>$AQ$17=TODAY()</formula>
    </cfRule>
  </conditionalFormatting>
  <conditionalFormatting sqref="AQ24:AV24 AS25:AS28 AR29:AV29 AV25:AV28">
    <cfRule type="expression" dxfId="803" priority="52" stopIfTrue="1">
      <formula>$AQ$24=TODAY()</formula>
    </cfRule>
  </conditionalFormatting>
  <conditionalFormatting sqref="AQ31:AV31 AS32:AS35 AR36:AV36 AV32:AV35">
    <cfRule type="expression" dxfId="801" priority="31" stopIfTrue="1">
      <formula>$AQ$31=TODAY()</formula>
    </cfRule>
  </conditionalFormatting>
  <conditionalFormatting sqref="AQ38:AV38 AS39:AS42 AR43:AV43 AV39:AV42">
    <cfRule type="expression" dxfId="799" priority="10" stopIfTrue="1">
      <formula>$AQ$38=TODAY()</formula>
    </cfRule>
  </conditionalFormatting>
  <conditionalFormatting sqref="AX3:BA8">
    <cfRule type="expression" dxfId="797" priority="111" stopIfTrue="1">
      <formula>$AX$3&gt;TODAY()</formula>
    </cfRule>
  </conditionalFormatting>
  <conditionalFormatting sqref="AX10:BA15">
    <cfRule type="expression" dxfId="796" priority="90" stopIfTrue="1">
      <formula>$AX$10&gt;TODAY()</formula>
    </cfRule>
  </conditionalFormatting>
  <conditionalFormatting sqref="AX17:BA22">
    <cfRule type="expression" dxfId="795" priority="69" stopIfTrue="1">
      <formula>$AX$17&gt;TODAY()</formula>
    </cfRule>
  </conditionalFormatting>
  <conditionalFormatting sqref="AX24:BA29">
    <cfRule type="expression" dxfId="794" priority="48" stopIfTrue="1">
      <formula>$AX$24&gt;TODAY()</formula>
    </cfRule>
  </conditionalFormatting>
  <conditionalFormatting sqref="AX31:BA36">
    <cfRule type="expression" dxfId="793" priority="27" stopIfTrue="1">
      <formula>$AX$31&gt;TODAY()</formula>
    </cfRule>
  </conditionalFormatting>
  <conditionalFormatting sqref="AX38:BA43">
    <cfRule type="expression" dxfId="792" priority="6" stopIfTrue="1">
      <formula>$AX$38&gt;TODAY()</formula>
    </cfRule>
  </conditionalFormatting>
  <conditionalFormatting sqref="AX3:BC3 AZ4:AZ7 AY8:BC8 BC4:BC7">
    <cfRule type="expression" dxfId="791" priority="112" stopIfTrue="1">
      <formula>$AX$3=TODAY()</formula>
    </cfRule>
  </conditionalFormatting>
  <conditionalFormatting sqref="AX10:BC10 AZ11:AZ14 AY15:BC15 BC11:BC14">
    <cfRule type="expression" dxfId="789" priority="91" stopIfTrue="1">
      <formula>$AX$10=TODAY()</formula>
    </cfRule>
  </conditionalFormatting>
  <conditionalFormatting sqref="AX17:BC17 AZ18:AZ21 AY22:BC22 BC18:BC21">
    <cfRule type="expression" dxfId="787" priority="70" stopIfTrue="1">
      <formula>$AX$17=TODAY()</formula>
    </cfRule>
  </conditionalFormatting>
  <conditionalFormatting sqref="AX24:BC24 AZ25:AZ28 AY29:BC29 BC25:BC28">
    <cfRule type="expression" dxfId="785" priority="49" stopIfTrue="1">
      <formula>$AX$24=TODAY()</formula>
    </cfRule>
  </conditionalFormatting>
  <conditionalFormatting sqref="AX31:BC31 AZ32:AZ35 AY36:BC36 BC32:BC35">
    <cfRule type="expression" dxfId="783" priority="28" stopIfTrue="1">
      <formula>$AX$31=TODAY()</formula>
    </cfRule>
  </conditionalFormatting>
  <conditionalFormatting sqref="AX38:BC38 AZ39:AZ42 AY43:BC43 BC39:BC42">
    <cfRule type="expression" dxfId="781" priority="7" stopIfTrue="1">
      <formula>$AX$38=TODAY()</formula>
    </cfRule>
  </conditionalFormatting>
  <dataValidations count="2">
    <dataValidation type="time" allowBlank="1" showInputMessage="1" showErrorMessage="1" errorTitle="Formato inválido!" error="Você deve inserir um horário no formato HH:MM que seja plausível" sqref="Q32:Q35 Q4:Q7 J4:J7 X4:X7 AE4:AE7 AL4:AL7 AT4:AT7 J32:J35 X32:X35 AE32:AE35 AL32:AL35 AT32:AT35 Q18:Q21 BA4:BA7 Q11:Q14 J11:J14 X11:X14 AE11:AE14 AL11:AL14 AT11:AT14 BA11:BA14 J18:J21 X18:X21 BA39:BA42 AL18:AL21 BA32:BA35 AT18:AT21 BA18:BA21 Q25:Q28 J25:J28 X25:X28 AE25:AE28 AL25:AL28 AT25:AT28 BA25:BA28 Q39:Q42 J39:J42 X39:X42 AE39:AE42 AL39:AL42 AT39:AT42 AE18:AE20" xr:uid="{3F33A8F9-1BEB-4A56-9EF4-2948239D7B53}">
      <formula1>0</formula1>
      <formula2>0.999988425925926</formula2>
    </dataValidation>
    <dataValidation type="time" allowBlank="1" showInputMessage="1" showErrorMessage="1" errorTitle="Formato inválido!" error="Você deve inserir um horário no formato HH:MM que seja plausível" sqref="AE21" xr:uid="{2D363B90-BAD6-4D07-8C4A-E119DA22DAB9}">
      <formula1>0</formula1>
      <formula2>0.999999884259259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82BD742-7A1D-4532-86C5-598345E025F5}">
            <xm:f>MAI!$C$14=meta!$R$2</xm:f>
            <x14:dxf>
              <font>
                <color theme="5" tint="0.39994506668294322"/>
              </font>
            </x14:dxf>
          </x14:cfRule>
          <xm:sqref>B12</xm:sqref>
        </x14:conditionalFormatting>
        <x14:conditionalFormatting xmlns:xm="http://schemas.microsoft.com/office/excel/2006/main">
          <x14:cfRule type="expression" priority="3" id="{9D67EFAD-872D-488C-962D-5A5C49FC4991}">
            <xm:f>$C$14=meta!$R$2</xm:f>
            <x14:dxf>
              <font>
                <color theme="5" tint="0.39994506668294322"/>
              </font>
            </x14:dxf>
          </x14:cfRule>
          <xm:sqref>B2:C11</xm:sqref>
        </x14:conditionalFormatting>
        <x14:conditionalFormatting xmlns:xm="http://schemas.microsoft.com/office/excel/2006/main">
          <x14:cfRule type="expression" priority="2" id="{450DF2AF-07D4-4DF6-839D-D274F917E917}">
            <xm:f>$C$14=meta!$R$2</xm:f>
            <x14:dxf>
              <font>
                <color theme="5" tint="0.39994506668294322"/>
              </font>
            </x14:dxf>
          </x14:cfRule>
          <xm:sqref>C13</xm:sqref>
        </x14:conditionalFormatting>
        <x14:conditionalFormatting xmlns:xm="http://schemas.microsoft.com/office/excel/2006/main">
          <x14:cfRule type="containsText" priority="4" operator="containsText" id="{1CEFFAB6-CE1C-46DD-B36B-9699A82ECB27}">
            <xm:f>NOT(ISERROR(SEARCH(meta!$R$2,C14)))</xm:f>
            <xm:f>meta!$R$2</xm:f>
            <x14:dxf>
              <font>
                <color theme="5" tint="0.39994506668294322"/>
              </font>
            </x14:dxf>
          </x14:cfRule>
          <xm:sqref>C14</xm:sqref>
        </x14:conditionalFormatting>
        <x14:conditionalFormatting xmlns:xm="http://schemas.microsoft.com/office/excel/2006/main">
          <x14:cfRule type="expression" priority="125" stopIfTrue="1" id="{BF2B476B-667B-42DE-94E3-0D56D853AD6E}">
            <xm:f>MONTH($G$3)&lt;&gt;VLOOKUP($B$2,meta!$M$1:$N$12,2,FALSE)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G3:L8</xm:sqref>
        </x14:conditionalFormatting>
        <x14:conditionalFormatting xmlns:xm="http://schemas.microsoft.com/office/excel/2006/main">
          <x14:cfRule type="expression" priority="104" stopIfTrue="1" id="{C652780D-DC04-4055-9687-DAA4E2C5925E}">
            <xm:f>MONTH($G$10)&lt;&gt;VLOOKUP($B$2,meta!$M$1:$N$12,2,FALSE)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G10:L15</xm:sqref>
        </x14:conditionalFormatting>
        <x14:conditionalFormatting xmlns:xm="http://schemas.microsoft.com/office/excel/2006/main">
          <x14:cfRule type="expression" priority="83" stopIfTrue="1" id="{9BFBB66E-5554-41CA-9B27-110350C02C32}">
            <xm:f>MONTH($G$17)&lt;&gt;VLOOKUP($B$2,meta!$M$1:$N$12,2,FALSE)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G17:L22</xm:sqref>
        </x14:conditionalFormatting>
        <x14:conditionalFormatting xmlns:xm="http://schemas.microsoft.com/office/excel/2006/main">
          <x14:cfRule type="expression" priority="62" stopIfTrue="1" id="{D026DB7F-9DC7-489A-B715-3086CEE6D7A0}">
            <xm:f>MONTH($G$24)&lt;&gt;VLOOKUP($B$2,meta!$M$1:$N$12,2,FALSE)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G24:L29</xm:sqref>
        </x14:conditionalFormatting>
        <x14:conditionalFormatting xmlns:xm="http://schemas.microsoft.com/office/excel/2006/main">
          <x14:cfRule type="expression" priority="41" stopIfTrue="1" id="{2CB0E362-188B-4D56-91F3-79853C7036A4}">
            <xm:f>MONTH($G$31)&lt;&gt;VLOOKUP($B$2,meta!$M$1:$N$12,2,FALSE)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G31:L36</xm:sqref>
        </x14:conditionalFormatting>
        <x14:conditionalFormatting xmlns:xm="http://schemas.microsoft.com/office/excel/2006/main">
          <x14:cfRule type="expression" priority="20" stopIfTrue="1" id="{424D2C1D-A083-4A28-96E6-3876F8817130}">
            <xm:f>MONTH($G$38)&lt;&gt;VLOOKUP($B$2,meta!$M$1:$N$12,2,FALSE)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G38:L43</xm:sqref>
        </x14:conditionalFormatting>
        <x14:conditionalFormatting xmlns:xm="http://schemas.microsoft.com/office/excel/2006/main">
          <x14:cfRule type="expression" priority="128" stopIfTrue="1" id="{E6D8DBDC-761A-4758-8AAB-C0A2CEB86691}">
            <xm:f>MONTH($N$3)&lt;&gt;VLOOKUP($B$2,meta!$M$1:$N$12,2,FALSE)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N3:S8</xm:sqref>
        </x14:conditionalFormatting>
        <x14:conditionalFormatting xmlns:xm="http://schemas.microsoft.com/office/excel/2006/main">
          <x14:cfRule type="expression" priority="107" stopIfTrue="1" id="{03387268-49EA-4489-8326-3AC81D187BC7}">
            <xm:f>MONTH($N$10)&lt;&gt;VLOOKUP($B$2,meta!$M$1:$N$12,2,FALSE)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N10:S15</xm:sqref>
        </x14:conditionalFormatting>
        <x14:conditionalFormatting xmlns:xm="http://schemas.microsoft.com/office/excel/2006/main">
          <x14:cfRule type="expression" priority="86" stopIfTrue="1" id="{E5C4FF24-6C1A-4699-B14A-5525DBE62246}">
            <xm:f>MONTH($N$17)&lt;&gt;VLOOKUP($B$2,meta!$M$1:$N$12,2,FALSE)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N17:S22</xm:sqref>
        </x14:conditionalFormatting>
        <x14:conditionalFormatting xmlns:xm="http://schemas.microsoft.com/office/excel/2006/main">
          <x14:cfRule type="expression" priority="65" stopIfTrue="1" id="{45DA5F75-BB71-410E-A399-FD050BC59F0D}">
            <xm:f>MONTH($N$24)&lt;&gt;VLOOKUP($B$2,meta!$M$1:$N$12,2,FALSE)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N24:S29</xm:sqref>
        </x14:conditionalFormatting>
        <x14:conditionalFormatting xmlns:xm="http://schemas.microsoft.com/office/excel/2006/main">
          <x14:cfRule type="expression" priority="44" stopIfTrue="1" id="{02D2E0E6-D757-4A9D-BE8A-DA682A7C17FD}">
            <xm:f>MONTH($N$31)&lt;&gt;VLOOKUP($B$2,meta!$M$1:$N$12,2,FALSE)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N31:S36</xm:sqref>
        </x14:conditionalFormatting>
        <x14:conditionalFormatting xmlns:xm="http://schemas.microsoft.com/office/excel/2006/main">
          <x14:cfRule type="expression" priority="23" stopIfTrue="1" id="{4D3A7D96-A0FB-41AB-B221-66530A908D26}">
            <xm:f>MONTH($N$38)&lt;&gt;VLOOKUP($B$2,meta!$M$1:$N$12,2,FALSE)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N38:S43</xm:sqref>
        </x14:conditionalFormatting>
        <x14:conditionalFormatting xmlns:xm="http://schemas.microsoft.com/office/excel/2006/main">
          <x14:cfRule type="expression" priority="122" stopIfTrue="1" id="{996189B4-80B1-4925-9AF1-187F60CB34AB}">
            <xm:f>MONTH($U$3)&lt;&gt;VLOOKUP($B$2,meta!$M$1:$N$12,2,FALSE)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U3:Z8</xm:sqref>
        </x14:conditionalFormatting>
        <x14:conditionalFormatting xmlns:xm="http://schemas.microsoft.com/office/excel/2006/main">
          <x14:cfRule type="expression" priority="101" stopIfTrue="1" id="{E5A4E3D1-3DE8-48C8-9C02-543DE93C6D0C}">
            <xm:f>MONTH($U$10)&lt;&gt;VLOOKUP($B$2,meta!$M$1:$N$12,2,FALSE)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U10:Z15</xm:sqref>
        </x14:conditionalFormatting>
        <x14:conditionalFormatting xmlns:xm="http://schemas.microsoft.com/office/excel/2006/main">
          <x14:cfRule type="expression" priority="80" stopIfTrue="1" id="{6CB3BDBA-ACC1-463B-B894-8ED2680A6794}">
            <xm:f>MONTH($U$17)&lt;&gt;VLOOKUP($B$2,meta!$M$1:$N$12,2,FALSE)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U17:Z22</xm:sqref>
        </x14:conditionalFormatting>
        <x14:conditionalFormatting xmlns:xm="http://schemas.microsoft.com/office/excel/2006/main">
          <x14:cfRule type="expression" priority="59" stopIfTrue="1" id="{4EF3053E-0434-4DD5-AF58-7687625DDDB0}">
            <xm:f>MONTH($U$24)&lt;&gt;VLOOKUP($B$2,meta!$M$1:$N$12,2,FALSE)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U24:Z29</xm:sqref>
        </x14:conditionalFormatting>
        <x14:conditionalFormatting xmlns:xm="http://schemas.microsoft.com/office/excel/2006/main">
          <x14:cfRule type="expression" priority="38" stopIfTrue="1" id="{F109251B-A757-4849-86C5-7A2CA4C6AB73}">
            <xm:f>MONTH($U$31)&lt;&gt;VLOOKUP($B$2,meta!$M$1:$N$12,2,FALSE)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U31:Z36</xm:sqref>
        </x14:conditionalFormatting>
        <x14:conditionalFormatting xmlns:xm="http://schemas.microsoft.com/office/excel/2006/main">
          <x14:cfRule type="expression" priority="17" stopIfTrue="1" id="{3E78A8FF-6442-4038-820C-0E2011EC2B09}">
            <xm:f>MONTH($U$38)&lt;&gt;VLOOKUP($B$2,meta!$M$1:$N$12,2,FALSE)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U38:Z43</xm:sqref>
        </x14:conditionalFormatting>
        <x14:conditionalFormatting xmlns:xm="http://schemas.microsoft.com/office/excel/2006/main">
          <x14:cfRule type="expression" priority="119" stopIfTrue="1" id="{56343C2F-D9C1-4A6B-91C4-8FF76C04548E}">
            <xm:f>MONTH($AB$3)&lt;&gt;VLOOKUP($B$2,meta!$M$1:$N$12,2,FALSE)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AB3:AG8</xm:sqref>
        </x14:conditionalFormatting>
        <x14:conditionalFormatting xmlns:xm="http://schemas.microsoft.com/office/excel/2006/main">
          <x14:cfRule type="expression" priority="98" stopIfTrue="1" id="{F8CA66A4-3125-4CD1-8E83-C251FDA11406}">
            <xm:f>MONTH($AB$10)&lt;&gt;VLOOKUP($B$2,meta!$M$1:$N$12,2,FALSE)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AB10:AG15</xm:sqref>
        </x14:conditionalFormatting>
        <x14:conditionalFormatting xmlns:xm="http://schemas.microsoft.com/office/excel/2006/main">
          <x14:cfRule type="expression" priority="77" stopIfTrue="1" id="{19FBF93A-5A4D-43C3-8844-4BB899E046E4}">
            <xm:f>MONTH($AB$17)&lt;&gt;VLOOKUP($B$2,meta!$M$1:$N$12,2,FALSE)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AB17:AG22</xm:sqref>
        </x14:conditionalFormatting>
        <x14:conditionalFormatting xmlns:xm="http://schemas.microsoft.com/office/excel/2006/main">
          <x14:cfRule type="expression" priority="56" stopIfTrue="1" id="{6148EC8F-4822-41E1-A273-94FC7AA78CFB}">
            <xm:f>MONTH($AB$24)&lt;&gt;VLOOKUP($B$2,meta!$M$1:$N$12,2,FALSE)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AB24:AG29</xm:sqref>
        </x14:conditionalFormatting>
        <x14:conditionalFormatting xmlns:xm="http://schemas.microsoft.com/office/excel/2006/main">
          <x14:cfRule type="expression" priority="35" stopIfTrue="1" id="{50389B70-C946-439D-A8FD-F20674C8AE4A}">
            <xm:f>MONTH($AB$31)&lt;&gt;VLOOKUP($B$2,meta!$M$1:$N$12,2,FALSE)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AB31:AG36</xm:sqref>
        </x14:conditionalFormatting>
        <x14:conditionalFormatting xmlns:xm="http://schemas.microsoft.com/office/excel/2006/main">
          <x14:cfRule type="expression" priority="14" stopIfTrue="1" id="{B2C6D895-FE4F-45F7-ACC0-A69FACBFF054}">
            <xm:f>MONTH($AB$38)&lt;&gt;VLOOKUP($B$2,meta!$M$1:$N$12,2,FALSE)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AB38:AG43</xm:sqref>
        </x14:conditionalFormatting>
        <x14:conditionalFormatting xmlns:xm="http://schemas.microsoft.com/office/excel/2006/main">
          <x14:cfRule type="expression" priority="116" stopIfTrue="1" id="{C1419F5A-6692-4D1A-ABCE-51A2C35B4EEC}">
            <xm:f>MONTH($AI$3)&lt;&gt;VLOOKUP($B$2,meta!$M$1:$N$12,2,FALSE)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AI3:AN8</xm:sqref>
        </x14:conditionalFormatting>
        <x14:conditionalFormatting xmlns:xm="http://schemas.microsoft.com/office/excel/2006/main">
          <x14:cfRule type="expression" priority="95" stopIfTrue="1" id="{1241718F-F040-4D17-B35A-2B2EDDDDD0A0}">
            <xm:f>MONTH($AI$10)&lt;&gt;VLOOKUP($B$2,meta!$M$1:$N$12,2,FALSE)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AI10:AN15</xm:sqref>
        </x14:conditionalFormatting>
        <x14:conditionalFormatting xmlns:xm="http://schemas.microsoft.com/office/excel/2006/main">
          <x14:cfRule type="expression" priority="74" stopIfTrue="1" id="{C2DFA276-1564-4A3F-86A0-EE55A70B8A8C}">
            <xm:f>MONTH($AI$17)&lt;&gt;VLOOKUP($B$2,meta!$M$1:$N$12,2,FALSE)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AI17:AN22</xm:sqref>
        </x14:conditionalFormatting>
        <x14:conditionalFormatting xmlns:xm="http://schemas.microsoft.com/office/excel/2006/main">
          <x14:cfRule type="expression" priority="53" stopIfTrue="1" id="{2A3F7E16-B022-4098-A2BE-CADDD1C238B7}">
            <xm:f>MONTH($AI$24)&lt;&gt;VLOOKUP($B$2,meta!$M$1:$N$12,2,FALSE)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AI24:AN29</xm:sqref>
        </x14:conditionalFormatting>
        <x14:conditionalFormatting xmlns:xm="http://schemas.microsoft.com/office/excel/2006/main">
          <x14:cfRule type="expression" priority="32" stopIfTrue="1" id="{7F27E1DD-B6C2-4FD4-AA9D-D97FFFC160D1}">
            <xm:f>MONTH($AI$31)&lt;&gt;VLOOKUP($B$2,meta!$M$1:$N$12,2,FALSE)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AI31:AN36</xm:sqref>
        </x14:conditionalFormatting>
        <x14:conditionalFormatting xmlns:xm="http://schemas.microsoft.com/office/excel/2006/main">
          <x14:cfRule type="expression" priority="11" stopIfTrue="1" id="{B09529F2-B73D-4148-81D8-9CBCFA0E579F}">
            <xm:f>MONTH($AI$38)&lt;&gt;VLOOKUP($B$2,meta!$M$1:$N$12,2,FALSE)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AI38:AN43</xm:sqref>
        </x14:conditionalFormatting>
        <x14:conditionalFormatting xmlns:xm="http://schemas.microsoft.com/office/excel/2006/main">
          <x14:cfRule type="expression" priority="113" stopIfTrue="1" id="{93B7449E-B091-46FA-9450-C6213FC24517}">
            <xm:f>MONTH($AQ$3)&lt;&gt;VLOOKUP($B$2,meta!$M$1:$N$12,2,FALSE)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AQ3:AV8</xm:sqref>
        </x14:conditionalFormatting>
        <x14:conditionalFormatting xmlns:xm="http://schemas.microsoft.com/office/excel/2006/main">
          <x14:cfRule type="expression" priority="92" stopIfTrue="1" id="{FA8D6212-E687-463C-9750-22930C368351}">
            <xm:f>MONTH($AQ$10)&lt;&gt;VLOOKUP($B$2,meta!$M$1:$N$12,2,FALSE)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AQ10:AV15</xm:sqref>
        </x14:conditionalFormatting>
        <x14:conditionalFormatting xmlns:xm="http://schemas.microsoft.com/office/excel/2006/main">
          <x14:cfRule type="expression" priority="71" stopIfTrue="1" id="{AA16A5A9-10D1-4930-9DB6-178328C29793}">
            <xm:f>MONTH($AQ$17)&lt;&gt;VLOOKUP($B$2,meta!$M$1:$N$12,2,FALSE)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AQ17:AV22</xm:sqref>
        </x14:conditionalFormatting>
        <x14:conditionalFormatting xmlns:xm="http://schemas.microsoft.com/office/excel/2006/main">
          <x14:cfRule type="expression" priority="50" stopIfTrue="1" id="{9C0FBBB7-9AC7-4AC1-8483-89836BE54F7D}">
            <xm:f>MONTH($AQ$24)&lt;&gt;VLOOKUP($B$2,meta!$M$1:$N$12,2,FALSE)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AQ24:AV29</xm:sqref>
        </x14:conditionalFormatting>
        <x14:conditionalFormatting xmlns:xm="http://schemas.microsoft.com/office/excel/2006/main">
          <x14:cfRule type="expression" priority="29" stopIfTrue="1" id="{2FFC53FA-855C-449F-B25E-72C9728602F1}">
            <xm:f>MONTH($AQ$31)&lt;&gt;VLOOKUP($B$2,meta!$M$1:$N$12,2,FALSE)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AQ31:AV36</xm:sqref>
        </x14:conditionalFormatting>
        <x14:conditionalFormatting xmlns:xm="http://schemas.microsoft.com/office/excel/2006/main">
          <x14:cfRule type="expression" priority="8" stopIfTrue="1" id="{7D7BA436-E5AA-49DF-9FD5-2FF68552CE2F}">
            <xm:f>MONTH($AQ$38)&lt;&gt;VLOOKUP($B$2,meta!$M$1:$N$12,2,FALSE)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AQ38:AV43</xm:sqref>
        </x14:conditionalFormatting>
        <x14:conditionalFormatting xmlns:xm="http://schemas.microsoft.com/office/excel/2006/main">
          <x14:cfRule type="expression" priority="110" stopIfTrue="1" id="{72037BF5-B062-4DE5-B36A-88313278BA8F}">
            <xm:f>MONTH($AX$3)&lt;&gt;VLOOKUP($B$2,meta!$M$1:$N$12,2,FALSE)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AX3:BC8</xm:sqref>
        </x14:conditionalFormatting>
        <x14:conditionalFormatting xmlns:xm="http://schemas.microsoft.com/office/excel/2006/main">
          <x14:cfRule type="expression" priority="89" stopIfTrue="1" id="{D2512228-2212-4AB4-8FD0-AC7072B93AE6}">
            <xm:f>MONTH($AX$10)&lt;&gt;VLOOKUP($B$2,meta!$M$1:$N$12,2,FALSE)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AX10:BC15</xm:sqref>
        </x14:conditionalFormatting>
        <x14:conditionalFormatting xmlns:xm="http://schemas.microsoft.com/office/excel/2006/main">
          <x14:cfRule type="expression" priority="68" stopIfTrue="1" id="{D3C9A7C0-DD7E-4EEE-AA82-40CEDEE1B639}">
            <xm:f>MONTH($AX$17)&lt;&gt;VLOOKUP($B$2,meta!$M$1:$N$12,2,FALSE)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AX17:BC22</xm:sqref>
        </x14:conditionalFormatting>
        <x14:conditionalFormatting xmlns:xm="http://schemas.microsoft.com/office/excel/2006/main">
          <x14:cfRule type="expression" priority="47" stopIfTrue="1" id="{8F25D222-825C-43DC-8EB7-715796C45650}">
            <xm:f>MONTH($AX$24)&lt;&gt;VLOOKUP($B$2,meta!$M$1:$N$12,2,FALSE)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AX24:BC29</xm:sqref>
        </x14:conditionalFormatting>
        <x14:conditionalFormatting xmlns:xm="http://schemas.microsoft.com/office/excel/2006/main">
          <x14:cfRule type="expression" priority="26" stopIfTrue="1" id="{7B15E2D5-D89C-4675-BB33-92818C28CF6E}">
            <xm:f>MONTH($AX$31)&lt;&gt;VLOOKUP($B$2,meta!$M$1:$N$12,2,FALSE)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AX31:BC36</xm:sqref>
        </x14:conditionalFormatting>
        <x14:conditionalFormatting xmlns:xm="http://schemas.microsoft.com/office/excel/2006/main">
          <x14:cfRule type="expression" priority="5" stopIfTrue="1" id="{191AD2DF-4BA3-4A8C-99FD-5656EF1D4426}">
            <xm:f>MONTH($AX$38)&lt;&gt;VLOOKUP($B$2,meta!$M$1:$N$12,2,FALSE)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AX38:BC43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CEF40F49-7351-4F65-8A68-B7C8D11CE62B}">
          <x14:formula1>
            <xm:f>meta!$R$1:$R$2</xm:f>
          </x14:formula1>
          <xm:sqref>C14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A078-2E0B-4609-9179-71670E93D7F7}">
  <sheetPr codeName="Planilha8"/>
  <dimension ref="A1:BC43"/>
  <sheetViews>
    <sheetView zoomScaleNormal="100" workbookViewId="0">
      <selection activeCell="J4" sqref="J4"/>
    </sheetView>
  </sheetViews>
  <sheetFormatPr defaultColWidth="9.140625" defaultRowHeight="15" x14ac:dyDescent="0.25"/>
  <cols>
    <col min="1" max="1" width="1" style="1" customWidth="1"/>
    <col min="2" max="2" width="10.42578125" style="12" customWidth="1"/>
    <col min="3" max="3" width="6.5703125" style="1" bestFit="1" customWidth="1"/>
    <col min="4" max="4" width="1" style="5" customWidth="1"/>
    <col min="5" max="5" width="2.42578125" style="35" customWidth="1"/>
    <col min="6" max="6" width="1" style="37" customWidth="1"/>
    <col min="7" max="7" width="2.85546875" style="20" customWidth="1"/>
    <col min="8" max="8" width="9.42578125" style="3" customWidth="1"/>
    <col min="9" max="9" width="1" style="3" customWidth="1"/>
    <col min="10" max="10" width="5.85546875" style="3" customWidth="1"/>
    <col min="11" max="11" width="0.140625" style="29" customWidth="1"/>
    <col min="12" max="13" width="1" style="3" customWidth="1"/>
    <col min="14" max="14" width="2.85546875" style="20" customWidth="1"/>
    <col min="15" max="15" width="9.42578125" style="3" customWidth="1"/>
    <col min="16" max="16" width="1" style="3" customWidth="1"/>
    <col min="17" max="17" width="5.85546875" style="3" customWidth="1"/>
    <col min="18" max="18" width="0.140625" style="29" customWidth="1"/>
    <col min="19" max="20" width="1" style="3" customWidth="1"/>
    <col min="21" max="21" width="2.85546875" style="20" customWidth="1"/>
    <col min="22" max="22" width="9.42578125" style="3" customWidth="1"/>
    <col min="23" max="23" width="1" style="3" customWidth="1"/>
    <col min="24" max="24" width="5.85546875" style="3" customWidth="1"/>
    <col min="25" max="25" width="0.140625" style="29" customWidth="1"/>
    <col min="26" max="27" width="1" style="3" customWidth="1"/>
    <col min="28" max="28" width="2.85546875" style="20" customWidth="1"/>
    <col min="29" max="29" width="9.42578125" style="3" customWidth="1"/>
    <col min="30" max="30" width="1" style="3" customWidth="1"/>
    <col min="31" max="31" width="5.85546875" style="3" customWidth="1"/>
    <col min="32" max="32" width="0.140625" style="29" customWidth="1"/>
    <col min="33" max="34" width="1" style="3" customWidth="1"/>
    <col min="35" max="35" width="2.85546875" style="20" customWidth="1"/>
    <col min="36" max="36" width="9.42578125" style="3" customWidth="1"/>
    <col min="37" max="37" width="1" style="3" customWidth="1"/>
    <col min="38" max="38" width="5.85546875" style="3" customWidth="1"/>
    <col min="39" max="39" width="0.140625" style="29" customWidth="1"/>
    <col min="40" max="41" width="1" style="3" customWidth="1"/>
    <col min="42" max="42" width="1" style="16" customWidth="1"/>
    <col min="43" max="43" width="2.85546875" style="21" customWidth="1"/>
    <col min="44" max="44" width="9.42578125" style="17" customWidth="1"/>
    <col min="45" max="45" width="1" style="17" customWidth="1"/>
    <col min="46" max="46" width="5.85546875" style="17" customWidth="1"/>
    <col min="47" max="47" width="0.140625" style="24" customWidth="1"/>
    <col min="48" max="49" width="1" style="17" customWidth="1"/>
    <col min="50" max="50" width="2.85546875" style="21" customWidth="1"/>
    <col min="51" max="51" width="9.42578125" style="17" customWidth="1"/>
    <col min="52" max="52" width="1" style="17" customWidth="1"/>
    <col min="53" max="53" width="5.85546875" style="17" customWidth="1"/>
    <col min="54" max="54" width="0.140625" style="24" customWidth="1"/>
    <col min="55" max="55" width="1" style="17" customWidth="1"/>
    <col min="56" max="56" width="1" style="16" customWidth="1"/>
    <col min="57" max="57" width="9.140625" style="16"/>
    <col min="58" max="58" width="12.5703125" style="16" bestFit="1" customWidth="1"/>
    <col min="59" max="16384" width="9.140625" style="16"/>
  </cols>
  <sheetData>
    <row r="1" spans="1:55" ht="10.5" customHeight="1" x14ac:dyDescent="0.25">
      <c r="C1" s="32">
        <f>meta!$C$1</f>
        <v>2024</v>
      </c>
      <c r="J1" s="30">
        <f>IFERROR(SUM(J8,J15,J22,J29,J36,J43)*VLOOKUP($C$14,meta!$R$1:$S$3,2,FALSE),SUM(J8,J15,J22,J29,J36,J43))</f>
        <v>0</v>
      </c>
      <c r="Q1" s="30">
        <f>IFERROR(SUM(Q8,Q15,Q22,Q29,Q36,Q43)*VLOOKUP($C$14,meta!$R$1:$S$3,2,FALSE),SUM(Q8,Q15,Q22,Q29,Q36,Q43))</f>
        <v>0</v>
      </c>
      <c r="X1" s="30">
        <f>IFERROR(SUM(X8,X15,X22,X29,X36,X43)*VLOOKUP($C$14,meta!$R$1:$S$3,2,FALSE),SUM(X8,X15,X22,X29,X36,X43))</f>
        <v>0</v>
      </c>
      <c r="AE1" s="30">
        <f>IFERROR(SUM(AE8,AE15,AE22,AE29,AE36,AE43)*VLOOKUP($C$14,meta!$R$1:$S$3,2,FALSE),SUM(AE8,AE15,AE22,AE29,AE36,AE43))</f>
        <v>0</v>
      </c>
      <c r="AL1" s="30">
        <f>IFERROR(SUM(AL8,AL15,AL22,AL29,AL36,AL43)*VLOOKUP($C$14,meta!$R$1:$S$3,2,FALSE),SUM(AL8,AL15,AL22,AL29,AL36,AL43))</f>
        <v>0</v>
      </c>
      <c r="AT1" s="31">
        <f>IFERROR(SUM(AT8,AT15,AT22,AT29,AT36,AT43)*VLOOKUP($C$14,meta!$R$1:$S$3,2,FALSE),SUM(AT8,AT15,AT22,AT29,AT36,AT43))</f>
        <v>0</v>
      </c>
      <c r="BA1" s="31">
        <f>IFERROR(SUM(BA8,BA15,BA22,BA29,BA36,BA43)*VLOOKUP($C$14,meta!$R$1:$S$3,2,FALSE),SUM(BA8,BA15,BA22,BA29,BA36,BA43))</f>
        <v>0</v>
      </c>
    </row>
    <row r="2" spans="1:55" ht="4.5" customHeight="1" x14ac:dyDescent="0.25">
      <c r="B2" s="66" t="s">
        <v>29</v>
      </c>
      <c r="C2" s="66"/>
      <c r="D2" s="2"/>
      <c r="F2" s="34">
        <f>IFERROR(SUM(F4,F11,F18,F25,F32,F39)*VLOOKUP($C$14,meta!$R$1:$S$3,2,FALSE),SUM(F4,F11,F18,F25,F32,F39))</f>
        <v>0</v>
      </c>
      <c r="G2" s="39"/>
      <c r="H2" s="35"/>
      <c r="I2" s="35"/>
      <c r="J2" s="34">
        <f>IFERROR((1*NOT(OR(ISBLANK(J4),ISBLANK(J5),ISBLANK(J6),ISBLANK(J7)))+1*NOT(OR(ISBLANK(J11),ISBLANK(J12),ISBLANK(J13),ISBLANK(J14)))+1*NOT(OR(ISBLANK(J18),ISBLANK(J19),ISBLANK(J20),ISBLANK(J21)))+1*NOT(OR(ISBLANK(J25),ISBLANK(J26),ISBLANK(J27),ISBLANK(J28)))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*VLOOKUP($C$14,meta!$R$1:$S$3,2,FALSE),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+1*NOT(OR(ISBLANK(J32),ISBLANK(J33),ISBLANK(J34),ISBLANK(J35)))+1*NOT(OR(ISBLANK(J39),ISBLANK(J40),ISBLANK(J41),ISBLANK(J42)))))</f>
        <v>0</v>
      </c>
      <c r="K2" s="35"/>
      <c r="L2" s="35"/>
      <c r="M2" s="35"/>
      <c r="N2" s="39"/>
      <c r="O2" s="35"/>
      <c r="P2" s="35"/>
      <c r="Q2" s="34">
        <f>IFERROR((1*NOT(OR(ISBLANK(Q4),ISBLANK(Q5),ISBLANK(Q6),ISBLANK(Q7)))+1*NOT(OR(ISBLANK(Q11),ISBLANK(Q12),ISBLANK(Q13),ISBLANK(Q14)))+1*NOT(OR(ISBLANK(Q18),ISBLANK(Q19),ISBLANK(Q20),ISBLANK(Q21)))+1*NOT(OR(ISBLANK(Q25),ISBLANK(Q26),ISBLANK(Q27),ISBLANK(Q28)))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*VLOOKUP($C$14,meta!$R$1:$S$3,2,FALSE),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+1*NOT(OR(ISBLANK(Q32),ISBLANK(Q33),ISBLANK(Q34),ISBLANK(Q35)))+1*NOT(OR(ISBLANK(Q39),ISBLANK(Q40),ISBLANK(Q41),ISBLANK(Q42)))))</f>
        <v>0</v>
      </c>
      <c r="R2" s="35"/>
      <c r="S2" s="35"/>
      <c r="T2" s="35"/>
      <c r="U2" s="39"/>
      <c r="V2" s="35"/>
      <c r="W2" s="35"/>
      <c r="X2" s="34">
        <f>IFERROR((1*NOT(OR(ISBLANK(X4),ISBLANK(X5),ISBLANK(X6),ISBLANK(X7)))+1*NOT(OR(ISBLANK(X11),ISBLANK(X12),ISBLANK(X13),ISBLANK(X14)))+1*NOT(OR(ISBLANK(X18),ISBLANK(X19),ISBLANK(X20),ISBLANK(X21)))+1*NOT(OR(ISBLANK(X25),ISBLANK(X26),ISBLANK(X27),ISBLANK(X28)))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*VLOOKUP($C$14,meta!$R$1:$S$3,2,FALSE),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+1*NOT(OR(ISBLANK(X32),ISBLANK(X33),ISBLANK(X34),ISBLANK(X35)))+1*NOT(OR(ISBLANK(X39),ISBLANK(X40),ISBLANK(X41),ISBLANK(X42)))))</f>
        <v>0</v>
      </c>
      <c r="Y2" s="35"/>
      <c r="Z2" s="35"/>
      <c r="AA2" s="35"/>
      <c r="AB2" s="39"/>
      <c r="AC2" s="35"/>
      <c r="AD2" s="35"/>
      <c r="AE2" s="34">
        <f>IFERROR((1*NOT(OR(ISBLANK(AE4),ISBLANK(AE5),ISBLANK(AE6),ISBLANK(AE7)))+1*NOT(OR(ISBLANK(AE11),ISBLANK(AE12),ISBLANK(AE13),ISBLANK(AE14)))+1*NOT(OR(ISBLANK(AE18),ISBLANK(AE19),ISBLANK(AE20),ISBLANK(AE21)))+1*NOT(OR(ISBLANK(AE25),ISBLANK(AE26),ISBLANK(AE27),ISBLANK(AE28)))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*VLOOKUP($C$14,meta!$R$1:$S$3,2,FALSE),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+1*NOT(OR(ISBLANK(AE32),ISBLANK(AE33),ISBLANK(AE34),ISBLANK(AE35)))+1*NOT(OR(ISBLANK(AE39),ISBLANK(AE40),ISBLANK(AE41),ISBLANK(AE42)))))</f>
        <v>0</v>
      </c>
      <c r="AF2" s="35"/>
      <c r="AG2" s="35"/>
      <c r="AH2" s="35"/>
      <c r="AI2" s="39"/>
      <c r="AJ2" s="35"/>
      <c r="AK2" s="35"/>
      <c r="AL2" s="34">
        <f>IFERROR((1*NOT(OR(ISBLANK(AL4),ISBLANK(AL5),ISBLANK(AL6),ISBLANK(AL7)))+1*NOT(OR(ISBLANK(AL11),ISBLANK(AL12),ISBLANK(AL13),ISBLANK(AL14)))+1*NOT(OR(ISBLANK(AL18),ISBLANK(AL19),ISBLANK(AL20),ISBLANK(AL21)))+1*NOT(OR(ISBLANK(AL25),ISBLANK(AL26),ISBLANK(AL27),ISBLANK(AL28)))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*VLOOKUP($C$14,meta!$R$1:$S$3,2,FALSE),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+1*NOT(OR(ISBLANK(AL32),ISBLANK(AL33),ISBLANK(AL34),ISBLANK(AL35)))+1*NOT(OR(ISBLANK(AL39),ISBLANK(AL40),ISBLANK(AL41),ISBLANK(AL42)))))</f>
        <v>0</v>
      </c>
      <c r="AM2" s="35"/>
      <c r="AN2" s="35"/>
      <c r="AO2" s="35"/>
      <c r="AP2" s="17"/>
      <c r="AQ2" s="40"/>
      <c r="AT2" s="33">
        <f>IFERROR((1*NOT(OR(ISBLANK(AT4),ISBLANK(AT5),ISBLANK(AT6),ISBLANK(AT7)))+1*NOT(OR(ISBLANK(AT11),ISBLANK(AT12),ISBLANK(AT13),ISBLANK(AT14)))+1*NOT(OR(ISBLANK(AT18),ISBLANK(AT19),ISBLANK(AT20),ISBLANK(AT21)))+1*NOT(OR(ISBLANK(AT25),ISBLANK(AT26),ISBLANK(AT27),ISBLANK(AT28)))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*VLOOKUP($C$14,meta!$R$1:$S$3,2,FALSE),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+1*NOT(OR(ISBLANK(AT32),ISBLANK(AT33),ISBLANK(AT34),ISBLANK(AT35)))+1*NOT(OR(ISBLANK(AT39),ISBLANK(AT40),ISBLANK(AT41),ISBLANK(AT42)))))</f>
        <v>0</v>
      </c>
      <c r="AU2" s="17"/>
      <c r="AX2" s="40"/>
      <c r="BA2" s="33">
        <f>IFERROR((1*NOT(OR(ISBLANK(BA4),ISBLANK(BA5),ISBLANK(BA6),ISBLANK(BA7)))+1*NOT(OR(ISBLANK(BA11),ISBLANK(BA12),ISBLANK(BA13),ISBLANK(BA14)))+1*NOT(OR(ISBLANK(BA18),ISBLANK(BA19),ISBLANK(BA20),ISBLANK(BA21)))+1*NOT(OR(ISBLANK(BA25),ISBLANK(BA26),ISBLANK(BA27),ISBLANK(BA28)))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*VLOOKUP($C$14,meta!$R$1:$S$3,2,FALSE),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+1*NOT(OR(ISBLANK(BA32),ISBLANK(BA33),ISBLANK(BA34),ISBLANK(BA35)))+1*NOT(OR(ISBLANK(BA39),ISBLANK(BA40),ISBLANK(BA41),ISBLANK(BA42)))))</f>
        <v>0</v>
      </c>
    </row>
    <row r="3" spans="1:55" ht="4.5" customHeight="1" x14ac:dyDescent="0.25">
      <c r="B3" s="66"/>
      <c r="C3" s="66"/>
      <c r="D3" s="2"/>
      <c r="F3" s="35"/>
      <c r="G3" s="67" cm="1">
        <f t="array" ref="G3">_xlfn.IFS(WEEKDAY(DATE(meta!$C$1,VLOOKUP($B$2,meta!$M$1:$N$12,2,FALSE),1))=2,DATE(meta!$C$1,VLOOKUP($B$2,meta!$M$1:$N$12,2,FALSE),1),
WEEKDAY(DATE(meta!$C$1,VLOOKUP($B$2,meta!$M$1:$N$12,2,FALSE),1))=3,DATE(meta!$C$1,VLOOKUP($B$2,meta!$M$1:$N$12,2,FALSE),1)-1,
WEEKDAY(DATE(meta!$C$1,VLOOKUP($B$2,meta!$M$1:$N$12,2,FALSE),1))=4,DATE(meta!$C$1,VLOOKUP($B$2,meta!$M$1:$N$12,2,FALSE),1)-2,
WEEKDAY(DATE(meta!$C$1,VLOOKUP($B$2,meta!$M$1:$N$12,2,FALSE),1))=5,DATE(meta!$C$1,VLOOKUP($B$2,meta!$M$1:$N$12,2,FALSE),1)-3,
WEEKDAY(DATE(meta!$C$1,VLOOKUP($B$2,meta!$M$1:$N$12,2,FALSE),1))=6,DATE(meta!$C$1,VLOOKUP($B$2,meta!$M$1:$N$12,2,FALSE),1)-4,
WEEKDAY(DATE(meta!$C$1,VLOOKUP($B$2,meta!$M$1:$N$12,2,FALSE),1))=7,DATE(meta!$C$1,VLOOKUP($B$2,meta!$M$1:$N$12,2,FALSE),1)-5,
WEEKDAY(DATE(meta!$C$1,VLOOKUP($B$2,meta!$M$1:$N$12,2,FALSE),1))=1,DATE(meta!$C$1,VLOOKUP($B$2,meta!$M$1:$N$12,2,FALSE),1)-6
)</f>
        <v>44012</v>
      </c>
      <c r="H3" s="15"/>
      <c r="I3" s="15"/>
      <c r="J3" s="15"/>
      <c r="K3" s="25"/>
      <c r="L3" s="4"/>
      <c r="N3" s="67">
        <f>G3+1</f>
        <v>44013</v>
      </c>
      <c r="O3" s="15"/>
      <c r="P3" s="15"/>
      <c r="Q3" s="15"/>
      <c r="R3" s="25"/>
      <c r="S3" s="4"/>
      <c r="U3" s="67">
        <f>N3+1</f>
        <v>44014</v>
      </c>
      <c r="V3" s="15"/>
      <c r="W3" s="15"/>
      <c r="X3" s="15"/>
      <c r="Y3" s="25"/>
      <c r="Z3" s="4"/>
      <c r="AB3" s="67">
        <f>U3+1</f>
        <v>44015</v>
      </c>
      <c r="AC3" s="15"/>
      <c r="AD3" s="15"/>
      <c r="AE3" s="15"/>
      <c r="AF3" s="25"/>
      <c r="AG3" s="4"/>
      <c r="AI3" s="67">
        <f>AB3+1</f>
        <v>44016</v>
      </c>
      <c r="AJ3" s="15"/>
      <c r="AK3" s="15"/>
      <c r="AL3" s="15"/>
      <c r="AM3" s="25"/>
      <c r="AN3" s="4"/>
      <c r="AQ3" s="67">
        <f>AI3+1</f>
        <v>44017</v>
      </c>
      <c r="AR3" s="15"/>
      <c r="AS3" s="15"/>
      <c r="AT3" s="15"/>
      <c r="AU3" s="25"/>
      <c r="AV3" s="4"/>
      <c r="AX3" s="67">
        <f>AQ3+1</f>
        <v>44018</v>
      </c>
      <c r="AY3" s="15"/>
      <c r="AZ3" s="15"/>
      <c r="BA3" s="15"/>
      <c r="BB3" s="25"/>
      <c r="BC3" s="4"/>
    </row>
    <row r="4" spans="1:55" ht="14.45" customHeight="1" x14ac:dyDescent="0.25">
      <c r="B4" s="66"/>
      <c r="C4" s="66"/>
      <c r="E4" s="68">
        <f>IFERROR(SUM(J8,Q8,X8,AE8,AL8,AT8,BA8)*VLOOKUP($C$14,meta!$R$1:$S$3,2,FALSE),SUM(J8,Q8,X8,AE8,AL8,AT8,BA8))</f>
        <v>0</v>
      </c>
      <c r="F4" s="41">
        <f>IFERROR(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*VLOOKUP($C$14,meta!$R$1:$S$3,2,FALSE),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)</f>
        <v>0</v>
      </c>
      <c r="G4" s="67"/>
      <c r="H4" s="6" t="str">
        <f>meta!$P$1</f>
        <v>Entrada</v>
      </c>
      <c r="I4" s="1"/>
      <c r="J4" s="13"/>
      <c r="K4" s="26" t="str">
        <f>IF(J4&lt;&gt;"","",TEXT(meta!$F$1,"HH:MM"))</f>
        <v>08:30</v>
      </c>
      <c r="L4" s="1"/>
      <c r="N4" s="67"/>
      <c r="O4" s="6" t="str">
        <f>meta!$P$1</f>
        <v>Entrada</v>
      </c>
      <c r="P4" s="1"/>
      <c r="Q4" s="13"/>
      <c r="R4" s="26" t="str">
        <f>IF(Q4&lt;&gt;"","",TEXT(meta!$F$1,"HH:MM"))</f>
        <v>08:30</v>
      </c>
      <c r="S4" s="1"/>
      <c r="U4" s="67"/>
      <c r="V4" s="6" t="str">
        <f>meta!$P$1</f>
        <v>Entrada</v>
      </c>
      <c r="W4" s="1"/>
      <c r="X4" s="13"/>
      <c r="Y4" s="26" t="str">
        <f>IF(X4&lt;&gt;"","",TEXT(meta!$F$1,"HH:MM"))</f>
        <v>08:30</v>
      </c>
      <c r="Z4" s="1"/>
      <c r="AB4" s="67"/>
      <c r="AC4" s="6" t="str">
        <f>meta!$P$1</f>
        <v>Entrada</v>
      </c>
      <c r="AD4" s="1"/>
      <c r="AE4" s="13"/>
      <c r="AF4" s="26" t="str">
        <f>IF(AE4&lt;&gt;"","",TEXT(meta!$F$1,"HH:MM"))</f>
        <v>08:30</v>
      </c>
      <c r="AG4" s="1"/>
      <c r="AI4" s="67"/>
      <c r="AJ4" s="6" t="str">
        <f>meta!$P$1</f>
        <v>Entrada</v>
      </c>
      <c r="AK4" s="1"/>
      <c r="AL4" s="13"/>
      <c r="AM4" s="26" t="str">
        <f>IF(AL4&lt;&gt;"","",TEXT(meta!$F$1,"HH:MM"))</f>
        <v>08:30</v>
      </c>
      <c r="AN4" s="1"/>
      <c r="AQ4" s="67"/>
      <c r="AR4" s="6" t="str">
        <f>meta!$P$1</f>
        <v>Entrada</v>
      </c>
      <c r="AS4" s="1"/>
      <c r="AT4" s="13"/>
      <c r="AU4" s="26" t="str">
        <f>IF(AT4&lt;&gt;"","",TEXT(meta!$F$1,"HH:MM"))</f>
        <v>08:30</v>
      </c>
      <c r="AV4" s="1"/>
      <c r="AX4" s="67"/>
      <c r="AY4" s="6" t="str">
        <f>meta!$P$1</f>
        <v>Entrada</v>
      </c>
      <c r="AZ4" s="1"/>
      <c r="BA4" s="13"/>
      <c r="BB4" s="26" t="str">
        <f>IF(BA4&lt;&gt;"","",TEXT(meta!$F$1,"HH:MM"))</f>
        <v>08:30</v>
      </c>
      <c r="BC4" s="1"/>
    </row>
    <row r="5" spans="1:55" ht="14.45" customHeight="1" x14ac:dyDescent="0.25">
      <c r="B5" s="66"/>
      <c r="C5" s="66"/>
      <c r="E5" s="68"/>
      <c r="F5" s="36"/>
      <c r="G5" s="67"/>
      <c r="H5" s="7" t="str">
        <f>meta!$P$2</f>
        <v>Almoço ↑</v>
      </c>
      <c r="I5" s="1"/>
      <c r="J5" s="14"/>
      <c r="K5" s="27"/>
      <c r="L5" s="1"/>
      <c r="N5" s="67"/>
      <c r="O5" s="7" t="str">
        <f>meta!$P$2</f>
        <v>Almoço ↑</v>
      </c>
      <c r="P5" s="1"/>
      <c r="Q5" s="14"/>
      <c r="R5" s="27"/>
      <c r="S5" s="1"/>
      <c r="U5" s="67"/>
      <c r="V5" s="7" t="str">
        <f>meta!$P$2</f>
        <v>Almoço ↑</v>
      </c>
      <c r="W5" s="1"/>
      <c r="X5" s="14"/>
      <c r="Y5" s="27"/>
      <c r="Z5" s="1"/>
      <c r="AB5" s="67"/>
      <c r="AC5" s="7" t="str">
        <f>meta!$P$2</f>
        <v>Almoço ↑</v>
      </c>
      <c r="AD5" s="1"/>
      <c r="AE5" s="14"/>
      <c r="AF5" s="27"/>
      <c r="AG5" s="1"/>
      <c r="AI5" s="67"/>
      <c r="AJ5" s="7" t="str">
        <f>meta!$P$2</f>
        <v>Almoço ↑</v>
      </c>
      <c r="AK5" s="1"/>
      <c r="AL5" s="14"/>
      <c r="AM5" s="27"/>
      <c r="AN5" s="1"/>
      <c r="AQ5" s="67"/>
      <c r="AR5" s="7" t="str">
        <f>meta!$P$2</f>
        <v>Almoço ↑</v>
      </c>
      <c r="AS5" s="1"/>
      <c r="AT5" s="14"/>
      <c r="AU5" s="27"/>
      <c r="AV5" s="1"/>
      <c r="AX5" s="67"/>
      <c r="AY5" s="7" t="str">
        <f>meta!$P$2</f>
        <v>Almoço ↑</v>
      </c>
      <c r="AZ5" s="1"/>
      <c r="BA5" s="14"/>
      <c r="BB5" s="27"/>
      <c r="BC5" s="1"/>
    </row>
    <row r="6" spans="1:55" ht="14.45" customHeight="1" x14ac:dyDescent="0.25">
      <c r="B6" s="66"/>
      <c r="C6" s="66"/>
      <c r="E6" s="68"/>
      <c r="F6" s="36"/>
      <c r="G6" s="67"/>
      <c r="H6" s="7" t="str">
        <f>meta!$P$3</f>
        <v>Almoço ↓</v>
      </c>
      <c r="I6" s="1"/>
      <c r="J6" s="14"/>
      <c r="K6" s="27" t="str">
        <f>IF(OR(J5="",J6&lt;&gt;""),"",TEXT(J5+"1:00","HH:MM"))</f>
        <v/>
      </c>
      <c r="L6" s="1"/>
      <c r="N6" s="67"/>
      <c r="O6" s="7" t="str">
        <f>meta!$P$3</f>
        <v>Almoço ↓</v>
      </c>
      <c r="P6" s="1"/>
      <c r="Q6" s="14"/>
      <c r="R6" s="27" t="str">
        <f>IF(OR(Q5="",Q6&lt;&gt;""),"",TEXT(Q5+"1:00","HH:MM"))</f>
        <v/>
      </c>
      <c r="S6" s="1"/>
      <c r="U6" s="67"/>
      <c r="V6" s="7" t="str">
        <f>meta!$P$3</f>
        <v>Almoço ↓</v>
      </c>
      <c r="W6" s="1"/>
      <c r="X6" s="14"/>
      <c r="Y6" s="27" t="str">
        <f>IF(OR(X5="",X6&lt;&gt;""),"",TEXT(X5+"1:00","HH:MM"))</f>
        <v/>
      </c>
      <c r="Z6" s="1"/>
      <c r="AB6" s="67"/>
      <c r="AC6" s="7" t="str">
        <f>meta!$P$3</f>
        <v>Almoço ↓</v>
      </c>
      <c r="AD6" s="1"/>
      <c r="AE6" s="14"/>
      <c r="AF6" s="27" t="str">
        <f>IF(OR(AE5="",AE6&lt;&gt;""),"",TEXT(AE5+"1:00","HH:MM"))</f>
        <v/>
      </c>
      <c r="AG6" s="1"/>
      <c r="AI6" s="67"/>
      <c r="AJ6" s="7" t="str">
        <f>meta!$P$3</f>
        <v>Almoço ↓</v>
      </c>
      <c r="AK6" s="1"/>
      <c r="AL6" s="14"/>
      <c r="AM6" s="27" t="str">
        <f>IF(OR(AL5="",AL6&lt;&gt;""),"",TEXT(AL5+"1:00","HH:MM"))</f>
        <v/>
      </c>
      <c r="AN6" s="1"/>
      <c r="AQ6" s="67"/>
      <c r="AR6" s="7" t="str">
        <f>meta!$P$3</f>
        <v>Almoço ↓</v>
      </c>
      <c r="AS6" s="1"/>
      <c r="AT6" s="14"/>
      <c r="AU6" s="27" t="str">
        <f>IF(OR(AT5="",AT6&lt;&gt;""),"",TEXT(AT5+"1:00","HH:MM"))</f>
        <v/>
      </c>
      <c r="AV6" s="1"/>
      <c r="AX6" s="67"/>
      <c r="AY6" s="7" t="str">
        <f>meta!$P$3</f>
        <v>Almoço ↓</v>
      </c>
      <c r="AZ6" s="1"/>
      <c r="BA6" s="14"/>
      <c r="BB6" s="27" t="str">
        <f>IF(OR(BA5="",BA6&lt;&gt;""),"",TEXT(BA5+"1:00","HH:MM"))</f>
        <v/>
      </c>
      <c r="BC6" s="1"/>
    </row>
    <row r="7" spans="1:55" ht="14.45" customHeight="1" x14ac:dyDescent="0.25">
      <c r="B7" s="66"/>
      <c r="C7" s="66"/>
      <c r="E7" s="68"/>
      <c r="F7" s="36"/>
      <c r="G7" s="67"/>
      <c r="H7" s="6" t="str">
        <f>meta!$P$4</f>
        <v>Saída</v>
      </c>
      <c r="I7" s="1"/>
      <c r="J7" s="13"/>
      <c r="K7" s="26" t="str">
        <f>IF(J7&lt;&gt;"","",TEXT(meta!$F$2,"HH:MM"))</f>
        <v>17:30</v>
      </c>
      <c r="L7" s="1"/>
      <c r="N7" s="67"/>
      <c r="O7" s="6" t="str">
        <f>meta!$P$4</f>
        <v>Saída</v>
      </c>
      <c r="P7" s="1"/>
      <c r="Q7" s="13"/>
      <c r="R7" s="26" t="str">
        <f>IF(Q7&lt;&gt;"","",TEXT(meta!$F$2,"HH:MM"))</f>
        <v>17:30</v>
      </c>
      <c r="S7" s="1"/>
      <c r="U7" s="67"/>
      <c r="V7" s="6" t="str">
        <f>meta!$P$4</f>
        <v>Saída</v>
      </c>
      <c r="W7" s="1"/>
      <c r="X7" s="13"/>
      <c r="Y7" s="26" t="str">
        <f>IF(X7&lt;&gt;"","",TEXT(meta!$F$2,"HH:MM"))</f>
        <v>17:30</v>
      </c>
      <c r="Z7" s="1"/>
      <c r="AB7" s="67"/>
      <c r="AC7" s="6" t="str">
        <f>meta!$P$4</f>
        <v>Saída</v>
      </c>
      <c r="AD7" s="1"/>
      <c r="AE7" s="13"/>
      <c r="AF7" s="26" t="str">
        <f>IF(AE7&lt;&gt;"","",TEXT(meta!$F$2,"HH:MM"))</f>
        <v>17:30</v>
      </c>
      <c r="AG7" s="1"/>
      <c r="AI7" s="67"/>
      <c r="AJ7" s="6" t="str">
        <f>meta!$P$4</f>
        <v>Saída</v>
      </c>
      <c r="AK7" s="1"/>
      <c r="AL7" s="13"/>
      <c r="AM7" s="26" t="str">
        <f>IF(AL7&lt;&gt;"","",TEXT(meta!$F$2,"HH:MM"))</f>
        <v>17:30</v>
      </c>
      <c r="AN7" s="1"/>
      <c r="AQ7" s="67"/>
      <c r="AR7" s="6" t="str">
        <f>meta!$P$4</f>
        <v>Saída</v>
      </c>
      <c r="AS7" s="1"/>
      <c r="AT7" s="13"/>
      <c r="AU7" s="26" t="str">
        <f>IF(AT7&lt;&gt;"","",TEXT(meta!$F$2,"HH:MM"))</f>
        <v>17:30</v>
      </c>
      <c r="AV7" s="1"/>
      <c r="AX7" s="67"/>
      <c r="AY7" s="6" t="str">
        <f>meta!$P$4</f>
        <v>Saída</v>
      </c>
      <c r="AZ7" s="1"/>
      <c r="BA7" s="13"/>
      <c r="BB7" s="26" t="str">
        <f>IF(BA7&lt;&gt;"","",TEXT(meta!$F$2,"HH:MM"))</f>
        <v>17:30</v>
      </c>
      <c r="BC7" s="1"/>
    </row>
    <row r="8" spans="1:55" s="18" customFormat="1" ht="10.5" customHeight="1" x14ac:dyDescent="0.25">
      <c r="A8" s="8"/>
      <c r="B8" s="66"/>
      <c r="C8" s="66"/>
      <c r="D8" s="2"/>
      <c r="E8" s="35"/>
      <c r="F8" s="35"/>
      <c r="G8" s="67"/>
      <c r="H8" s="58" t="str">
        <f>IF(AND(J4&lt;&gt;"",J5&lt;&gt;"",J6&lt;&gt;"",J7&lt;&gt;""),
IF(ABS(J7-J4-(J6-J5)-meta!$F$4)&lt;=meta!$F$9,
_xlfn.CONCAT(
(SIGN(J7-J4-(J6-J5)-meta!$F$4)*MINUTE(ABS(J7-J4-(J6-J5)-meta!$F$4))),meta!$F$10
),""),"")</f>
        <v/>
      </c>
      <c r="I8" s="8"/>
      <c r="J8" s="23" t="str">
        <f>_xlfn.IFS(AND(J4="",J5="",J6="",J7=""),"",
AND(J4&lt;&gt;"",J5="",J6="",J7=""),meta!$F$1-J4,
AND(J4&lt;&gt;"",J5&lt;&gt;"",J6="",J7=""),meta!$F$1-J4,
AND(J4&lt;&gt;"",J5&lt;&gt;"",J6&lt;&gt;"",J7=""),(meta!$F$1-J4)-(J6-J5-meta!$F$3),
AND(J4&lt;&gt;"",J5&lt;&gt;"",J6&lt;&gt;"",J7&lt;&gt;""),IF(ABS(J7-J4-(J6-J5)-meta!$F$4)&lt;=meta!$F$9,0,(J7-J4-(J6-J5)-meta!$F$4)),
TRUE,"ERRO")</f>
        <v/>
      </c>
      <c r="K8" s="28"/>
      <c r="L8" s="8"/>
      <c r="M8" s="19"/>
      <c r="N8" s="67"/>
      <c r="O8" s="58" t="str">
        <f>IF(AND(Q4&lt;&gt;"",Q5&lt;&gt;"",Q6&lt;&gt;"",Q7&lt;&gt;""),
IF(ABS(Q7-Q4-(Q6-Q5)-meta!$F$4)&lt;=meta!$F$9,
_xlfn.CONCAT(
(SIGN(Q7-Q4-(Q6-Q5)-meta!$F$4)*MINUTE(ABS(Q7-Q4-(Q6-Q5)-meta!$F$4))),meta!$F$10
),""),"")</f>
        <v/>
      </c>
      <c r="P8" s="8"/>
      <c r="Q8" s="23" t="str">
        <f>_xlfn.IFS(AND(Q4="",Q5="",Q6="",Q7=""),"",
AND(Q4&lt;&gt;"",Q5="",Q6="",Q7=""),meta!$F$1-Q4,
AND(Q4&lt;&gt;"",Q5&lt;&gt;"",Q6="",Q7=""),meta!$F$1-Q4,
AND(Q4&lt;&gt;"",Q5&lt;&gt;"",Q6&lt;&gt;"",Q7=""),(meta!$F$1-Q4)-(Q6-Q5-meta!$F$3),
AND(Q4&lt;&gt;"",Q5&lt;&gt;"",Q6&lt;&gt;"",Q7&lt;&gt;""),IF(ABS(Q7-Q4-(Q6-Q5)-meta!$F$4)&lt;=meta!$F$9,0,(Q7-Q4-(Q6-Q5)-meta!$F$4)),
TRUE,"ERRO")</f>
        <v/>
      </c>
      <c r="R8" s="28"/>
      <c r="S8" s="8"/>
      <c r="T8" s="19"/>
      <c r="U8" s="67"/>
      <c r="V8" s="58" t="str">
        <f>IF(AND(X4&lt;&gt;"",X5&lt;&gt;"",X6&lt;&gt;"",X7&lt;&gt;""),
IF(ABS(X7-X4-(X6-X5)-meta!$F$4)&lt;=meta!$F$9,
_xlfn.CONCAT(
(SIGN(X7-X4-(X6-X5)-meta!$F$4)*MINUTE(ABS(X7-X4-(X6-X5)-meta!$F$4))),meta!$F$10
),""),"")</f>
        <v/>
      </c>
      <c r="W8" s="8"/>
      <c r="X8" s="23" t="str">
        <f>_xlfn.IFS(AND(X4="",X5="",X6="",X7=""),"",
AND(X4&lt;&gt;"",X5="",X6="",X7=""),meta!$F$1-X4,
AND(X4&lt;&gt;"",X5&lt;&gt;"",X6="",X7=""),meta!$F$1-X4,
AND(X4&lt;&gt;"",X5&lt;&gt;"",X6&lt;&gt;"",X7=""),(meta!$F$1-X4)-(X6-X5-meta!$F$3),
AND(X4&lt;&gt;"",X5&lt;&gt;"",X6&lt;&gt;"",X7&lt;&gt;""),IF(ABS(X7-X4-(X6-X5)-meta!$F$4)&lt;=meta!$F$9,0,(X7-X4-(X6-X5)-meta!$F$4)),
TRUE,"ERRO")</f>
        <v/>
      </c>
      <c r="Y8" s="28"/>
      <c r="Z8" s="8"/>
      <c r="AA8" s="19"/>
      <c r="AB8" s="67"/>
      <c r="AC8" s="58" t="str">
        <f>IF(AND(AE4&lt;&gt;"",AE5&lt;&gt;"",AE6&lt;&gt;"",AE7&lt;&gt;""),
IF(ABS(AE7-AE4-(AE6-AE5)-meta!$F$4)&lt;=meta!$F$9,
_xlfn.CONCAT(
(SIGN(AE7-AE4-(AE6-AE5)-meta!$F$4)*MINUTE(ABS(AE7-AE4-(AE6-AE5)-meta!$F$4))),meta!$F$10
),""),"")</f>
        <v/>
      </c>
      <c r="AD8" s="8"/>
      <c r="AE8" s="23" t="str">
        <f>_xlfn.IFS(AND(AE4="",AE5="",AE6="",AE7=""),"",
AND(AE4&lt;&gt;"",AE5="",AE6="",AE7=""),meta!$F$1-AE4,
AND(AE4&lt;&gt;"",AE5&lt;&gt;"",AE6="",AE7=""),meta!$F$1-AE4,
AND(AE4&lt;&gt;"",AE5&lt;&gt;"",AE6&lt;&gt;"",AE7=""),(meta!$F$1-AE4)-(AE6-AE5-meta!$F$3),
AND(AE4&lt;&gt;"",AE5&lt;&gt;"",AE6&lt;&gt;"",AE7&lt;&gt;""),IF(ABS(AE7-AE4-(AE6-AE5)-meta!$F$4)&lt;=meta!$F$9,0,(AE7-AE4-(AE6-AE5)-meta!$F$4)),
TRUE,"ERRO")</f>
        <v/>
      </c>
      <c r="AF8" s="28"/>
      <c r="AG8" s="8"/>
      <c r="AH8" s="19"/>
      <c r="AI8" s="67"/>
      <c r="AJ8" s="58" t="str">
        <f>IF(AND(AL4&lt;&gt;"",AL5&lt;&gt;"",AL6&lt;&gt;"",AL7&lt;&gt;""),
IF(ABS(AL7-AL4-(AL6-AL5)-meta!$F$4)&lt;=meta!$F$9,
_xlfn.CONCAT(
(SIGN(AL7-AL4-(AL6-AL5)-meta!$F$4)*MINUTE(ABS(AL7-AL4-(AL6-AL5)-meta!$F$4))),meta!$F$10
),""),"")</f>
        <v/>
      </c>
      <c r="AK8" s="8"/>
      <c r="AL8" s="23" t="str">
        <f>_xlfn.IFS(AND(AL4="",AL5="",AL6="",AL7=""),"",
AND(AL4&lt;&gt;"",AL5="",AL6="",AL7=""),meta!$F$1-AL4,
AND(AL4&lt;&gt;"",AL5&lt;&gt;"",AL6="",AL7=""),meta!$F$1-AL4,
AND(AL4&lt;&gt;"",AL5&lt;&gt;"",AL6&lt;&gt;"",AL7=""),(meta!$F$1-AL4)-(AL6-AL5-meta!$F$3),
AND(AL4&lt;&gt;"",AL5&lt;&gt;"",AL6&lt;&gt;"",AL7&lt;&gt;""),IF(ABS(AL7-AL4-(AL6-AL5)-meta!$F$4)&lt;=meta!$F$9,0,(AL7-AL4-(AL6-AL5)-meta!$F$4)),
TRUE,"ERRO")</f>
        <v/>
      </c>
      <c r="AM8" s="28"/>
      <c r="AN8" s="8"/>
      <c r="AO8" s="19"/>
      <c r="AQ8" s="67"/>
      <c r="AR8" s="58" t="str">
        <f>IF(AND(AT4&lt;&gt;"",AT5&lt;&gt;"",AT6&lt;&gt;"",AT7&lt;&gt;""),
IF(ABS(AT7-AT4-(AT6-AT5)-meta!$F$4)&lt;=meta!$F$9,
_xlfn.CONCAT(
(SIGN(AT7-AT4-(AT6-AT5)-meta!$F$4)*MINUTE(ABS(AT7-AT4-(AT6-AT5)-meta!$F$4))),meta!$F$10
),""),"")</f>
        <v/>
      </c>
      <c r="AS8" s="8"/>
      <c r="AT8" s="23" t="str">
        <f>_xlfn.IFS(AND(AT4="",AT5="",AT6="",AT7=""),"",
AND(AT4&lt;&gt;"",AT5="",AT6="",AT7=""),meta!$F$1-AT4,
AND(AT4&lt;&gt;"",AT5&lt;&gt;"",AT6="",AT7=""),meta!$F$1-AT4,
AND(AT4&lt;&gt;"",AT5&lt;&gt;"",AT6&lt;&gt;"",AT7=""),(meta!$F$1-AT4)-(AT6-AT5-meta!$F$3),
AND(AT4&lt;&gt;"",AT5&lt;&gt;"",AT6&lt;&gt;"",AT7&lt;&gt;""),IF(ABS(AT7-AT4-(AT6-AT5)-meta!$F$4)&lt;=meta!$F$9,0,(AT7-AT4-(AT6-AT5)-meta!$F$4)),
TRUE,"ERRO")</f>
        <v/>
      </c>
      <c r="AU8" s="28"/>
      <c r="AV8" s="8"/>
      <c r="AX8" s="67"/>
      <c r="AY8" s="58" t="str">
        <f>IF(AND(BA4&lt;&gt;"",BA5&lt;&gt;"",BA6&lt;&gt;"",BA7&lt;&gt;""),
IF(ABS(BA7-BA4-(BA6-BA5)-meta!$F$4)&lt;=meta!$F$9,
_xlfn.CONCAT(
(SIGN(BA7-BA4-(BA6-BA5)-meta!$F$4)*MINUTE(ABS(BA7-BA4-(BA6-BA5)-meta!$F$4))),meta!$F$10
),""),"")</f>
        <v/>
      </c>
      <c r="AZ8" s="8"/>
      <c r="BA8" s="23" t="str">
        <f>_xlfn.IFS(AND(BA4="",BA5="",BA6="",BA7=""),"",
AND(BA4&lt;&gt;"",BA5="",BA6="",BA7=""),meta!$F$1-BA4,
AND(BA4&lt;&gt;"",BA5&lt;&gt;"",BA6="",BA7=""),meta!$F$1-BA4,
AND(BA4&lt;&gt;"",BA5&lt;&gt;"",BA6&lt;&gt;"",BA7=""),(meta!$F$1-BA4)-(BA6-BA5-meta!$F$3),
AND(BA4&lt;&gt;"",BA5&lt;&gt;"",BA6&lt;&gt;"",BA7&lt;&gt;""),IF(ABS(BA7-BA4-(BA6-BA5)-meta!$F$4)&lt;=meta!$F$9,0,(BA7-BA4-(BA6-BA5)-meta!$F$4)),
TRUE,"ERRO")</f>
        <v/>
      </c>
      <c r="BB8" s="28"/>
      <c r="BC8" s="8"/>
    </row>
    <row r="9" spans="1:55" ht="4.5" customHeight="1" x14ac:dyDescent="0.25">
      <c r="B9" s="66"/>
      <c r="C9" s="66"/>
      <c r="F9" s="35"/>
    </row>
    <row r="10" spans="1:55" ht="4.5" customHeight="1" x14ac:dyDescent="0.25">
      <c r="B10" s="66"/>
      <c r="C10" s="66"/>
      <c r="F10" s="35"/>
      <c r="G10" s="67">
        <f>AX3+1</f>
        <v>44019</v>
      </c>
      <c r="H10" s="15"/>
      <c r="I10" s="15"/>
      <c r="J10" s="15"/>
      <c r="K10" s="25"/>
      <c r="L10" s="4"/>
      <c r="N10" s="67">
        <f>G10+1</f>
        <v>44020</v>
      </c>
      <c r="O10" s="15"/>
      <c r="P10" s="15"/>
      <c r="Q10" s="15"/>
      <c r="R10" s="25"/>
      <c r="S10" s="4"/>
      <c r="U10" s="67">
        <f>N10+1</f>
        <v>44021</v>
      </c>
      <c r="V10" s="15"/>
      <c r="W10" s="15"/>
      <c r="X10" s="15"/>
      <c r="Y10" s="25"/>
      <c r="Z10" s="4"/>
      <c r="AB10" s="67">
        <f>U10+1</f>
        <v>44022</v>
      </c>
      <c r="AC10" s="15"/>
      <c r="AD10" s="15"/>
      <c r="AE10" s="15"/>
      <c r="AF10" s="25"/>
      <c r="AG10" s="4"/>
      <c r="AI10" s="67">
        <f>AB10+1</f>
        <v>44023</v>
      </c>
      <c r="AJ10" s="15"/>
      <c r="AK10" s="15"/>
      <c r="AL10" s="15"/>
      <c r="AM10" s="25"/>
      <c r="AN10" s="4"/>
      <c r="AQ10" s="67">
        <f>AI10+1</f>
        <v>44024</v>
      </c>
      <c r="AR10" s="15"/>
      <c r="AS10" s="15"/>
      <c r="AT10" s="15"/>
      <c r="AU10" s="25"/>
      <c r="AV10" s="4"/>
      <c r="AX10" s="67">
        <f>AQ10+1</f>
        <v>44025</v>
      </c>
      <c r="AY10" s="15"/>
      <c r="AZ10" s="15"/>
      <c r="BA10" s="15"/>
      <c r="BB10" s="25"/>
      <c r="BC10" s="4"/>
    </row>
    <row r="11" spans="1:55" ht="14.45" customHeight="1" x14ac:dyDescent="0.25">
      <c r="A11" s="10"/>
      <c r="B11" s="66"/>
      <c r="C11" s="66"/>
      <c r="E11" s="68">
        <f>IFERROR(SUM(J15,Q15,X15,AE15,AL15,AT15,BA15)*VLOOKUP($C$14,meta!$R$1:$S$3,2,FALSE),SUM(J15,Q15,X15,AE15,AL15,AT15,BA15))</f>
        <v>0</v>
      </c>
      <c r="F11" s="41">
        <f>IFERROR(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*VLOOKUP($C$14,meta!$R$1:$S$3,2,FALSE),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)</f>
        <v>0</v>
      </c>
      <c r="G11" s="67"/>
      <c r="H11" s="6" t="str">
        <f>meta!$P$1</f>
        <v>Entrada</v>
      </c>
      <c r="I11" s="1"/>
      <c r="J11" s="13"/>
      <c r="K11" s="26" t="str">
        <f>IF(J11&lt;&gt;"","",TEXT(meta!$F$1,"HH:MM"))</f>
        <v>08:30</v>
      </c>
      <c r="L11" s="1"/>
      <c r="N11" s="67"/>
      <c r="O11" s="6" t="str">
        <f>meta!$P$1</f>
        <v>Entrada</v>
      </c>
      <c r="P11" s="1"/>
      <c r="Q11" s="13"/>
      <c r="R11" s="26" t="str">
        <f>IF(Q11&lt;&gt;"","",TEXT(meta!$F$1,"HH:MM"))</f>
        <v>08:30</v>
      </c>
      <c r="S11" s="1"/>
      <c r="U11" s="67"/>
      <c r="V11" s="6" t="str">
        <f>meta!$P$1</f>
        <v>Entrada</v>
      </c>
      <c r="W11" s="1"/>
      <c r="X11" s="13"/>
      <c r="Y11" s="26" t="str">
        <f>IF(X11&lt;&gt;"","",TEXT(meta!$F$1,"HH:MM"))</f>
        <v>08:30</v>
      </c>
      <c r="Z11" s="1"/>
      <c r="AB11" s="67"/>
      <c r="AC11" s="6" t="str">
        <f>meta!$P$1</f>
        <v>Entrada</v>
      </c>
      <c r="AD11" s="1"/>
      <c r="AE11" s="13"/>
      <c r="AF11" s="26" t="str">
        <f>IF(AE11&lt;&gt;"","",TEXT(meta!$F$1,"HH:MM"))</f>
        <v>08:30</v>
      </c>
      <c r="AG11" s="1"/>
      <c r="AI11" s="67"/>
      <c r="AJ11" s="6" t="str">
        <f>meta!$P$1</f>
        <v>Entrada</v>
      </c>
      <c r="AK11" s="1"/>
      <c r="AL11" s="13"/>
      <c r="AM11" s="26" t="str">
        <f>IF(AL11&lt;&gt;"","",TEXT(meta!$F$1,"HH:MM"))</f>
        <v>08:30</v>
      </c>
      <c r="AN11" s="1"/>
      <c r="AQ11" s="67"/>
      <c r="AR11" s="6" t="str">
        <f>meta!$P$1</f>
        <v>Entrada</v>
      </c>
      <c r="AS11" s="1"/>
      <c r="AT11" s="13"/>
      <c r="AU11" s="26" t="str">
        <f>IF(AT11&lt;&gt;"","",TEXT(meta!$F$1,"HH:MM"))</f>
        <v>08:30</v>
      </c>
      <c r="AV11" s="1"/>
      <c r="AX11" s="67"/>
      <c r="AY11" s="6" t="str">
        <f>meta!$P$1</f>
        <v>Entrada</v>
      </c>
      <c r="AZ11" s="1"/>
      <c r="BA11" s="13"/>
      <c r="BB11" s="26" t="str">
        <f>IF(BA11&lt;&gt;"","",TEXT(meta!$F$1,"HH:MM"))</f>
        <v>08:30</v>
      </c>
      <c r="BC11" s="1"/>
    </row>
    <row r="12" spans="1:55" ht="14.45" customHeight="1" x14ac:dyDescent="0.25">
      <c r="B12" s="22" t="s">
        <v>37</v>
      </c>
      <c r="C12" s="59">
        <f>JUN!C13</f>
        <v>0</v>
      </c>
      <c r="E12" s="68"/>
      <c r="F12" s="36"/>
      <c r="G12" s="67"/>
      <c r="H12" s="7" t="str">
        <f>meta!$P$2</f>
        <v>Almoço ↑</v>
      </c>
      <c r="I12" s="1"/>
      <c r="J12" s="14"/>
      <c r="K12" s="27"/>
      <c r="L12" s="1"/>
      <c r="N12" s="67"/>
      <c r="O12" s="7" t="str">
        <f>meta!$P$2</f>
        <v>Almoço ↑</v>
      </c>
      <c r="P12" s="1"/>
      <c r="Q12" s="14"/>
      <c r="R12" s="27"/>
      <c r="S12" s="1"/>
      <c r="U12" s="67"/>
      <c r="V12" s="7" t="str">
        <f>meta!$P$2</f>
        <v>Almoço ↑</v>
      </c>
      <c r="W12" s="1"/>
      <c r="X12" s="14"/>
      <c r="Y12" s="27"/>
      <c r="Z12" s="1"/>
      <c r="AB12" s="67"/>
      <c r="AC12" s="7" t="str">
        <f>meta!$P$2</f>
        <v>Almoço ↑</v>
      </c>
      <c r="AD12" s="1"/>
      <c r="AE12" s="14"/>
      <c r="AF12" s="27"/>
      <c r="AG12" s="1"/>
      <c r="AI12" s="67"/>
      <c r="AJ12" s="7" t="str">
        <f>meta!$P$2</f>
        <v>Almoço ↑</v>
      </c>
      <c r="AK12" s="1"/>
      <c r="AL12" s="14"/>
      <c r="AM12" s="27"/>
      <c r="AN12" s="1"/>
      <c r="AQ12" s="67"/>
      <c r="AR12" s="7" t="str">
        <f>meta!$P$2</f>
        <v>Almoço ↑</v>
      </c>
      <c r="AS12" s="1"/>
      <c r="AT12" s="14"/>
      <c r="AU12" s="27"/>
      <c r="AV12" s="1"/>
      <c r="AX12" s="67"/>
      <c r="AY12" s="7" t="str">
        <f>meta!$P$2</f>
        <v>Almoço ↑</v>
      </c>
      <c r="AZ12" s="1"/>
      <c r="BA12" s="14"/>
      <c r="BB12" s="27"/>
      <c r="BC12" s="1"/>
    </row>
    <row r="13" spans="1:55" ht="14.45" customHeight="1" x14ac:dyDescent="0.25">
      <c r="B13" s="22" t="s">
        <v>36</v>
      </c>
      <c r="C13" s="59">
        <f>IFERROR(SUM(E4,E11,E18,E25,E32,E39)*VLOOKUP(C14,meta!$R$1:$S$3,2,FALSE),SUM(E4,E11,E18,E25,E32,E39))</f>
        <v>0</v>
      </c>
      <c r="E13" s="68"/>
      <c r="F13" s="36"/>
      <c r="G13" s="67"/>
      <c r="H13" s="7" t="str">
        <f>meta!$P$3</f>
        <v>Almoço ↓</v>
      </c>
      <c r="I13" s="1"/>
      <c r="J13" s="14"/>
      <c r="K13" s="27" t="str">
        <f>IF(OR(J12="",J13&lt;&gt;""),"",TEXT(J12+"1:00","HH:MM"))</f>
        <v/>
      </c>
      <c r="L13" s="1"/>
      <c r="N13" s="67"/>
      <c r="O13" s="7" t="str">
        <f>meta!$P$3</f>
        <v>Almoço ↓</v>
      </c>
      <c r="P13" s="1"/>
      <c r="Q13" s="14"/>
      <c r="R13" s="27" t="str">
        <f>IF(OR(Q12="",Q13&lt;&gt;""),"",TEXT(Q12+"1:00","HH:MM"))</f>
        <v/>
      </c>
      <c r="S13" s="1"/>
      <c r="U13" s="67"/>
      <c r="V13" s="7" t="str">
        <f>meta!$P$3</f>
        <v>Almoço ↓</v>
      </c>
      <c r="W13" s="1"/>
      <c r="X13" s="14"/>
      <c r="Y13" s="27" t="str">
        <f>IF(OR(X12="",X13&lt;&gt;""),"",TEXT(X12+"1:00","HH:MM"))</f>
        <v/>
      </c>
      <c r="Z13" s="1"/>
      <c r="AB13" s="67"/>
      <c r="AC13" s="7" t="str">
        <f>meta!$P$3</f>
        <v>Almoço ↓</v>
      </c>
      <c r="AD13" s="1"/>
      <c r="AE13" s="14"/>
      <c r="AF13" s="27" t="str">
        <f>IF(OR(AE12="",AE13&lt;&gt;""),"",TEXT(AE12+"1:00","HH:MM"))</f>
        <v/>
      </c>
      <c r="AG13" s="1"/>
      <c r="AI13" s="67"/>
      <c r="AJ13" s="7" t="str">
        <f>meta!$P$3</f>
        <v>Almoço ↓</v>
      </c>
      <c r="AK13" s="1"/>
      <c r="AL13" s="14"/>
      <c r="AM13" s="27" t="str">
        <f>IF(OR(AL12="",AL13&lt;&gt;""),"",TEXT(AL12+"1:00","HH:MM"))</f>
        <v/>
      </c>
      <c r="AN13" s="1"/>
      <c r="AQ13" s="67"/>
      <c r="AR13" s="7" t="str">
        <f>meta!$P$3</f>
        <v>Almoço ↓</v>
      </c>
      <c r="AS13" s="1"/>
      <c r="AT13" s="14"/>
      <c r="AU13" s="27" t="str">
        <f>IF(OR(AT12="",AT13&lt;&gt;""),"",TEXT(AT12+"1:00","HH:MM"))</f>
        <v/>
      </c>
      <c r="AV13" s="1"/>
      <c r="AX13" s="67"/>
      <c r="AY13" s="7" t="str">
        <f>meta!$P$3</f>
        <v>Almoço ↓</v>
      </c>
      <c r="AZ13" s="1"/>
      <c r="BA13" s="14"/>
      <c r="BB13" s="27" t="str">
        <f>IF(OR(BA12="",BA13&lt;&gt;""),"",TEXT(BA12+"1:00","HH:MM"))</f>
        <v/>
      </c>
      <c r="BC13" s="1"/>
    </row>
    <row r="14" spans="1:55" ht="14.45" customHeight="1" x14ac:dyDescent="0.25">
      <c r="B14" s="22" t="s">
        <v>66</v>
      </c>
      <c r="C14" s="60" t="s">
        <v>64</v>
      </c>
      <c r="E14" s="68"/>
      <c r="F14" s="36"/>
      <c r="G14" s="67"/>
      <c r="H14" s="6" t="str">
        <f>meta!$P$4</f>
        <v>Saída</v>
      </c>
      <c r="I14" s="1"/>
      <c r="J14" s="13"/>
      <c r="K14" s="26" t="str">
        <f>IF(J14&lt;&gt;"","",TEXT(meta!$F$2,"HH:MM"))</f>
        <v>17:30</v>
      </c>
      <c r="L14" s="1"/>
      <c r="N14" s="67"/>
      <c r="O14" s="6" t="str">
        <f>meta!$P$4</f>
        <v>Saída</v>
      </c>
      <c r="P14" s="1"/>
      <c r="Q14" s="13"/>
      <c r="R14" s="26" t="str">
        <f>IF(Q14&lt;&gt;"","",TEXT(meta!$F$2,"HH:MM"))</f>
        <v>17:30</v>
      </c>
      <c r="S14" s="1"/>
      <c r="U14" s="67"/>
      <c r="V14" s="6" t="str">
        <f>meta!$P$4</f>
        <v>Saída</v>
      </c>
      <c r="W14" s="1"/>
      <c r="X14" s="13"/>
      <c r="Y14" s="26" t="str">
        <f>IF(X14&lt;&gt;"","",TEXT(meta!$F$2,"HH:MM"))</f>
        <v>17:30</v>
      </c>
      <c r="Z14" s="1"/>
      <c r="AB14" s="67"/>
      <c r="AC14" s="6" t="str">
        <f>meta!$P$4</f>
        <v>Saída</v>
      </c>
      <c r="AD14" s="1"/>
      <c r="AE14" s="13"/>
      <c r="AF14" s="26" t="str">
        <f>IF(AE14&lt;&gt;"","",TEXT(meta!$F$2,"HH:MM"))</f>
        <v>17:30</v>
      </c>
      <c r="AG14" s="1"/>
      <c r="AI14" s="67"/>
      <c r="AJ14" s="6" t="str">
        <f>meta!$P$4</f>
        <v>Saída</v>
      </c>
      <c r="AK14" s="1"/>
      <c r="AL14" s="13"/>
      <c r="AM14" s="26" t="str">
        <f>IF(AL14&lt;&gt;"","",TEXT(meta!$F$2,"HH:MM"))</f>
        <v>17:30</v>
      </c>
      <c r="AN14" s="1"/>
      <c r="AQ14" s="67"/>
      <c r="AR14" s="6" t="str">
        <f>meta!$P$4</f>
        <v>Saída</v>
      </c>
      <c r="AS14" s="1"/>
      <c r="AT14" s="13"/>
      <c r="AU14" s="26" t="str">
        <f>IF(AT14&lt;&gt;"","",TEXT(meta!$F$2,"HH:MM"))</f>
        <v>17:30</v>
      </c>
      <c r="AV14" s="1"/>
      <c r="AX14" s="67"/>
      <c r="AY14" s="6" t="str">
        <f>meta!$P$4</f>
        <v>Saída</v>
      </c>
      <c r="AZ14" s="1"/>
      <c r="BA14" s="13"/>
      <c r="BB14" s="26" t="str">
        <f>IF(BA14&lt;&gt;"","",TEXT(meta!$F$2,"HH:MM"))</f>
        <v>17:30</v>
      </c>
      <c r="BC14" s="1"/>
    </row>
    <row r="15" spans="1:55" s="18" customFormat="1" ht="10.5" customHeight="1" x14ac:dyDescent="0.25">
      <c r="A15" s="8"/>
      <c r="B15" s="11"/>
      <c r="C15" s="9"/>
      <c r="D15" s="2"/>
      <c r="E15" s="35"/>
      <c r="F15" s="35"/>
      <c r="G15" s="67"/>
      <c r="H15" s="58" t="str">
        <f>IF(AND(J11&lt;&gt;"",J12&lt;&gt;"",J13&lt;&gt;"",J14&lt;&gt;""),
IF(ABS(J14-J11-(J13-J12)-meta!$F$4)&lt;=meta!$F$9,
_xlfn.CONCAT(
(SIGN(J14-J11-(J13-J12)-meta!$F$4)*MINUTE(ABS(J14-J11-(J13-J12)-meta!$F$4))),meta!$F$10
),""),"")</f>
        <v/>
      </c>
      <c r="I15" s="8"/>
      <c r="J15" s="23" t="str">
        <f>_xlfn.IFS(AND(J11="",J12="",J13="",J14=""),"",
AND(J11&lt;&gt;"",J12="",J13="",J14=""),meta!$F$1-J11,
AND(J11&lt;&gt;"",J12&lt;&gt;"",J13="",J14=""),meta!$F$1-J11,
AND(J11&lt;&gt;"",J12&lt;&gt;"",J13&lt;&gt;"",J14=""),(meta!$F$1-J11)-(J13-J12-meta!$F$3),
AND(J11&lt;&gt;"",J12&lt;&gt;"",J13&lt;&gt;"",J14&lt;&gt;""),IF(ABS(J14-J11-(J13-J12)-meta!$F$4)&lt;=meta!$F$9,0,(J14-J11-(J13-J12)-meta!$F$4)),
TRUE,"ERRO")</f>
        <v/>
      </c>
      <c r="K15" s="28"/>
      <c r="L15" s="8"/>
      <c r="M15" s="19"/>
      <c r="N15" s="67"/>
      <c r="O15" s="58" t="str">
        <f>IF(AND(Q11&lt;&gt;"",Q12&lt;&gt;"",Q13&lt;&gt;"",Q14&lt;&gt;""),
IF(ABS(Q14-Q11-(Q13-Q12)-meta!$F$4)&lt;=meta!$F$9,
_xlfn.CONCAT(
(SIGN(Q14-Q11-(Q13-Q12)-meta!$F$4)*MINUTE(ABS(Q14-Q11-(Q13-Q12)-meta!$F$4))),meta!$F$10
),""),"")</f>
        <v/>
      </c>
      <c r="P15" s="8"/>
      <c r="Q15" s="23" t="str">
        <f>_xlfn.IFS(AND(Q11="",Q12="",Q13="",Q14=""),"",
AND(Q11&lt;&gt;"",Q12="",Q13="",Q14=""),meta!$F$1-Q11,
AND(Q11&lt;&gt;"",Q12&lt;&gt;"",Q13="",Q14=""),meta!$F$1-Q11,
AND(Q11&lt;&gt;"",Q12&lt;&gt;"",Q13&lt;&gt;"",Q14=""),(meta!$F$1-Q11)-(Q13-Q12-meta!$F$3),
AND(Q11&lt;&gt;"",Q12&lt;&gt;"",Q13&lt;&gt;"",Q14&lt;&gt;""),IF(ABS(Q14-Q11-(Q13-Q12)-meta!$F$4)&lt;=meta!$F$9,0,(Q14-Q11-(Q13-Q12)-meta!$F$4)),
TRUE,"ERRO")</f>
        <v/>
      </c>
      <c r="R15" s="28"/>
      <c r="S15" s="8"/>
      <c r="T15" s="19"/>
      <c r="U15" s="67"/>
      <c r="V15" s="58" t="str">
        <f>IF(AND(X11&lt;&gt;"",X12&lt;&gt;"",X13&lt;&gt;"",X14&lt;&gt;""),
IF(ABS(X14-X11-(X13-X12)-meta!$F$4)&lt;=meta!$F$9,
_xlfn.CONCAT(
(SIGN(X14-X11-(X13-X12)-meta!$F$4)*MINUTE(ABS(X14-X11-(X13-X12)-meta!$F$4))),meta!$F$10
),""),"")</f>
        <v/>
      </c>
      <c r="W15" s="8"/>
      <c r="X15" s="23" t="str">
        <f>_xlfn.IFS(AND(X11="",X12="",X13="",X14=""),"",
AND(X11&lt;&gt;"",X12="",X13="",X14=""),meta!$F$1-X11,
AND(X11&lt;&gt;"",X12&lt;&gt;"",X13="",X14=""),meta!$F$1-X11,
AND(X11&lt;&gt;"",X12&lt;&gt;"",X13&lt;&gt;"",X14=""),(meta!$F$1-X11)-(X13-X12-meta!$F$3),
AND(X11&lt;&gt;"",X12&lt;&gt;"",X13&lt;&gt;"",X14&lt;&gt;""),IF(ABS(X14-X11-(X13-X12)-meta!$F$4)&lt;=meta!$F$9,0,(X14-X11-(X13-X12)-meta!$F$4)),
TRUE,"ERRO")</f>
        <v/>
      </c>
      <c r="Y15" s="28"/>
      <c r="Z15" s="8"/>
      <c r="AA15" s="19"/>
      <c r="AB15" s="67"/>
      <c r="AC15" s="58" t="str">
        <f>IF(AND(AE11&lt;&gt;"",AE12&lt;&gt;"",AE13&lt;&gt;"",AE14&lt;&gt;""),
IF(ABS(AE14-AE11-(AE13-AE12)-meta!$F$4)&lt;=meta!$F$9,
_xlfn.CONCAT(
(SIGN(AE14-AE11-(AE13-AE12)-meta!$F$4)*MINUTE(ABS(AE14-AE11-(AE13-AE12)-meta!$F$4))),meta!$F$10
),""),"")</f>
        <v/>
      </c>
      <c r="AD15" s="8"/>
      <c r="AE15" s="23" t="str">
        <f>_xlfn.IFS(AND(AE11="",AE12="",AE13="",AE14=""),"",
AND(AE11&lt;&gt;"",AE12="",AE13="",AE14=""),meta!$F$1-AE11,
AND(AE11&lt;&gt;"",AE12&lt;&gt;"",AE13="",AE14=""),meta!$F$1-AE11,
AND(AE11&lt;&gt;"",AE12&lt;&gt;"",AE13&lt;&gt;"",AE14=""),(meta!$F$1-AE11)-(AE13-AE12-meta!$F$3),
AND(AE11&lt;&gt;"",AE12&lt;&gt;"",AE13&lt;&gt;"",AE14&lt;&gt;""),IF(ABS(AE14-AE11-(AE13-AE12)-meta!$F$4)&lt;=meta!$F$9,0,(AE14-AE11-(AE13-AE12)-meta!$F$4)),
TRUE,"ERRO")</f>
        <v/>
      </c>
      <c r="AF15" s="28"/>
      <c r="AG15" s="8"/>
      <c r="AH15" s="19"/>
      <c r="AI15" s="67"/>
      <c r="AJ15" s="58" t="str">
        <f>IF(AND(AL11&lt;&gt;"",AL12&lt;&gt;"",AL13&lt;&gt;"",AL14&lt;&gt;""),
IF(ABS(AL14-AL11-(AL13-AL12)-meta!$F$4)&lt;=meta!$F$9,
_xlfn.CONCAT(
(SIGN(AL14-AL11-(AL13-AL12)-meta!$F$4)*MINUTE(ABS(AL14-AL11-(AL13-AL12)-meta!$F$4))),meta!$F$10
),""),"")</f>
        <v/>
      </c>
      <c r="AK15" s="8"/>
      <c r="AL15" s="23" t="str">
        <f>_xlfn.IFS(AND(AL11="",AL12="",AL13="",AL14=""),"",
AND(AL11&lt;&gt;"",AL12="",AL13="",AL14=""),meta!$F$1-AL11,
AND(AL11&lt;&gt;"",AL12&lt;&gt;"",AL13="",AL14=""),meta!$F$1-AL11,
AND(AL11&lt;&gt;"",AL12&lt;&gt;"",AL13&lt;&gt;"",AL14=""),(meta!$F$1-AL11)-(AL13-AL12-meta!$F$3),
AND(AL11&lt;&gt;"",AL12&lt;&gt;"",AL13&lt;&gt;"",AL14&lt;&gt;""),IF(ABS(AL14-AL11-(AL13-AL12)-meta!$F$4)&lt;=meta!$F$9,0,(AL14-AL11-(AL13-AL12)-meta!$F$4)),
TRUE,"ERRO")</f>
        <v/>
      </c>
      <c r="AM15" s="28"/>
      <c r="AN15" s="8"/>
      <c r="AO15" s="19"/>
      <c r="AQ15" s="67"/>
      <c r="AR15" s="58" t="str">
        <f>IF(AND(AT11&lt;&gt;"",AT12&lt;&gt;"",AT13&lt;&gt;"",AT14&lt;&gt;""),
IF(ABS(AT14-AT11-(AT13-AT12)-meta!$F$4)&lt;=meta!$F$9,
_xlfn.CONCAT(
(SIGN(AT14-AT11-(AT13-AT12)-meta!$F$4)*MINUTE(ABS(AT14-AT11-(AT13-AT12)-meta!$F$4))),meta!$F$10
),""),"")</f>
        <v/>
      </c>
      <c r="AS15" s="8"/>
      <c r="AT15" s="23" t="str">
        <f>_xlfn.IFS(AND(AT11="",AT12="",AT13="",AT14=""),"",
AND(AT11&lt;&gt;"",AT12="",AT13="",AT14=""),meta!$F$1-AT11,
AND(AT11&lt;&gt;"",AT12&lt;&gt;"",AT13="",AT14=""),meta!$F$1-AT11,
AND(AT11&lt;&gt;"",AT12&lt;&gt;"",AT13&lt;&gt;"",AT14=""),(meta!$F$1-AT11)-(AT13-AT12-meta!$F$3),
AND(AT11&lt;&gt;"",AT12&lt;&gt;"",AT13&lt;&gt;"",AT14&lt;&gt;""),IF(ABS(AT14-AT11-(AT13-AT12)-meta!$F$4)&lt;=meta!$F$9,0,(AT14-AT11-(AT13-AT12)-meta!$F$4)),
TRUE,"ERRO")</f>
        <v/>
      </c>
      <c r="AU15" s="28"/>
      <c r="AV15" s="8"/>
      <c r="AX15" s="67"/>
      <c r="AY15" s="58" t="str">
        <f>IF(AND(BA11&lt;&gt;"",BA12&lt;&gt;"",BA13&lt;&gt;"",BA14&lt;&gt;""),
IF(ABS(BA14-BA11-(BA13-BA12)-meta!$F$4)&lt;=meta!$F$9,
_xlfn.CONCAT(
(SIGN(BA14-BA11-(BA13-BA12)-meta!$F$4)*MINUTE(ABS(BA14-BA11-(BA13-BA12)-meta!$F$4))),meta!$F$10
),""),"")</f>
        <v/>
      </c>
      <c r="AZ15" s="8"/>
      <c r="BA15" s="23" t="str">
        <f>_xlfn.IFS(AND(BA11="",BA12="",BA13="",BA14=""),"",
AND(BA11&lt;&gt;"",BA12="",BA13="",BA14=""),meta!$F$1-BA11,
AND(BA11&lt;&gt;"",BA12&lt;&gt;"",BA13="",BA14=""),meta!$F$1-BA11,
AND(BA11&lt;&gt;"",BA12&lt;&gt;"",BA13&lt;&gt;"",BA14=""),(meta!$F$1-BA11)-(BA13-BA12-meta!$F$3),
AND(BA11&lt;&gt;"",BA12&lt;&gt;"",BA13&lt;&gt;"",BA14&lt;&gt;""),IF(ABS(BA14-BA11-(BA13-BA12)-meta!$F$4)&lt;=meta!$F$9,0,(BA14-BA11-(BA13-BA12)-meta!$F$4)),
TRUE,"ERRO")</f>
        <v/>
      </c>
      <c r="BB15" s="28"/>
      <c r="BC15" s="8"/>
    </row>
    <row r="16" spans="1:55" ht="4.5" customHeight="1" x14ac:dyDescent="0.25">
      <c r="B16" s="11"/>
      <c r="C16" s="8"/>
      <c r="F16" s="35"/>
    </row>
    <row r="17" spans="1:55" ht="4.5" customHeight="1" x14ac:dyDescent="0.25">
      <c r="B17" s="11"/>
      <c r="C17" s="8"/>
      <c r="F17" s="35"/>
      <c r="G17" s="67">
        <f>AX10+1</f>
        <v>44026</v>
      </c>
      <c r="H17" s="15"/>
      <c r="I17" s="15"/>
      <c r="J17" s="15"/>
      <c r="K17" s="25"/>
      <c r="L17" s="4"/>
      <c r="N17" s="67">
        <f>G17+1</f>
        <v>44027</v>
      </c>
      <c r="O17" s="15"/>
      <c r="P17" s="15"/>
      <c r="Q17" s="15"/>
      <c r="R17" s="25"/>
      <c r="S17" s="4"/>
      <c r="U17" s="67">
        <f>N17+1</f>
        <v>44028</v>
      </c>
      <c r="V17" s="15"/>
      <c r="W17" s="15"/>
      <c r="X17" s="15"/>
      <c r="Y17" s="25"/>
      <c r="Z17" s="4"/>
      <c r="AB17" s="67">
        <f>U17+1</f>
        <v>44029</v>
      </c>
      <c r="AC17" s="15"/>
      <c r="AD17" s="15"/>
      <c r="AE17" s="15"/>
      <c r="AF17" s="25"/>
      <c r="AG17" s="4"/>
      <c r="AI17" s="67">
        <f>AB17+1</f>
        <v>44030</v>
      </c>
      <c r="AJ17" s="15"/>
      <c r="AK17" s="15"/>
      <c r="AL17" s="15"/>
      <c r="AM17" s="25"/>
      <c r="AN17" s="4"/>
      <c r="AQ17" s="67">
        <f>AI17+1</f>
        <v>44031</v>
      </c>
      <c r="AR17" s="15"/>
      <c r="AS17" s="15"/>
      <c r="AT17" s="15"/>
      <c r="AU17" s="25"/>
      <c r="AV17" s="4"/>
      <c r="AX17" s="67">
        <f>AQ17+1</f>
        <v>44032</v>
      </c>
      <c r="AY17" s="15"/>
      <c r="AZ17" s="15"/>
      <c r="BA17" s="15"/>
      <c r="BB17" s="25"/>
      <c r="BC17" s="4"/>
    </row>
    <row r="18" spans="1:55" ht="14.45" customHeight="1" x14ac:dyDescent="0.25">
      <c r="B18" s="70">
        <f>OOO!C16</f>
        <v>0</v>
      </c>
      <c r="C18" s="71"/>
      <c r="E18" s="68">
        <f>IFERROR(SUM(J22,Q22,X22,AE22,AL22,AT22,BA22)*VLOOKUP($C$14,meta!$R$1:$S$3,2,FALSE),SUM(J22,Q22,X22,AE22,AL22,AT22,BA22))</f>
        <v>0</v>
      </c>
      <c r="F18" s="41">
        <f>IFERROR(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*VLOOKUP($C$14,meta!$R$1:$S$3,2,FALSE),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)</f>
        <v>0</v>
      </c>
      <c r="G18" s="67"/>
      <c r="H18" s="6" t="str">
        <f>meta!$P$1</f>
        <v>Entrada</v>
      </c>
      <c r="I18" s="1"/>
      <c r="J18" s="13"/>
      <c r="K18" s="26" t="str">
        <f>IF(J18&lt;&gt;"","",TEXT(meta!$F$1,"HH:MM"))</f>
        <v>08:30</v>
      </c>
      <c r="L18" s="1"/>
      <c r="N18" s="67"/>
      <c r="O18" s="6" t="str">
        <f>meta!$P$1</f>
        <v>Entrada</v>
      </c>
      <c r="P18" s="1"/>
      <c r="Q18" s="13"/>
      <c r="R18" s="26" t="str">
        <f>IF(Q18&lt;&gt;"","",TEXT(meta!$F$1,"HH:MM"))</f>
        <v>08:30</v>
      </c>
      <c r="S18" s="1"/>
      <c r="U18" s="67"/>
      <c r="V18" s="6" t="str">
        <f>meta!$P$1</f>
        <v>Entrada</v>
      </c>
      <c r="W18" s="1"/>
      <c r="X18" s="13"/>
      <c r="Y18" s="26" t="str">
        <f>IF(X18&lt;&gt;"","",TEXT(meta!$F$1,"HH:MM"))</f>
        <v>08:30</v>
      </c>
      <c r="Z18" s="1"/>
      <c r="AB18" s="67"/>
      <c r="AC18" s="6" t="str">
        <f>meta!$P$1</f>
        <v>Entrada</v>
      </c>
      <c r="AD18" s="1"/>
      <c r="AE18" s="13"/>
      <c r="AF18" s="26" t="str">
        <f>IF(AE18&lt;&gt;"","",TEXT(meta!$F$1,"HH:MM"))</f>
        <v>08:30</v>
      </c>
      <c r="AG18" s="1"/>
      <c r="AI18" s="67"/>
      <c r="AJ18" s="6" t="str">
        <f>meta!$P$1</f>
        <v>Entrada</v>
      </c>
      <c r="AK18" s="1"/>
      <c r="AL18" s="13"/>
      <c r="AM18" s="26" t="str">
        <f>IF(AL18&lt;&gt;"","",TEXT(meta!$F$1,"HH:MM"))</f>
        <v>08:30</v>
      </c>
      <c r="AN18" s="1"/>
      <c r="AQ18" s="67"/>
      <c r="AR18" s="6" t="str">
        <f>meta!$P$1</f>
        <v>Entrada</v>
      </c>
      <c r="AS18" s="1"/>
      <c r="AT18" s="13"/>
      <c r="AU18" s="26" t="str">
        <f>IF(AT18&lt;&gt;"","",TEXT(meta!$F$1,"HH:MM"))</f>
        <v>08:30</v>
      </c>
      <c r="AV18" s="1"/>
      <c r="AX18" s="67"/>
      <c r="AY18" s="6" t="str">
        <f>meta!$P$1</f>
        <v>Entrada</v>
      </c>
      <c r="AZ18" s="1"/>
      <c r="BA18" s="13"/>
      <c r="BB18" s="26" t="str">
        <f>IF(BA18&lt;&gt;"","",TEXT(meta!$F$1,"HH:MM"))</f>
        <v>08:30</v>
      </c>
      <c r="BC18" s="1"/>
    </row>
    <row r="19" spans="1:55" ht="14.45" customHeight="1" x14ac:dyDescent="0.25">
      <c r="B19" s="72"/>
      <c r="C19" s="73"/>
      <c r="E19" s="68"/>
      <c r="F19" s="36"/>
      <c r="G19" s="67"/>
      <c r="H19" s="7" t="str">
        <f>meta!$P$2</f>
        <v>Almoço ↑</v>
      </c>
      <c r="I19" s="1"/>
      <c r="J19" s="14"/>
      <c r="K19" s="27"/>
      <c r="L19" s="1"/>
      <c r="N19" s="67"/>
      <c r="O19" s="7" t="str">
        <f>meta!$P$2</f>
        <v>Almoço ↑</v>
      </c>
      <c r="P19" s="1"/>
      <c r="Q19" s="14"/>
      <c r="R19" s="27"/>
      <c r="S19" s="1"/>
      <c r="U19" s="67"/>
      <c r="V19" s="7" t="str">
        <f>meta!$P$2</f>
        <v>Almoço ↑</v>
      </c>
      <c r="W19" s="1"/>
      <c r="X19" s="14"/>
      <c r="Y19" s="27"/>
      <c r="Z19" s="1"/>
      <c r="AB19" s="67"/>
      <c r="AC19" s="7" t="str">
        <f>meta!$P$2</f>
        <v>Almoço ↑</v>
      </c>
      <c r="AD19" s="1"/>
      <c r="AE19" s="14"/>
      <c r="AF19" s="27"/>
      <c r="AG19" s="1"/>
      <c r="AI19" s="67"/>
      <c r="AJ19" s="7" t="str">
        <f>meta!$P$2</f>
        <v>Almoço ↑</v>
      </c>
      <c r="AK19" s="1"/>
      <c r="AL19" s="14"/>
      <c r="AM19" s="27"/>
      <c r="AN19" s="1"/>
      <c r="AQ19" s="67"/>
      <c r="AR19" s="7" t="str">
        <f>meta!$P$2</f>
        <v>Almoço ↑</v>
      </c>
      <c r="AS19" s="1"/>
      <c r="AT19" s="14"/>
      <c r="AU19" s="27"/>
      <c r="AV19" s="1"/>
      <c r="AX19" s="67"/>
      <c r="AY19" s="7" t="str">
        <f>meta!$P$2</f>
        <v>Almoço ↑</v>
      </c>
      <c r="AZ19" s="1"/>
      <c r="BA19" s="14"/>
      <c r="BB19" s="27"/>
      <c r="BC19" s="1"/>
    </row>
    <row r="20" spans="1:55" ht="14.45" customHeight="1" x14ac:dyDescent="0.25">
      <c r="B20" s="72"/>
      <c r="C20" s="73"/>
      <c r="E20" s="68"/>
      <c r="F20" s="36"/>
      <c r="G20" s="67"/>
      <c r="H20" s="7" t="str">
        <f>meta!$P$3</f>
        <v>Almoço ↓</v>
      </c>
      <c r="I20" s="1"/>
      <c r="J20" s="14"/>
      <c r="K20" s="27" t="str">
        <f>IF(OR(J19="",J20&lt;&gt;""),"",TEXT(J19+"1:00","HH:MM"))</f>
        <v/>
      </c>
      <c r="L20" s="1"/>
      <c r="N20" s="67"/>
      <c r="O20" s="7" t="str">
        <f>meta!$P$3</f>
        <v>Almoço ↓</v>
      </c>
      <c r="P20" s="1"/>
      <c r="Q20" s="14"/>
      <c r="R20" s="27" t="str">
        <f>IF(OR(Q19="",Q20&lt;&gt;""),"",TEXT(Q19+"1:00","HH:MM"))</f>
        <v/>
      </c>
      <c r="S20" s="1"/>
      <c r="U20" s="67"/>
      <c r="V20" s="7" t="str">
        <f>meta!$P$3</f>
        <v>Almoço ↓</v>
      </c>
      <c r="W20" s="1"/>
      <c r="X20" s="14"/>
      <c r="Y20" s="27" t="str">
        <f>IF(OR(X19="",X20&lt;&gt;""),"",TEXT(X19+"1:00","HH:MM"))</f>
        <v/>
      </c>
      <c r="Z20" s="1"/>
      <c r="AB20" s="67"/>
      <c r="AC20" s="7" t="str">
        <f>meta!$P$3</f>
        <v>Almoço ↓</v>
      </c>
      <c r="AD20" s="1"/>
      <c r="AE20" s="14"/>
      <c r="AF20" s="27" t="str">
        <f>IF(OR(AE19="",AE20&lt;&gt;""),"",TEXT(AE19+"1:00","HH:MM"))</f>
        <v/>
      </c>
      <c r="AG20" s="1"/>
      <c r="AI20" s="67"/>
      <c r="AJ20" s="7" t="str">
        <f>meta!$P$3</f>
        <v>Almoço ↓</v>
      </c>
      <c r="AK20" s="1"/>
      <c r="AL20" s="14"/>
      <c r="AM20" s="27" t="str">
        <f>IF(OR(AL19="",AL20&lt;&gt;""),"",TEXT(AL19+"1:00","HH:MM"))</f>
        <v/>
      </c>
      <c r="AN20" s="1"/>
      <c r="AQ20" s="67"/>
      <c r="AR20" s="7" t="str">
        <f>meta!$P$3</f>
        <v>Almoço ↓</v>
      </c>
      <c r="AS20" s="1"/>
      <c r="AT20" s="14"/>
      <c r="AU20" s="27" t="str">
        <f>IF(OR(AT19="",AT20&lt;&gt;""),"",TEXT(AT19+"1:00","HH:MM"))</f>
        <v/>
      </c>
      <c r="AV20" s="1"/>
      <c r="AX20" s="67"/>
      <c r="AY20" s="7" t="str">
        <f>meta!$P$3</f>
        <v>Almoço ↓</v>
      </c>
      <c r="AZ20" s="1"/>
      <c r="BA20" s="14"/>
      <c r="BB20" s="27" t="str">
        <f>IF(OR(BA19="",BA20&lt;&gt;""),"",TEXT(BA19+"1:00","HH:MM"))</f>
        <v/>
      </c>
      <c r="BC20" s="1"/>
    </row>
    <row r="21" spans="1:55" ht="14.45" customHeight="1" x14ac:dyDescent="0.25">
      <c r="B21" s="74"/>
      <c r="C21" s="75"/>
      <c r="E21" s="68"/>
      <c r="F21" s="36"/>
      <c r="G21" s="67"/>
      <c r="H21" s="6" t="str">
        <f>meta!$P$4</f>
        <v>Saída</v>
      </c>
      <c r="I21" s="1"/>
      <c r="J21" s="13"/>
      <c r="K21" s="26" t="str">
        <f>IF(J21&lt;&gt;"","",TEXT(meta!$F$2,"HH:MM"))</f>
        <v>17:30</v>
      </c>
      <c r="L21" s="1"/>
      <c r="N21" s="67"/>
      <c r="O21" s="6" t="str">
        <f>meta!$P$4</f>
        <v>Saída</v>
      </c>
      <c r="P21" s="1"/>
      <c r="Q21" s="13"/>
      <c r="R21" s="26" t="str">
        <f>IF(Q21&lt;&gt;"","",TEXT(meta!$F$2,"HH:MM"))</f>
        <v>17:30</v>
      </c>
      <c r="S21" s="1"/>
      <c r="U21" s="67"/>
      <c r="V21" s="6" t="str">
        <f>meta!$P$4</f>
        <v>Saída</v>
      </c>
      <c r="W21" s="1"/>
      <c r="X21" s="13"/>
      <c r="Y21" s="26" t="str">
        <f>IF(X21&lt;&gt;"","",TEXT(meta!$F$2,"HH:MM"))</f>
        <v>17:30</v>
      </c>
      <c r="Z21" s="1"/>
      <c r="AB21" s="67"/>
      <c r="AC21" s="6" t="str">
        <f>meta!$P$4</f>
        <v>Saída</v>
      </c>
      <c r="AD21" s="1"/>
      <c r="AE21" s="13"/>
      <c r="AF21" s="26" t="str">
        <f>IF(AE21&lt;&gt;"","",TEXT(meta!$F$2,"HH:MM"))</f>
        <v>17:30</v>
      </c>
      <c r="AG21" s="1"/>
      <c r="AI21" s="67"/>
      <c r="AJ21" s="6" t="str">
        <f>meta!$P$4</f>
        <v>Saída</v>
      </c>
      <c r="AK21" s="1"/>
      <c r="AL21" s="13"/>
      <c r="AM21" s="26" t="str">
        <f>IF(AL21&lt;&gt;"","",TEXT(meta!$F$2,"HH:MM"))</f>
        <v>17:30</v>
      </c>
      <c r="AN21" s="1"/>
      <c r="AQ21" s="67"/>
      <c r="AR21" s="6" t="str">
        <f>meta!$P$4</f>
        <v>Saída</v>
      </c>
      <c r="AS21" s="1"/>
      <c r="AT21" s="13"/>
      <c r="AU21" s="26" t="str">
        <f>IF(AT21&lt;&gt;"","",TEXT(meta!$F$2,"HH:MM"))</f>
        <v>17:30</v>
      </c>
      <c r="AV21" s="1"/>
      <c r="AX21" s="67"/>
      <c r="AY21" s="6" t="str">
        <f>meta!$P$4</f>
        <v>Saída</v>
      </c>
      <c r="AZ21" s="1"/>
      <c r="BA21" s="13"/>
      <c r="BB21" s="26" t="str">
        <f>IF(BA21&lt;&gt;"","",TEXT(meta!$F$2,"HH:MM"))</f>
        <v>17:30</v>
      </c>
      <c r="BC21" s="1"/>
    </row>
    <row r="22" spans="1:55" s="18" customFormat="1" ht="10.5" customHeight="1" x14ac:dyDescent="0.2">
      <c r="A22" s="8"/>
      <c r="B22" s="76" t="s">
        <v>35</v>
      </c>
      <c r="C22" s="76"/>
      <c r="D22" s="2"/>
      <c r="E22" s="35"/>
      <c r="F22" s="35"/>
      <c r="G22" s="67"/>
      <c r="H22" s="58" t="str">
        <f>IF(AND(J18&lt;&gt;"",J19&lt;&gt;"",J20&lt;&gt;"",J21&lt;&gt;""),
IF(ABS(J21-J18-(J20-J19)-meta!$F$4)&lt;=meta!$F$9,
_xlfn.CONCAT(
(SIGN(J21-J18-(J20-J19)-meta!$F$4)*MINUTE(ABS(J21-J18-(J20-J19)-meta!$F$4))),meta!$F$10
),""),"")</f>
        <v/>
      </c>
      <c r="I22" s="8"/>
      <c r="J22" s="23" t="str">
        <f>_xlfn.IFS(AND(J18="",J19="",J20="",J21=""),"",
AND(J18&lt;&gt;"",J19="",J20="",J21=""),meta!$F$1-J18,
AND(J18&lt;&gt;"",J19&lt;&gt;"",J20="",J21=""),meta!$F$1-J18,
AND(J18&lt;&gt;"",J19&lt;&gt;"",J20&lt;&gt;"",J21=""),(meta!$F$1-J18)-(J20-J19-meta!$F$3),
AND(J18&lt;&gt;"",J19&lt;&gt;"",J20&lt;&gt;"",J21&lt;&gt;""),IF(ABS(J21-J18-(J20-J19)-meta!$F$4)&lt;=meta!$F$9,0,(J21-J18-(J20-J19)-meta!$F$4)),
TRUE,"ERRO")</f>
        <v/>
      </c>
      <c r="K22" s="28"/>
      <c r="L22" s="8"/>
      <c r="M22" s="19"/>
      <c r="N22" s="67"/>
      <c r="O22" s="58" t="str">
        <f>IF(AND(Q18&lt;&gt;"",Q19&lt;&gt;"",Q20&lt;&gt;"",Q21&lt;&gt;""),
IF(ABS(Q21-Q18-(Q20-Q19)-meta!$F$4)&lt;=meta!$F$9,
_xlfn.CONCAT(
(SIGN(Q21-Q18-(Q20-Q19)-meta!$F$4)*MINUTE(ABS(Q21-Q18-(Q20-Q19)-meta!$F$4))),meta!$F$10
),""),"")</f>
        <v/>
      </c>
      <c r="P22" s="8"/>
      <c r="Q22" s="23" t="str">
        <f>_xlfn.IFS(AND(Q18="",Q19="",Q20="",Q21=""),"",
AND(Q18&lt;&gt;"",Q19="",Q20="",Q21=""),meta!$F$1-Q18,
AND(Q18&lt;&gt;"",Q19&lt;&gt;"",Q20="",Q21=""),meta!$F$1-Q18,
AND(Q18&lt;&gt;"",Q19&lt;&gt;"",Q20&lt;&gt;"",Q21=""),(meta!$F$1-Q18)-(Q20-Q19-meta!$F$3),
AND(Q18&lt;&gt;"",Q19&lt;&gt;"",Q20&lt;&gt;"",Q21&lt;&gt;""),IF(ABS(Q21-Q18-(Q20-Q19)-meta!$F$4)&lt;=meta!$F$9,0,(Q21-Q18-(Q20-Q19)-meta!$F$4)),
TRUE,"ERRO")</f>
        <v/>
      </c>
      <c r="R22" s="28"/>
      <c r="S22" s="8"/>
      <c r="T22" s="19"/>
      <c r="U22" s="67"/>
      <c r="V22" s="58" t="str">
        <f>IF(AND(X18&lt;&gt;"",X19&lt;&gt;"",X20&lt;&gt;"",X21&lt;&gt;""),
IF(ABS(X21-X18-(X20-X19)-meta!$F$4)&lt;=meta!$F$9,
_xlfn.CONCAT(
(SIGN(X21-X18-(X20-X19)-meta!$F$4)*MINUTE(ABS(X21-X18-(X20-X19)-meta!$F$4))),meta!$F$10
),""),"")</f>
        <v/>
      </c>
      <c r="W22" s="8"/>
      <c r="X22" s="23" t="str">
        <f>_xlfn.IFS(AND(X18="",X19="",X20="",X21=""),"",
AND(X18&lt;&gt;"",X19="",X20="",X21=""),meta!$F$1-X18,
AND(X18&lt;&gt;"",X19&lt;&gt;"",X20="",X21=""),meta!$F$1-X18,
AND(X18&lt;&gt;"",X19&lt;&gt;"",X20&lt;&gt;"",X21=""),(meta!$F$1-X18)-(X20-X19-meta!$F$3),
AND(X18&lt;&gt;"",X19&lt;&gt;"",X20&lt;&gt;"",X21&lt;&gt;""),IF(ABS(X21-X18-(X20-X19)-meta!$F$4)&lt;=meta!$F$9,0,(X21-X18-(X20-X19)-meta!$F$4)),
TRUE,"ERRO")</f>
        <v/>
      </c>
      <c r="Y22" s="28"/>
      <c r="Z22" s="8"/>
      <c r="AA22" s="19"/>
      <c r="AB22" s="67"/>
      <c r="AC22" s="58" t="str">
        <f>IF(AND(AE18&lt;&gt;"",AE19&lt;&gt;"",AE20&lt;&gt;"",AE21&lt;&gt;""),
IF(ABS(AE21-AE18-(AE20-AE19)-meta!$F$4)&lt;=meta!$F$9,
_xlfn.CONCAT(
(SIGN(AE21-AE18-(AE20-AE19)-meta!$F$4)*MINUTE(ABS(AE21-AE18-(AE20-AE19)-meta!$F$4))),meta!$F$10
),""),"")</f>
        <v/>
      </c>
      <c r="AD22" s="8"/>
      <c r="AE22" s="23" t="str">
        <f>_xlfn.IFS(AND(AE18="",AE19="",AE20="",AE21=""),"",
AND(AE18&lt;&gt;"",AE19="",AE20="",AE21=""),meta!$F$1-AE18,
AND(AE18&lt;&gt;"",AE19&lt;&gt;"",AE20="",AE21=""),meta!$F$1-AE18,
AND(AE18&lt;&gt;"",AE19&lt;&gt;"",AE20&lt;&gt;"",AE21=""),(meta!$F$1-AE18)-(AE20-AE19-meta!$F$3),
AND(AE18&lt;&gt;"",AE19&lt;&gt;"",AE20&lt;&gt;"",AE21&lt;&gt;""),IF(ABS(AE21-AE18-(AE20-AE19)-meta!$F$4)&lt;=meta!$F$9,0,(AE21-AE18-(AE20-AE19)-meta!$F$4)),
TRUE,"ERRO")</f>
        <v/>
      </c>
      <c r="AF22" s="28"/>
      <c r="AG22" s="8"/>
      <c r="AH22" s="19"/>
      <c r="AI22" s="67"/>
      <c r="AJ22" s="58" t="str">
        <f>IF(AND(AL18&lt;&gt;"",AL19&lt;&gt;"",AL20&lt;&gt;"",AL21&lt;&gt;""),
IF(ABS(AL21-AL18-(AL20-AL19)-meta!$F$4)&lt;=meta!$F$9,
_xlfn.CONCAT(
(SIGN(AL21-AL18-(AL20-AL19)-meta!$F$4)*MINUTE(ABS(AL21-AL18-(AL20-AL19)-meta!$F$4))),meta!$F$10
),""),"")</f>
        <v/>
      </c>
      <c r="AK22" s="8"/>
      <c r="AL22" s="23" t="str">
        <f>_xlfn.IFS(AND(AL18="",AL19="",AL20="",AL21=""),"",
AND(AL18&lt;&gt;"",AL19="",AL20="",AL21=""),meta!$F$1-AL18,
AND(AL18&lt;&gt;"",AL19&lt;&gt;"",AL20="",AL21=""),meta!$F$1-AL18,
AND(AL18&lt;&gt;"",AL19&lt;&gt;"",AL20&lt;&gt;"",AL21=""),(meta!$F$1-AL18)-(AL20-AL19-meta!$F$3),
AND(AL18&lt;&gt;"",AL19&lt;&gt;"",AL20&lt;&gt;"",AL21&lt;&gt;""),IF(ABS(AL21-AL18-(AL20-AL19)-meta!$F$4)&lt;=meta!$F$9,0,(AL21-AL18-(AL20-AL19)-meta!$F$4)),
TRUE,"ERRO")</f>
        <v/>
      </c>
      <c r="AM22" s="28"/>
      <c r="AN22" s="8"/>
      <c r="AO22" s="19"/>
      <c r="AQ22" s="67"/>
      <c r="AR22" s="58" t="str">
        <f>IF(AND(AT18&lt;&gt;"",AT19&lt;&gt;"",AT20&lt;&gt;"",AT21&lt;&gt;""),
IF(ABS(AT21-AT18-(AT20-AT19)-meta!$F$4)&lt;=meta!$F$9,
_xlfn.CONCAT(
(SIGN(AT21-AT18-(AT20-AT19)-meta!$F$4)*MINUTE(ABS(AT21-AT18-(AT20-AT19)-meta!$F$4))),meta!$F$10
),""),"")</f>
        <v/>
      </c>
      <c r="AS22" s="8"/>
      <c r="AT22" s="23" t="str">
        <f>_xlfn.IFS(AND(AT18="",AT19="",AT20="",AT21=""),"",
AND(AT18&lt;&gt;"",AT19="",AT20="",AT21=""),meta!$F$1-AT18,
AND(AT18&lt;&gt;"",AT19&lt;&gt;"",AT20="",AT21=""),meta!$F$1-AT18,
AND(AT18&lt;&gt;"",AT19&lt;&gt;"",AT20&lt;&gt;"",AT21=""),(meta!$F$1-AT18)-(AT20-AT19-meta!$F$3),
AND(AT18&lt;&gt;"",AT19&lt;&gt;"",AT20&lt;&gt;"",AT21&lt;&gt;""),IF(ABS(AT21-AT18-(AT20-AT19)-meta!$F$4)&lt;=meta!$F$9,0,(AT21-AT18-(AT20-AT19)-meta!$F$4)),
TRUE,"ERRO")</f>
        <v/>
      </c>
      <c r="AU22" s="28"/>
      <c r="AV22" s="8"/>
      <c r="AX22" s="67"/>
      <c r="AY22" s="58" t="str">
        <f>IF(AND(BA18&lt;&gt;"",BA19&lt;&gt;"",BA20&lt;&gt;"",BA21&lt;&gt;""),
IF(ABS(BA21-BA18-(BA20-BA19)-meta!$F$4)&lt;=meta!$F$9,
_xlfn.CONCAT(
(SIGN(BA21-BA18-(BA20-BA19)-meta!$F$4)*MINUTE(ABS(BA21-BA18-(BA20-BA19)-meta!$F$4))),meta!$F$10
),""),"")</f>
        <v/>
      </c>
      <c r="AZ22" s="8"/>
      <c r="BA22" s="23" t="str">
        <f>_xlfn.IFS(AND(BA18="",BA19="",BA20="",BA21=""),"",
AND(BA18&lt;&gt;"",BA19="",BA20="",BA21=""),meta!$F$1-BA18,
AND(BA18&lt;&gt;"",BA19&lt;&gt;"",BA20="",BA21=""),meta!$F$1-BA18,
AND(BA18&lt;&gt;"",BA19&lt;&gt;"",BA20&lt;&gt;"",BA21=""),(meta!$F$1-BA18)-(BA20-BA19-meta!$F$3),
AND(BA18&lt;&gt;"",BA19&lt;&gt;"",BA20&lt;&gt;"",BA21&lt;&gt;""),IF(ABS(BA21-BA18-(BA20-BA19)-meta!$F$4)&lt;=meta!$F$9,0,(BA21-BA18-(BA20-BA19)-meta!$F$4)),
TRUE,"ERRO")</f>
        <v/>
      </c>
      <c r="BB22" s="28"/>
      <c r="BC22" s="8"/>
    </row>
    <row r="23" spans="1:55" ht="4.5" customHeight="1" x14ac:dyDescent="0.25">
      <c r="B23" s="11"/>
      <c r="F23" s="35"/>
    </row>
    <row r="24" spans="1:55" ht="4.5" customHeight="1" x14ac:dyDescent="0.25">
      <c r="B24" s="11"/>
      <c r="F24" s="35"/>
      <c r="G24" s="67">
        <f>AX17+1</f>
        <v>44033</v>
      </c>
      <c r="H24" s="15"/>
      <c r="I24" s="15"/>
      <c r="J24" s="15"/>
      <c r="K24" s="25"/>
      <c r="L24" s="4"/>
      <c r="N24" s="67">
        <f>G24+1</f>
        <v>44034</v>
      </c>
      <c r="O24" s="15"/>
      <c r="P24" s="15"/>
      <c r="Q24" s="15"/>
      <c r="R24" s="25"/>
      <c r="S24" s="4"/>
      <c r="U24" s="67">
        <f>N24+1</f>
        <v>44035</v>
      </c>
      <c r="V24" s="15"/>
      <c r="W24" s="15"/>
      <c r="X24" s="15"/>
      <c r="Y24" s="25"/>
      <c r="Z24" s="4"/>
      <c r="AB24" s="67">
        <f>U24+1</f>
        <v>44036</v>
      </c>
      <c r="AC24" s="15"/>
      <c r="AD24" s="15"/>
      <c r="AE24" s="15"/>
      <c r="AF24" s="25"/>
      <c r="AG24" s="4"/>
      <c r="AI24" s="67">
        <f>AB24+1</f>
        <v>44037</v>
      </c>
      <c r="AJ24" s="15"/>
      <c r="AK24" s="15"/>
      <c r="AL24" s="15"/>
      <c r="AM24" s="25"/>
      <c r="AN24" s="4"/>
      <c r="AQ24" s="67">
        <f>AI24+1</f>
        <v>44038</v>
      </c>
      <c r="AR24" s="15"/>
      <c r="AS24" s="15"/>
      <c r="AT24" s="15"/>
      <c r="AU24" s="25"/>
      <c r="AV24" s="4"/>
      <c r="AX24" s="67">
        <f>AQ24+1</f>
        <v>44039</v>
      </c>
      <c r="AY24" s="15"/>
      <c r="AZ24" s="15"/>
      <c r="BA24" s="15"/>
      <c r="BB24" s="25"/>
      <c r="BC24" s="4"/>
    </row>
    <row r="25" spans="1:55" ht="14.45" customHeight="1" x14ac:dyDescent="0.25">
      <c r="B25" s="11"/>
      <c r="E25" s="68">
        <f>IFERROR(SUM(J29,Q29,X29,AE29,AL29,AT29,BA29)*VLOOKUP($C$14,meta!$R$1:$S$3,2,FALSE),SUM(J29,Q29,X29,AE29,AL29,AT29,BA29))</f>
        <v>0</v>
      </c>
      <c r="F25" s="41">
        <f>IFERROR(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*VLOOKUP($C$14,meta!$R$1:$S$3,2,FALSE),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)</f>
        <v>0</v>
      </c>
      <c r="G25" s="67"/>
      <c r="H25" s="6" t="str">
        <f>meta!$P$1</f>
        <v>Entrada</v>
      </c>
      <c r="I25" s="1"/>
      <c r="J25" s="13"/>
      <c r="K25" s="26" t="str">
        <f>IF(J25&lt;&gt;"","",TEXT(meta!$F$1,"HH:MM"))</f>
        <v>08:30</v>
      </c>
      <c r="L25" s="1"/>
      <c r="N25" s="67"/>
      <c r="O25" s="6" t="str">
        <f>meta!$P$1</f>
        <v>Entrada</v>
      </c>
      <c r="P25" s="1"/>
      <c r="Q25" s="13"/>
      <c r="R25" s="26" t="str">
        <f>IF(Q25&lt;&gt;"","",TEXT(meta!$F$1,"HH:MM"))</f>
        <v>08:30</v>
      </c>
      <c r="S25" s="1"/>
      <c r="U25" s="67"/>
      <c r="V25" s="6" t="str">
        <f>meta!$P$1</f>
        <v>Entrada</v>
      </c>
      <c r="W25" s="1"/>
      <c r="X25" s="13"/>
      <c r="Y25" s="26" t="str">
        <f>IF(X25&lt;&gt;"","",TEXT(meta!$F$1,"HH:MM"))</f>
        <v>08:30</v>
      </c>
      <c r="Z25" s="1"/>
      <c r="AB25" s="67"/>
      <c r="AC25" s="6" t="str">
        <f>meta!$P$1</f>
        <v>Entrada</v>
      </c>
      <c r="AD25" s="1"/>
      <c r="AE25" s="13"/>
      <c r="AF25" s="26" t="str">
        <f>IF(AE25&lt;&gt;"","",TEXT(meta!$F$1,"HH:MM"))</f>
        <v>08:30</v>
      </c>
      <c r="AG25" s="1"/>
      <c r="AI25" s="67"/>
      <c r="AJ25" s="6" t="str">
        <f>meta!$P$1</f>
        <v>Entrada</v>
      </c>
      <c r="AK25" s="1"/>
      <c r="AL25" s="13"/>
      <c r="AM25" s="26" t="str">
        <f>IF(AL25&lt;&gt;"","",TEXT(meta!$F$1,"HH:MM"))</f>
        <v>08:30</v>
      </c>
      <c r="AN25" s="1"/>
      <c r="AQ25" s="67"/>
      <c r="AR25" s="6" t="str">
        <f>meta!$P$1</f>
        <v>Entrada</v>
      </c>
      <c r="AS25" s="1"/>
      <c r="AT25" s="13"/>
      <c r="AU25" s="26" t="str">
        <f>IF(AT25&lt;&gt;"","",TEXT(meta!$F$1,"HH:MM"))</f>
        <v>08:30</v>
      </c>
      <c r="AV25" s="1"/>
      <c r="AX25" s="67"/>
      <c r="AY25" s="6" t="str">
        <f>meta!$P$1</f>
        <v>Entrada</v>
      </c>
      <c r="AZ25" s="1"/>
      <c r="BA25" s="13"/>
      <c r="BB25" s="26" t="str">
        <f>IF(BA25&lt;&gt;"","",TEXT(meta!$F$1,"HH:MM"))</f>
        <v>08:30</v>
      </c>
      <c r="BC25" s="1"/>
    </row>
    <row r="26" spans="1:55" ht="14.45" customHeight="1" x14ac:dyDescent="0.25">
      <c r="B26" s="11"/>
      <c r="E26" s="68"/>
      <c r="F26" s="36"/>
      <c r="G26" s="67"/>
      <c r="H26" s="7" t="str">
        <f>meta!$P$2</f>
        <v>Almoço ↑</v>
      </c>
      <c r="I26" s="1"/>
      <c r="J26" s="14"/>
      <c r="K26" s="27"/>
      <c r="L26" s="1"/>
      <c r="N26" s="67"/>
      <c r="O26" s="7" t="str">
        <f>meta!$P$2</f>
        <v>Almoço ↑</v>
      </c>
      <c r="P26" s="1"/>
      <c r="Q26" s="14"/>
      <c r="R26" s="27"/>
      <c r="S26" s="1"/>
      <c r="U26" s="67"/>
      <c r="V26" s="7" t="str">
        <f>meta!$P$2</f>
        <v>Almoço ↑</v>
      </c>
      <c r="W26" s="1"/>
      <c r="X26" s="14"/>
      <c r="Y26" s="27"/>
      <c r="Z26" s="1"/>
      <c r="AB26" s="67"/>
      <c r="AC26" s="7" t="str">
        <f>meta!$P$2</f>
        <v>Almoço ↑</v>
      </c>
      <c r="AD26" s="1"/>
      <c r="AE26" s="14"/>
      <c r="AF26" s="27"/>
      <c r="AG26" s="1"/>
      <c r="AI26" s="67"/>
      <c r="AJ26" s="7" t="str">
        <f>meta!$P$2</f>
        <v>Almoço ↑</v>
      </c>
      <c r="AK26" s="1"/>
      <c r="AL26" s="14"/>
      <c r="AM26" s="27"/>
      <c r="AN26" s="1"/>
      <c r="AQ26" s="67"/>
      <c r="AR26" s="7" t="str">
        <f>meta!$P$2</f>
        <v>Almoço ↑</v>
      </c>
      <c r="AS26" s="1"/>
      <c r="AT26" s="14"/>
      <c r="AU26" s="27"/>
      <c r="AV26" s="1"/>
      <c r="AX26" s="67"/>
      <c r="AY26" s="7" t="str">
        <f>meta!$P$2</f>
        <v>Almoço ↑</v>
      </c>
      <c r="AZ26" s="1"/>
      <c r="BA26" s="14"/>
      <c r="BB26" s="27"/>
      <c r="BC26" s="1"/>
    </row>
    <row r="27" spans="1:55" ht="14.45" customHeight="1" x14ac:dyDescent="0.25">
      <c r="B27" s="11"/>
      <c r="E27" s="68"/>
      <c r="F27" s="36"/>
      <c r="G27" s="67"/>
      <c r="H27" s="7" t="str">
        <f>meta!$P$3</f>
        <v>Almoço ↓</v>
      </c>
      <c r="I27" s="1"/>
      <c r="J27" s="14"/>
      <c r="K27" s="27" t="str">
        <f>IF(OR(J26="",J27&lt;&gt;""),"",TEXT(J26+"1:00","HH:MM"))</f>
        <v/>
      </c>
      <c r="L27" s="1"/>
      <c r="N27" s="67"/>
      <c r="O27" s="7" t="str">
        <f>meta!$P$3</f>
        <v>Almoço ↓</v>
      </c>
      <c r="P27" s="1"/>
      <c r="Q27" s="14"/>
      <c r="R27" s="27" t="str">
        <f>IF(OR(Q26="",Q27&lt;&gt;""),"",TEXT(Q26+"1:00","HH:MM"))</f>
        <v/>
      </c>
      <c r="S27" s="1"/>
      <c r="U27" s="67"/>
      <c r="V27" s="7" t="str">
        <f>meta!$P$3</f>
        <v>Almoço ↓</v>
      </c>
      <c r="W27" s="1"/>
      <c r="X27" s="14"/>
      <c r="Y27" s="27" t="str">
        <f>IF(OR(X26="",X27&lt;&gt;""),"",TEXT(X26+"1:00","HH:MM"))</f>
        <v/>
      </c>
      <c r="Z27" s="1"/>
      <c r="AB27" s="67"/>
      <c r="AC27" s="7" t="str">
        <f>meta!$P$3</f>
        <v>Almoço ↓</v>
      </c>
      <c r="AD27" s="1"/>
      <c r="AE27" s="14"/>
      <c r="AF27" s="27" t="str">
        <f>IF(OR(AE26="",AE27&lt;&gt;""),"",TEXT(AE26+"1:00","HH:MM"))</f>
        <v/>
      </c>
      <c r="AG27" s="1"/>
      <c r="AI27" s="67"/>
      <c r="AJ27" s="7" t="str">
        <f>meta!$P$3</f>
        <v>Almoço ↓</v>
      </c>
      <c r="AK27" s="1"/>
      <c r="AL27" s="14"/>
      <c r="AM27" s="27" t="str">
        <f>IF(OR(AL26="",AL27&lt;&gt;""),"",TEXT(AL26+"1:00","HH:MM"))</f>
        <v/>
      </c>
      <c r="AN27" s="1"/>
      <c r="AQ27" s="67"/>
      <c r="AR27" s="7" t="str">
        <f>meta!$P$3</f>
        <v>Almoço ↓</v>
      </c>
      <c r="AS27" s="1"/>
      <c r="AT27" s="14"/>
      <c r="AU27" s="27" t="str">
        <f>IF(OR(AT26="",AT27&lt;&gt;""),"",TEXT(AT26+"1:00","HH:MM"))</f>
        <v/>
      </c>
      <c r="AV27" s="1"/>
      <c r="AX27" s="67"/>
      <c r="AY27" s="7" t="str">
        <f>meta!$P$3</f>
        <v>Almoço ↓</v>
      </c>
      <c r="AZ27" s="1"/>
      <c r="BA27" s="14"/>
      <c r="BB27" s="27" t="str">
        <f>IF(OR(BA26="",BA27&lt;&gt;""),"",TEXT(BA26+"1:00","HH:MM"))</f>
        <v/>
      </c>
      <c r="BC27" s="1"/>
    </row>
    <row r="28" spans="1:55" ht="14.45" customHeight="1" x14ac:dyDescent="0.25">
      <c r="B28" s="11"/>
      <c r="E28" s="68"/>
      <c r="F28" s="36"/>
      <c r="G28" s="67"/>
      <c r="H28" s="6" t="str">
        <f>meta!$P$4</f>
        <v>Saída</v>
      </c>
      <c r="I28" s="1"/>
      <c r="J28" s="13"/>
      <c r="K28" s="26" t="str">
        <f>IF(J28&lt;&gt;"","",TEXT(meta!$F$2,"HH:MM"))</f>
        <v>17:30</v>
      </c>
      <c r="L28" s="1"/>
      <c r="N28" s="67"/>
      <c r="O28" s="6" t="str">
        <f>meta!$P$4</f>
        <v>Saída</v>
      </c>
      <c r="P28" s="1"/>
      <c r="Q28" s="13"/>
      <c r="R28" s="26" t="str">
        <f>IF(Q28&lt;&gt;"","",TEXT(meta!$F$2,"HH:MM"))</f>
        <v>17:30</v>
      </c>
      <c r="S28" s="1"/>
      <c r="U28" s="67"/>
      <c r="V28" s="6" t="str">
        <f>meta!$P$4</f>
        <v>Saída</v>
      </c>
      <c r="W28" s="1"/>
      <c r="X28" s="13"/>
      <c r="Y28" s="26" t="str">
        <f>IF(X28&lt;&gt;"","",TEXT(meta!$F$2,"HH:MM"))</f>
        <v>17:30</v>
      </c>
      <c r="Z28" s="1"/>
      <c r="AB28" s="67"/>
      <c r="AC28" s="6" t="str">
        <f>meta!$P$4</f>
        <v>Saída</v>
      </c>
      <c r="AD28" s="1"/>
      <c r="AE28" s="13"/>
      <c r="AF28" s="26" t="str">
        <f>IF(AE28&lt;&gt;"","",TEXT(meta!$F$2,"HH:MM"))</f>
        <v>17:30</v>
      </c>
      <c r="AG28" s="1"/>
      <c r="AI28" s="67"/>
      <c r="AJ28" s="6" t="str">
        <f>meta!$P$4</f>
        <v>Saída</v>
      </c>
      <c r="AK28" s="1"/>
      <c r="AL28" s="13"/>
      <c r="AM28" s="26" t="str">
        <f>IF(AL28&lt;&gt;"","",TEXT(meta!$F$2,"HH:MM"))</f>
        <v>17:30</v>
      </c>
      <c r="AN28" s="1"/>
      <c r="AQ28" s="67"/>
      <c r="AR28" s="6" t="str">
        <f>meta!$P$4</f>
        <v>Saída</v>
      </c>
      <c r="AS28" s="1"/>
      <c r="AT28" s="13"/>
      <c r="AU28" s="26" t="str">
        <f>IF(AT28&lt;&gt;"","",TEXT(meta!$F$2,"HH:MM"))</f>
        <v>17:30</v>
      </c>
      <c r="AV28" s="1"/>
      <c r="AX28" s="67"/>
      <c r="AY28" s="6" t="str">
        <f>meta!$P$4</f>
        <v>Saída</v>
      </c>
      <c r="AZ28" s="1"/>
      <c r="BA28" s="13"/>
      <c r="BB28" s="26" t="str">
        <f>IF(BA28&lt;&gt;"","",TEXT(meta!$F$2,"HH:MM"))</f>
        <v>17:30</v>
      </c>
      <c r="BC28" s="1"/>
    </row>
    <row r="29" spans="1:55" s="18" customFormat="1" ht="10.5" customHeight="1" x14ac:dyDescent="0.25">
      <c r="A29" s="8"/>
      <c r="B29" s="11"/>
      <c r="C29" s="8"/>
      <c r="D29" s="2"/>
      <c r="E29" s="35"/>
      <c r="F29" s="35"/>
      <c r="G29" s="67"/>
      <c r="H29" s="58" t="str">
        <f>IF(AND(J25&lt;&gt;"",J26&lt;&gt;"",J27&lt;&gt;"",J28&lt;&gt;""),
IF(ABS(J28-J25-(J27-J26)-meta!$F$4)&lt;=meta!$F$9,
_xlfn.CONCAT(
(SIGN(J28-J25-(J27-J26)-meta!$F$4)*MINUTE(ABS(J28-J25-(J27-J26)-meta!$F$4))),meta!$F$10
),""),"")</f>
        <v/>
      </c>
      <c r="I29" s="8"/>
      <c r="J29" s="23" t="str">
        <f>_xlfn.IFS(AND(J25="",J26="",J27="",J28=""),"",
AND(J25&lt;&gt;"",J26="",J27="",J28=""),meta!$F$1-J25,
AND(J25&lt;&gt;"",J26&lt;&gt;"",J27="",J28=""),meta!$F$1-J25,
AND(J25&lt;&gt;"",J26&lt;&gt;"",J27&lt;&gt;"",J28=""),(meta!$F$1-J25)-(J27-J26-meta!$F$3),
AND(J25&lt;&gt;"",J26&lt;&gt;"",J27&lt;&gt;"",J28&lt;&gt;""),IF(ABS(J28-J25-(J27-J26)-meta!$F$4)&lt;=meta!$F$9,0,(J28-J25-(J27-J26)-meta!$F$4)),
TRUE,"ERRO")</f>
        <v/>
      </c>
      <c r="K29" s="28"/>
      <c r="L29" s="8"/>
      <c r="M29" s="19"/>
      <c r="N29" s="67"/>
      <c r="O29" s="58" t="str">
        <f>IF(AND(Q25&lt;&gt;"",Q26&lt;&gt;"",Q27&lt;&gt;"",Q28&lt;&gt;""),
IF(ABS(Q28-Q25-(Q27-Q26)-meta!$F$4)&lt;=meta!$F$9,
_xlfn.CONCAT(
(SIGN(Q28-Q25-(Q27-Q26)-meta!$F$4)*MINUTE(ABS(Q28-Q25-(Q27-Q26)-meta!$F$4))),meta!$F$10
),""),"")</f>
        <v/>
      </c>
      <c r="P29" s="8"/>
      <c r="Q29" s="23" t="str">
        <f>_xlfn.IFS(AND(Q25="",Q26="",Q27="",Q28=""),"",
AND(Q25&lt;&gt;"",Q26="",Q27="",Q28=""),meta!$F$1-Q25,
AND(Q25&lt;&gt;"",Q26&lt;&gt;"",Q27="",Q28=""),meta!$F$1-Q25,
AND(Q25&lt;&gt;"",Q26&lt;&gt;"",Q27&lt;&gt;"",Q28=""),(meta!$F$1-Q25)-(Q27-Q26-meta!$F$3),
AND(Q25&lt;&gt;"",Q26&lt;&gt;"",Q27&lt;&gt;"",Q28&lt;&gt;""),IF(ABS(Q28-Q25-(Q27-Q26)-meta!$F$4)&lt;=meta!$F$9,0,(Q28-Q25-(Q27-Q26)-meta!$F$4)),
TRUE,"ERRO")</f>
        <v/>
      </c>
      <c r="R29" s="28"/>
      <c r="S29" s="8"/>
      <c r="T29" s="19"/>
      <c r="U29" s="67"/>
      <c r="V29" s="58" t="str">
        <f>IF(AND(X25&lt;&gt;"",X26&lt;&gt;"",X27&lt;&gt;"",X28&lt;&gt;""),
IF(ABS(X28-X25-(X27-X26)-meta!$F$4)&lt;=meta!$F$9,
_xlfn.CONCAT(
(SIGN(X28-X25-(X27-X26)-meta!$F$4)*MINUTE(ABS(X28-X25-(X27-X26)-meta!$F$4))),meta!$F$10
),""),"")</f>
        <v/>
      </c>
      <c r="W29" s="8"/>
      <c r="X29" s="23" t="str">
        <f>_xlfn.IFS(AND(X25="",X26="",X27="",X28=""),"",
AND(X25&lt;&gt;"",X26="",X27="",X28=""),meta!$F$1-X25,
AND(X25&lt;&gt;"",X26&lt;&gt;"",X27="",X28=""),meta!$F$1-X25,
AND(X25&lt;&gt;"",X26&lt;&gt;"",X27&lt;&gt;"",X28=""),(meta!$F$1-X25)-(X27-X26-meta!$F$3),
AND(X25&lt;&gt;"",X26&lt;&gt;"",X27&lt;&gt;"",X28&lt;&gt;""),IF(ABS(X28-X25-(X27-X26)-meta!$F$4)&lt;=meta!$F$9,0,(X28-X25-(X27-X26)-meta!$F$4)),
TRUE,"ERRO")</f>
        <v/>
      </c>
      <c r="Y29" s="28"/>
      <c r="Z29" s="8"/>
      <c r="AA29" s="19"/>
      <c r="AB29" s="67"/>
      <c r="AC29" s="58" t="str">
        <f>IF(AND(AE25&lt;&gt;"",AE26&lt;&gt;"",AE27&lt;&gt;"",AE28&lt;&gt;""),
IF(ABS(AE28-AE25-(AE27-AE26)-meta!$F$4)&lt;=meta!$F$9,
_xlfn.CONCAT(
(SIGN(AE28-AE25-(AE27-AE26)-meta!$F$4)*MINUTE(ABS(AE28-AE25-(AE27-AE26)-meta!$F$4))),meta!$F$10
),""),"")</f>
        <v/>
      </c>
      <c r="AD29" s="8"/>
      <c r="AE29" s="23" t="str">
        <f>_xlfn.IFS(AND(AE25="",AE26="",AE27="",AE28=""),"",
AND(AE25&lt;&gt;"",AE26="",AE27="",AE28=""),meta!$F$1-AE25,
AND(AE25&lt;&gt;"",AE26&lt;&gt;"",AE27="",AE28=""),meta!$F$1-AE25,
AND(AE25&lt;&gt;"",AE26&lt;&gt;"",AE27&lt;&gt;"",AE28=""),(meta!$F$1-AE25)-(AE27-AE26-meta!$F$3),
AND(AE25&lt;&gt;"",AE26&lt;&gt;"",AE27&lt;&gt;"",AE28&lt;&gt;""),IF(ABS(AE28-AE25-(AE27-AE26)-meta!$F$4)&lt;=meta!$F$9,0,(AE28-AE25-(AE27-AE26)-meta!$F$4)),
TRUE,"ERRO")</f>
        <v/>
      </c>
      <c r="AF29" s="28"/>
      <c r="AG29" s="8"/>
      <c r="AH29" s="19"/>
      <c r="AI29" s="67"/>
      <c r="AJ29" s="58" t="str">
        <f>IF(AND(AL25&lt;&gt;"",AL26&lt;&gt;"",AL27&lt;&gt;"",AL28&lt;&gt;""),
IF(ABS(AL28-AL25-(AL27-AL26)-meta!$F$4)&lt;=meta!$F$9,
_xlfn.CONCAT(
(SIGN(AL28-AL25-(AL27-AL26)-meta!$F$4)*MINUTE(ABS(AL28-AL25-(AL27-AL26)-meta!$F$4))),meta!$F$10
),""),"")</f>
        <v/>
      </c>
      <c r="AK29" s="8"/>
      <c r="AL29" s="23" t="str">
        <f>_xlfn.IFS(AND(AL25="",AL26="",AL27="",AL28=""),"",
AND(AL25&lt;&gt;"",AL26="",AL27="",AL28=""),meta!$F$1-AL25,
AND(AL25&lt;&gt;"",AL26&lt;&gt;"",AL27="",AL28=""),meta!$F$1-AL25,
AND(AL25&lt;&gt;"",AL26&lt;&gt;"",AL27&lt;&gt;"",AL28=""),(meta!$F$1-AL25)-(AL27-AL26-meta!$F$3),
AND(AL25&lt;&gt;"",AL26&lt;&gt;"",AL27&lt;&gt;"",AL28&lt;&gt;""),IF(ABS(AL28-AL25-(AL27-AL26)-meta!$F$4)&lt;=meta!$F$9,0,(AL28-AL25-(AL27-AL26)-meta!$F$4)),
TRUE,"ERRO")</f>
        <v/>
      </c>
      <c r="AM29" s="28"/>
      <c r="AN29" s="8"/>
      <c r="AO29" s="19"/>
      <c r="AQ29" s="67"/>
      <c r="AR29" s="58" t="str">
        <f>IF(AND(AT25&lt;&gt;"",AT26&lt;&gt;"",AT27&lt;&gt;"",AT28&lt;&gt;""),
IF(ABS(AT28-AT25-(AT27-AT26)-meta!$F$4)&lt;=meta!$F$9,
_xlfn.CONCAT(
(SIGN(AT28-AT25-(AT27-AT26)-meta!$F$4)*MINUTE(ABS(AT28-AT25-(AT27-AT26)-meta!$F$4))),meta!$F$10
),""),"")</f>
        <v/>
      </c>
      <c r="AS29" s="8"/>
      <c r="AT29" s="23" t="str">
        <f>_xlfn.IFS(AND(AT25="",AT26="",AT27="",AT28=""),"",
AND(AT25&lt;&gt;"",AT26="",AT27="",AT28=""),meta!$F$1-AT25,
AND(AT25&lt;&gt;"",AT26&lt;&gt;"",AT27="",AT28=""),meta!$F$1-AT25,
AND(AT25&lt;&gt;"",AT26&lt;&gt;"",AT27&lt;&gt;"",AT28=""),(meta!$F$1-AT25)-(AT27-AT26-meta!$F$3),
AND(AT25&lt;&gt;"",AT26&lt;&gt;"",AT27&lt;&gt;"",AT28&lt;&gt;""),IF(ABS(AT28-AT25-(AT27-AT26)-meta!$F$4)&lt;=meta!$F$9,0,(AT28-AT25-(AT27-AT26)-meta!$F$4)),
TRUE,"ERRO")</f>
        <v/>
      </c>
      <c r="AU29" s="28"/>
      <c r="AV29" s="8"/>
      <c r="AX29" s="67"/>
      <c r="AY29" s="58" t="str">
        <f>IF(AND(BA25&lt;&gt;"",BA26&lt;&gt;"",BA27&lt;&gt;"",BA28&lt;&gt;""),
IF(ABS(BA28-BA25-(BA27-BA26)-meta!$F$4)&lt;=meta!$F$9,
_xlfn.CONCAT(
(SIGN(BA28-BA25-(BA27-BA26)-meta!$F$4)*MINUTE(ABS(BA28-BA25-(BA27-BA26)-meta!$F$4))),meta!$F$10
),""),"")</f>
        <v/>
      </c>
      <c r="AZ29" s="8"/>
      <c r="BA29" s="23" t="str">
        <f>_xlfn.IFS(AND(BA25="",BA26="",BA27="",BA28=""),"",
AND(BA25&lt;&gt;"",BA26="",BA27="",BA28=""),meta!$F$1-BA25,
AND(BA25&lt;&gt;"",BA26&lt;&gt;"",BA27="",BA28=""),meta!$F$1-BA25,
AND(BA25&lt;&gt;"",BA26&lt;&gt;"",BA27&lt;&gt;"",BA28=""),(meta!$F$1-BA25)-(BA27-BA26-meta!$F$3),
AND(BA25&lt;&gt;"",BA26&lt;&gt;"",BA27&lt;&gt;"",BA28&lt;&gt;""),IF(ABS(BA28-BA25-(BA27-BA26)-meta!$F$4)&lt;=meta!$F$9,0,(BA28-BA25-(BA27-BA26)-meta!$F$4)),
TRUE,"ERRO")</f>
        <v/>
      </c>
      <c r="BB29" s="28"/>
      <c r="BC29" s="8"/>
    </row>
    <row r="30" spans="1:55" ht="4.5" customHeight="1" x14ac:dyDescent="0.25">
      <c r="B30" s="11"/>
      <c r="F30" s="35"/>
    </row>
    <row r="31" spans="1:55" ht="4.5" customHeight="1" x14ac:dyDescent="0.25">
      <c r="B31" s="11"/>
      <c r="F31" s="35"/>
      <c r="G31" s="67">
        <f>AX24+1</f>
        <v>44040</v>
      </c>
      <c r="H31" s="15"/>
      <c r="I31" s="15"/>
      <c r="J31" s="15"/>
      <c r="K31" s="25"/>
      <c r="L31" s="4"/>
      <c r="N31" s="67">
        <f>G31+1</f>
        <v>44041</v>
      </c>
      <c r="O31" s="15"/>
      <c r="P31" s="15"/>
      <c r="Q31" s="15"/>
      <c r="R31" s="25"/>
      <c r="S31" s="4"/>
      <c r="U31" s="67">
        <f>N31+1</f>
        <v>44042</v>
      </c>
      <c r="V31" s="15"/>
      <c r="W31" s="15"/>
      <c r="X31" s="15"/>
      <c r="Y31" s="25"/>
      <c r="Z31" s="4"/>
      <c r="AB31" s="67">
        <f>U31+1</f>
        <v>44043</v>
      </c>
      <c r="AC31" s="15"/>
      <c r="AD31" s="15"/>
      <c r="AE31" s="15"/>
      <c r="AF31" s="25"/>
      <c r="AG31" s="4"/>
      <c r="AI31" s="67">
        <f>AB31+1</f>
        <v>44044</v>
      </c>
      <c r="AJ31" s="15"/>
      <c r="AK31" s="15"/>
      <c r="AL31" s="15"/>
      <c r="AM31" s="25"/>
      <c r="AN31" s="4"/>
      <c r="AQ31" s="67">
        <f>AI31+1</f>
        <v>44045</v>
      </c>
      <c r="AR31" s="15"/>
      <c r="AS31" s="15"/>
      <c r="AT31" s="15"/>
      <c r="AU31" s="25"/>
      <c r="AV31" s="4"/>
      <c r="AX31" s="67">
        <f>AQ31+1</f>
        <v>44046</v>
      </c>
      <c r="AY31" s="15"/>
      <c r="AZ31" s="15"/>
      <c r="BA31" s="15"/>
      <c r="BB31" s="25"/>
      <c r="BC31" s="4"/>
    </row>
    <row r="32" spans="1:55" ht="14.45" customHeight="1" x14ac:dyDescent="0.25">
      <c r="B32" s="11"/>
      <c r="E32" s="68">
        <f>IFERROR(SUM(J36,Q36,X36,AE36,AL36,AT36,BA36)*VLOOKUP($C$14,meta!$R$1:$S$3,2,FALSE),SUM(J36,Q36,X36,AE36,AL36,AT36,BA36))</f>
        <v>0</v>
      </c>
      <c r="F32" s="41">
        <f>IFERROR(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*VLOOKUP($C$14,meta!$R$1:$S$3,2,FALSE),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)</f>
        <v>0</v>
      </c>
      <c r="G32" s="67"/>
      <c r="H32" s="6" t="str">
        <f>meta!$P$1</f>
        <v>Entrada</v>
      </c>
      <c r="I32" s="1"/>
      <c r="J32" s="13"/>
      <c r="K32" s="26" t="str">
        <f>IF(J32&lt;&gt;"","",TEXT(meta!$F$1,"HH:MM"))</f>
        <v>08:30</v>
      </c>
      <c r="L32" s="1"/>
      <c r="N32" s="67"/>
      <c r="O32" s="6" t="str">
        <f>meta!$P$1</f>
        <v>Entrada</v>
      </c>
      <c r="P32" s="1"/>
      <c r="Q32" s="13"/>
      <c r="R32" s="26" t="str">
        <f>IF(Q32&lt;&gt;"","",TEXT(meta!$F$1,"HH:MM"))</f>
        <v>08:30</v>
      </c>
      <c r="S32" s="1"/>
      <c r="U32" s="67"/>
      <c r="V32" s="6" t="str">
        <f>meta!$P$1</f>
        <v>Entrada</v>
      </c>
      <c r="W32" s="1"/>
      <c r="X32" s="13"/>
      <c r="Y32" s="26" t="str">
        <f>IF(X32&lt;&gt;"","",TEXT(meta!$F$1,"HH:MM"))</f>
        <v>08:30</v>
      </c>
      <c r="Z32" s="1"/>
      <c r="AB32" s="67"/>
      <c r="AC32" s="6" t="str">
        <f>meta!$P$1</f>
        <v>Entrada</v>
      </c>
      <c r="AD32" s="1"/>
      <c r="AE32" s="13"/>
      <c r="AF32" s="26" t="str">
        <f>IF(AE32&lt;&gt;"","",TEXT(meta!$F$1,"HH:MM"))</f>
        <v>08:30</v>
      </c>
      <c r="AG32" s="1"/>
      <c r="AI32" s="67"/>
      <c r="AJ32" s="6" t="str">
        <f>meta!$P$1</f>
        <v>Entrada</v>
      </c>
      <c r="AK32" s="1"/>
      <c r="AL32" s="13"/>
      <c r="AM32" s="26" t="str">
        <f>IF(AL32&lt;&gt;"","",TEXT(meta!$F$1,"HH:MM"))</f>
        <v>08:30</v>
      </c>
      <c r="AN32" s="1"/>
      <c r="AQ32" s="67"/>
      <c r="AR32" s="6" t="str">
        <f>meta!$P$1</f>
        <v>Entrada</v>
      </c>
      <c r="AS32" s="1"/>
      <c r="AT32" s="13"/>
      <c r="AU32" s="26" t="str">
        <f>IF(AT32&lt;&gt;"","",TEXT(meta!$F$1,"HH:MM"))</f>
        <v>08:30</v>
      </c>
      <c r="AV32" s="1"/>
      <c r="AX32" s="67"/>
      <c r="AY32" s="6" t="str">
        <f>meta!$P$1</f>
        <v>Entrada</v>
      </c>
      <c r="AZ32" s="1"/>
      <c r="BA32" s="13"/>
      <c r="BB32" s="26" t="str">
        <f>IF(BA32&lt;&gt;"","",TEXT(meta!$F$1,"HH:MM"))</f>
        <v>08:30</v>
      </c>
      <c r="BC32" s="1"/>
    </row>
    <row r="33" spans="1:55" ht="14.45" customHeight="1" x14ac:dyDescent="0.25">
      <c r="B33" s="11"/>
      <c r="E33" s="68"/>
      <c r="F33" s="36"/>
      <c r="G33" s="67"/>
      <c r="H33" s="7" t="str">
        <f>meta!$P$2</f>
        <v>Almoço ↑</v>
      </c>
      <c r="I33" s="1"/>
      <c r="J33" s="14"/>
      <c r="K33" s="27"/>
      <c r="L33" s="1"/>
      <c r="N33" s="67"/>
      <c r="O33" s="7" t="str">
        <f>meta!$P$2</f>
        <v>Almoço ↑</v>
      </c>
      <c r="P33" s="1"/>
      <c r="Q33" s="14"/>
      <c r="R33" s="27"/>
      <c r="S33" s="1"/>
      <c r="U33" s="67"/>
      <c r="V33" s="7" t="str">
        <f>meta!$P$2</f>
        <v>Almoço ↑</v>
      </c>
      <c r="W33" s="1"/>
      <c r="X33" s="14"/>
      <c r="Y33" s="27"/>
      <c r="Z33" s="1"/>
      <c r="AB33" s="67"/>
      <c r="AC33" s="7" t="str">
        <f>meta!$P$2</f>
        <v>Almoço ↑</v>
      </c>
      <c r="AD33" s="1"/>
      <c r="AE33" s="14"/>
      <c r="AF33" s="27"/>
      <c r="AG33" s="1"/>
      <c r="AI33" s="67"/>
      <c r="AJ33" s="7" t="str">
        <f>meta!$P$2</f>
        <v>Almoço ↑</v>
      </c>
      <c r="AK33" s="1"/>
      <c r="AL33" s="14"/>
      <c r="AM33" s="27"/>
      <c r="AN33" s="1"/>
      <c r="AQ33" s="67"/>
      <c r="AR33" s="7" t="str">
        <f>meta!$P$2</f>
        <v>Almoço ↑</v>
      </c>
      <c r="AS33" s="1"/>
      <c r="AT33" s="14"/>
      <c r="AU33" s="27"/>
      <c r="AV33" s="1"/>
      <c r="AX33" s="67"/>
      <c r="AY33" s="7" t="str">
        <f>meta!$P$2</f>
        <v>Almoço ↑</v>
      </c>
      <c r="AZ33" s="1"/>
      <c r="BA33" s="14"/>
      <c r="BB33" s="27"/>
      <c r="BC33" s="1"/>
    </row>
    <row r="34" spans="1:55" ht="14.45" customHeight="1" x14ac:dyDescent="0.25">
      <c r="B34" s="11"/>
      <c r="E34" s="68"/>
      <c r="F34" s="36"/>
      <c r="G34" s="67"/>
      <c r="H34" s="7" t="str">
        <f>meta!$P$3</f>
        <v>Almoço ↓</v>
      </c>
      <c r="I34" s="1"/>
      <c r="J34" s="14"/>
      <c r="K34" s="27" t="str">
        <f>IF(OR(J33="",J34&lt;&gt;""),"",TEXT(J33+"1:00","HH:MM"))</f>
        <v/>
      </c>
      <c r="L34" s="1"/>
      <c r="N34" s="67"/>
      <c r="O34" s="7" t="str">
        <f>meta!$P$3</f>
        <v>Almoço ↓</v>
      </c>
      <c r="P34" s="1"/>
      <c r="Q34" s="14"/>
      <c r="R34" s="27" t="str">
        <f>IF(OR(Q33="",Q34&lt;&gt;""),"",TEXT(Q33+"1:00","HH:MM"))</f>
        <v/>
      </c>
      <c r="S34" s="1"/>
      <c r="U34" s="67"/>
      <c r="V34" s="7" t="str">
        <f>meta!$P$3</f>
        <v>Almoço ↓</v>
      </c>
      <c r="W34" s="1"/>
      <c r="X34" s="14"/>
      <c r="Y34" s="27" t="str">
        <f>IF(OR(X33="",X34&lt;&gt;""),"",TEXT(X33+"1:00","HH:MM"))</f>
        <v/>
      </c>
      <c r="Z34" s="1"/>
      <c r="AB34" s="67"/>
      <c r="AC34" s="7" t="str">
        <f>meta!$P$3</f>
        <v>Almoço ↓</v>
      </c>
      <c r="AD34" s="1"/>
      <c r="AE34" s="14"/>
      <c r="AF34" s="27" t="str">
        <f>IF(OR(AE33="",AE34&lt;&gt;""),"",TEXT(AE33+"1:00","HH:MM"))</f>
        <v/>
      </c>
      <c r="AG34" s="1"/>
      <c r="AI34" s="67"/>
      <c r="AJ34" s="7" t="str">
        <f>meta!$P$3</f>
        <v>Almoço ↓</v>
      </c>
      <c r="AK34" s="1"/>
      <c r="AL34" s="14"/>
      <c r="AM34" s="27" t="str">
        <f>IF(OR(AL33="",AL34&lt;&gt;""),"",TEXT(AL33+"1:00","HH:MM"))</f>
        <v/>
      </c>
      <c r="AN34" s="1"/>
      <c r="AQ34" s="67"/>
      <c r="AR34" s="7" t="str">
        <f>meta!$P$3</f>
        <v>Almoço ↓</v>
      </c>
      <c r="AS34" s="1"/>
      <c r="AT34" s="14"/>
      <c r="AU34" s="27" t="str">
        <f>IF(OR(AT33="",AT34&lt;&gt;""),"",TEXT(AT33+"1:00","HH:MM"))</f>
        <v/>
      </c>
      <c r="AV34" s="1"/>
      <c r="AX34" s="67"/>
      <c r="AY34" s="7" t="str">
        <f>meta!$P$3</f>
        <v>Almoço ↓</v>
      </c>
      <c r="AZ34" s="1"/>
      <c r="BA34" s="14"/>
      <c r="BB34" s="27" t="str">
        <f>IF(OR(BA33="",BA34&lt;&gt;""),"",TEXT(BA33+"1:00","HH:MM"))</f>
        <v/>
      </c>
      <c r="BC34" s="1"/>
    </row>
    <row r="35" spans="1:55" ht="14.45" customHeight="1" x14ac:dyDescent="0.25">
      <c r="B35" s="11"/>
      <c r="E35" s="68"/>
      <c r="F35" s="36"/>
      <c r="G35" s="67"/>
      <c r="H35" s="6" t="str">
        <f>meta!$P$4</f>
        <v>Saída</v>
      </c>
      <c r="I35" s="1"/>
      <c r="J35" s="13"/>
      <c r="K35" s="26" t="str">
        <f>IF(J35&lt;&gt;"","",TEXT(meta!$F$2,"HH:MM"))</f>
        <v>17:30</v>
      </c>
      <c r="L35" s="1"/>
      <c r="N35" s="67"/>
      <c r="O35" s="6" t="str">
        <f>meta!$P$4</f>
        <v>Saída</v>
      </c>
      <c r="P35" s="1"/>
      <c r="Q35" s="13"/>
      <c r="R35" s="26" t="str">
        <f>IF(Q35&lt;&gt;"","",TEXT(meta!$F$2,"HH:MM"))</f>
        <v>17:30</v>
      </c>
      <c r="S35" s="1"/>
      <c r="U35" s="67"/>
      <c r="V35" s="6" t="str">
        <f>meta!$P$4</f>
        <v>Saída</v>
      </c>
      <c r="W35" s="1"/>
      <c r="X35" s="13"/>
      <c r="Y35" s="26" t="str">
        <f>IF(X35&lt;&gt;"","",TEXT(meta!$F$2,"HH:MM"))</f>
        <v>17:30</v>
      </c>
      <c r="Z35" s="1"/>
      <c r="AB35" s="67"/>
      <c r="AC35" s="6" t="str">
        <f>meta!$P$4</f>
        <v>Saída</v>
      </c>
      <c r="AD35" s="1"/>
      <c r="AE35" s="13"/>
      <c r="AF35" s="26" t="str">
        <f>IF(AE35&lt;&gt;"","",TEXT(meta!$F$2,"HH:MM"))</f>
        <v>17:30</v>
      </c>
      <c r="AG35" s="1"/>
      <c r="AI35" s="67"/>
      <c r="AJ35" s="6" t="str">
        <f>meta!$P$4</f>
        <v>Saída</v>
      </c>
      <c r="AK35" s="1"/>
      <c r="AL35" s="13"/>
      <c r="AM35" s="26" t="str">
        <f>IF(AL35&lt;&gt;"","",TEXT(meta!$F$2,"HH:MM"))</f>
        <v>17:30</v>
      </c>
      <c r="AN35" s="1"/>
      <c r="AQ35" s="67"/>
      <c r="AR35" s="6" t="str">
        <f>meta!$P$4</f>
        <v>Saída</v>
      </c>
      <c r="AS35" s="1"/>
      <c r="AT35" s="13"/>
      <c r="AU35" s="26" t="str">
        <f>IF(AT35&lt;&gt;"","",TEXT(meta!$F$2,"HH:MM"))</f>
        <v>17:30</v>
      </c>
      <c r="AV35" s="1"/>
      <c r="AX35" s="67"/>
      <c r="AY35" s="6" t="str">
        <f>meta!$P$4</f>
        <v>Saída</v>
      </c>
      <c r="AZ35" s="1"/>
      <c r="BA35" s="13"/>
      <c r="BB35" s="26" t="str">
        <f>IF(BA35&lt;&gt;"","",TEXT(meta!$F$2,"HH:MM"))</f>
        <v>17:30</v>
      </c>
      <c r="BC35" s="1"/>
    </row>
    <row r="36" spans="1:55" s="18" customFormat="1" ht="10.5" customHeight="1" x14ac:dyDescent="0.25">
      <c r="A36" s="8"/>
      <c r="B36" s="11"/>
      <c r="C36" s="8"/>
      <c r="D36" s="2"/>
      <c r="E36" s="35"/>
      <c r="F36" s="35"/>
      <c r="G36" s="67"/>
      <c r="H36" s="58" t="str">
        <f>IF(AND(J32&lt;&gt;"",J33&lt;&gt;"",J34&lt;&gt;"",J35&lt;&gt;""),
IF(ABS(J35-J32-(J34-J33)-meta!$F$4)&lt;=meta!$F$9,
_xlfn.CONCAT(
(SIGN(J35-J32-(J34-J33)-meta!$F$4)*MINUTE(ABS(J35-J32-(J34-J33)-meta!$F$4))),meta!$F$10
),""),"")</f>
        <v/>
      </c>
      <c r="I36" s="8"/>
      <c r="J36" s="23" t="str">
        <f>_xlfn.IFS(AND(J32="",J33="",J34="",J35=""),"",
AND(J32&lt;&gt;"",J33="",J34="",J35=""),meta!$F$1-J32,
AND(J32&lt;&gt;"",J33&lt;&gt;"",J34="",J35=""),meta!$F$1-J32,
AND(J32&lt;&gt;"",J33&lt;&gt;"",J34&lt;&gt;"",J35=""),(meta!$F$1-J32)-(J34-J33-meta!$F$3),
AND(J32&lt;&gt;"",J33&lt;&gt;"",J34&lt;&gt;"",J35&lt;&gt;""),IF(ABS(J35-J32-(J34-J33)-meta!$F$4)&lt;=meta!$F$9,0,(J35-J32-(J34-J33)-meta!$F$4)),
TRUE,"ERRO")</f>
        <v/>
      </c>
      <c r="K36" s="28"/>
      <c r="L36" s="8"/>
      <c r="M36" s="19"/>
      <c r="N36" s="67"/>
      <c r="O36" s="58" t="str">
        <f>IF(AND(Q32&lt;&gt;"",Q33&lt;&gt;"",Q34&lt;&gt;"",Q35&lt;&gt;""),
IF(ABS(Q35-Q32-(Q34-Q33)-meta!$F$4)&lt;=meta!$F$9,
_xlfn.CONCAT(
(SIGN(Q35-Q32-(Q34-Q33)-meta!$F$4)*MINUTE(ABS(Q35-Q32-(Q34-Q33)-meta!$F$4))),meta!$F$10
),""),"")</f>
        <v/>
      </c>
      <c r="P36" s="8"/>
      <c r="Q36" s="23" t="str">
        <f>_xlfn.IFS(AND(Q32="",Q33="",Q34="",Q35=""),"",
AND(Q32&lt;&gt;"",Q33="",Q34="",Q35=""),meta!$F$1-Q32,
AND(Q32&lt;&gt;"",Q33&lt;&gt;"",Q34="",Q35=""),meta!$F$1-Q32,
AND(Q32&lt;&gt;"",Q33&lt;&gt;"",Q34&lt;&gt;"",Q35=""),(meta!$F$1-Q32)-(Q34-Q33-meta!$F$3),
AND(Q32&lt;&gt;"",Q33&lt;&gt;"",Q34&lt;&gt;"",Q35&lt;&gt;""),IF(ABS(Q35-Q32-(Q34-Q33)-meta!$F$4)&lt;=meta!$F$9,0,(Q35-Q32-(Q34-Q33)-meta!$F$4)),
TRUE,"ERRO")</f>
        <v/>
      </c>
      <c r="R36" s="28"/>
      <c r="S36" s="8"/>
      <c r="T36" s="19"/>
      <c r="U36" s="67"/>
      <c r="V36" s="58" t="str">
        <f>IF(AND(X32&lt;&gt;"",X33&lt;&gt;"",X34&lt;&gt;"",X35&lt;&gt;""),
IF(ABS(X35-X32-(X34-X33)-meta!$F$4)&lt;=meta!$F$9,
_xlfn.CONCAT(
(SIGN(X35-X32-(X34-X33)-meta!$F$4)*MINUTE(ABS(X35-X32-(X34-X33)-meta!$F$4))),meta!$F$10
),""),"")</f>
        <v/>
      </c>
      <c r="W36" s="8"/>
      <c r="X36" s="23" t="str">
        <f>_xlfn.IFS(AND(X32="",X33="",X34="",X35=""),"",
AND(X32&lt;&gt;"",X33="",X34="",X35=""),meta!$F$1-X32,
AND(X32&lt;&gt;"",X33&lt;&gt;"",X34="",X35=""),meta!$F$1-X32,
AND(X32&lt;&gt;"",X33&lt;&gt;"",X34&lt;&gt;"",X35=""),(meta!$F$1-X32)-(X34-X33-meta!$F$3),
AND(X32&lt;&gt;"",X33&lt;&gt;"",X34&lt;&gt;"",X35&lt;&gt;""),IF(ABS(X35-X32-(X34-X33)-meta!$F$4)&lt;=meta!$F$9,0,(X35-X32-(X34-X33)-meta!$F$4)),
TRUE,"ERRO")</f>
        <v/>
      </c>
      <c r="Y36" s="28"/>
      <c r="Z36" s="8"/>
      <c r="AA36" s="19"/>
      <c r="AB36" s="67"/>
      <c r="AC36" s="58" t="str">
        <f>IF(AND(AE32&lt;&gt;"",AE33&lt;&gt;"",AE34&lt;&gt;"",AE35&lt;&gt;""),
IF(ABS(AE35-AE32-(AE34-AE33)-meta!$F$4)&lt;=meta!$F$9,
_xlfn.CONCAT(
(SIGN(AE35-AE32-(AE34-AE33)-meta!$F$4)*MINUTE(ABS(AE35-AE32-(AE34-AE33)-meta!$F$4))),meta!$F$10
),""),"")</f>
        <v/>
      </c>
      <c r="AD36" s="8"/>
      <c r="AE36" s="23" t="str">
        <f>_xlfn.IFS(AND(AE32="",AE33="",AE34="",AE35=""),"",
AND(AE32&lt;&gt;"",AE33="",AE34="",AE35=""),meta!$F$1-AE32,
AND(AE32&lt;&gt;"",AE33&lt;&gt;"",AE34="",AE35=""),meta!$F$1-AE32,
AND(AE32&lt;&gt;"",AE33&lt;&gt;"",AE34&lt;&gt;"",AE35=""),(meta!$F$1-AE32)-(AE34-AE33-meta!$F$3),
AND(AE32&lt;&gt;"",AE33&lt;&gt;"",AE34&lt;&gt;"",AE35&lt;&gt;""),IF(ABS(AE35-AE32-(AE34-AE33)-meta!$F$4)&lt;=meta!$F$9,0,(AE35-AE32-(AE34-AE33)-meta!$F$4)),
TRUE,"ERRO")</f>
        <v/>
      </c>
      <c r="AF36" s="28"/>
      <c r="AG36" s="8"/>
      <c r="AH36" s="19"/>
      <c r="AI36" s="67"/>
      <c r="AJ36" s="58" t="str">
        <f>IF(AND(AL32&lt;&gt;"",AL33&lt;&gt;"",AL34&lt;&gt;"",AL35&lt;&gt;""),
IF(ABS(AL35-AL32-(AL34-AL33)-meta!$F$4)&lt;=meta!$F$9,
_xlfn.CONCAT(
(SIGN(AL35-AL32-(AL34-AL33)-meta!$F$4)*MINUTE(ABS(AL35-AL32-(AL34-AL33)-meta!$F$4))),meta!$F$10
),""),"")</f>
        <v/>
      </c>
      <c r="AK36" s="8"/>
      <c r="AL36" s="23" t="str">
        <f>_xlfn.IFS(AND(AL32="",AL33="",AL34="",AL35=""),"",
AND(AL32&lt;&gt;"",AL33="",AL34="",AL35=""),meta!$F$1-AL32,
AND(AL32&lt;&gt;"",AL33&lt;&gt;"",AL34="",AL35=""),meta!$F$1-AL32,
AND(AL32&lt;&gt;"",AL33&lt;&gt;"",AL34&lt;&gt;"",AL35=""),(meta!$F$1-AL32)-(AL34-AL33-meta!$F$3),
AND(AL32&lt;&gt;"",AL33&lt;&gt;"",AL34&lt;&gt;"",AL35&lt;&gt;""),IF(ABS(AL35-AL32-(AL34-AL33)-meta!$F$4)&lt;=meta!$F$9,0,(AL35-AL32-(AL34-AL33)-meta!$F$4)),
TRUE,"ERRO")</f>
        <v/>
      </c>
      <c r="AM36" s="28"/>
      <c r="AN36" s="8"/>
      <c r="AO36" s="19"/>
      <c r="AQ36" s="67"/>
      <c r="AR36" s="58" t="str">
        <f>IF(AND(AT32&lt;&gt;"",AT33&lt;&gt;"",AT34&lt;&gt;"",AT35&lt;&gt;""),
IF(ABS(AT35-AT32-(AT34-AT33)-meta!$F$4)&lt;=meta!$F$9,
_xlfn.CONCAT(
(SIGN(AT35-AT32-(AT34-AT33)-meta!$F$4)*MINUTE(ABS(AT35-AT32-(AT34-AT33)-meta!$F$4))),meta!$F$10
),""),"")</f>
        <v/>
      </c>
      <c r="AS36" s="8"/>
      <c r="AT36" s="23" t="str">
        <f>_xlfn.IFS(AND(AT32="",AT33="",AT34="",AT35=""),"",
AND(AT32&lt;&gt;"",AT33="",AT34="",AT35=""),meta!$F$1-AT32,
AND(AT32&lt;&gt;"",AT33&lt;&gt;"",AT34="",AT35=""),meta!$F$1-AT32,
AND(AT32&lt;&gt;"",AT33&lt;&gt;"",AT34&lt;&gt;"",AT35=""),(meta!$F$1-AT32)-(AT34-AT33-meta!$F$3),
AND(AT32&lt;&gt;"",AT33&lt;&gt;"",AT34&lt;&gt;"",AT35&lt;&gt;""),IF(ABS(AT35-AT32-(AT34-AT33)-meta!$F$4)&lt;=meta!$F$9,0,(AT35-AT32-(AT34-AT33)-meta!$F$4)),
TRUE,"ERRO")</f>
        <v/>
      </c>
      <c r="AU36" s="28"/>
      <c r="AV36" s="8"/>
      <c r="AX36" s="67"/>
      <c r="AY36" s="58" t="str">
        <f>IF(AND(BA32&lt;&gt;"",BA33&lt;&gt;"",BA34&lt;&gt;"",BA35&lt;&gt;""),
IF(ABS(BA35-BA32-(BA34-BA33)-meta!$F$4)&lt;=meta!$F$9,
_xlfn.CONCAT(
(SIGN(BA35-BA32-(BA34-BA33)-meta!$F$4)*MINUTE(ABS(BA35-BA32-(BA34-BA33)-meta!$F$4))),meta!$F$10
),""),"")</f>
        <v/>
      </c>
      <c r="AZ36" s="8"/>
      <c r="BA36" s="23" t="str">
        <f>_xlfn.IFS(AND(BA32="",BA33="",BA34="",BA35=""),"",
AND(BA32&lt;&gt;"",BA33="",BA34="",BA35=""),meta!$F$1-BA32,
AND(BA32&lt;&gt;"",BA33&lt;&gt;"",BA34="",BA35=""),meta!$F$1-BA32,
AND(BA32&lt;&gt;"",BA33&lt;&gt;"",BA34&lt;&gt;"",BA35=""),(meta!$F$1-BA32)-(BA34-BA33-meta!$F$3),
AND(BA32&lt;&gt;"",BA33&lt;&gt;"",BA34&lt;&gt;"",BA35&lt;&gt;""),IF(ABS(BA35-BA32-(BA34-BA33)-meta!$F$4)&lt;=meta!$F$9,0,(BA35-BA32-(BA34-BA33)-meta!$F$4)),
TRUE,"ERRO")</f>
        <v/>
      </c>
      <c r="BB36" s="28"/>
      <c r="BC36" s="8"/>
    </row>
    <row r="37" spans="1:55" ht="4.5" customHeight="1" x14ac:dyDescent="0.25">
      <c r="B37" s="11"/>
      <c r="F37" s="35"/>
    </row>
    <row r="38" spans="1:55" ht="4.5" customHeight="1" x14ac:dyDescent="0.25">
      <c r="B38" s="11"/>
      <c r="F38" s="35"/>
      <c r="G38" s="67">
        <f>AX31+1</f>
        <v>44047</v>
      </c>
      <c r="H38" s="15"/>
      <c r="I38" s="15"/>
      <c r="J38" s="15"/>
      <c r="K38" s="25"/>
      <c r="L38" s="4"/>
      <c r="N38" s="67">
        <f>G38+1</f>
        <v>44048</v>
      </c>
      <c r="O38" s="15"/>
      <c r="P38" s="15"/>
      <c r="Q38" s="15"/>
      <c r="R38" s="25"/>
      <c r="S38" s="4"/>
      <c r="U38" s="67">
        <f>N38+1</f>
        <v>44049</v>
      </c>
      <c r="V38" s="15"/>
      <c r="W38" s="15"/>
      <c r="X38" s="15"/>
      <c r="Y38" s="25"/>
      <c r="Z38" s="4"/>
      <c r="AB38" s="67">
        <f>U38+1</f>
        <v>44050</v>
      </c>
      <c r="AC38" s="15"/>
      <c r="AD38" s="15"/>
      <c r="AE38" s="15"/>
      <c r="AF38" s="25"/>
      <c r="AG38" s="4"/>
      <c r="AI38" s="67">
        <f>AB38+1</f>
        <v>44051</v>
      </c>
      <c r="AJ38" s="15"/>
      <c r="AK38" s="15"/>
      <c r="AL38" s="15"/>
      <c r="AM38" s="25"/>
      <c r="AN38" s="4"/>
      <c r="AQ38" s="67">
        <f>AI38+1</f>
        <v>44052</v>
      </c>
      <c r="AR38" s="15"/>
      <c r="AS38" s="15"/>
      <c r="AT38" s="15"/>
      <c r="AU38" s="25"/>
      <c r="AV38" s="4"/>
      <c r="AX38" s="67">
        <f>AQ38+1</f>
        <v>44053</v>
      </c>
      <c r="AY38" s="15"/>
      <c r="AZ38" s="15"/>
      <c r="BA38" s="15"/>
      <c r="BB38" s="25"/>
      <c r="BC38" s="4"/>
    </row>
    <row r="39" spans="1:55" ht="14.45" customHeight="1" x14ac:dyDescent="0.25">
      <c r="B39" s="11"/>
      <c r="E39" s="68">
        <f>IFERROR(SUM(J43,Q43,X43,AE43,AL43,AT43,BA43)*VLOOKUP($C$14,meta!$R$1:$S$3,2,FALSE),SUM(J43,Q43,X43,AE43,AL43,AT43,BA43))</f>
        <v>0</v>
      </c>
      <c r="F39" s="41">
        <f>IFERROR(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*VLOOKUP($C$14,meta!$R$1:$S$3,2,FALSE),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)</f>
        <v>0</v>
      </c>
      <c r="G39" s="67"/>
      <c r="H39" s="6" t="str">
        <f>meta!$P$1</f>
        <v>Entrada</v>
      </c>
      <c r="I39" s="1"/>
      <c r="J39" s="13"/>
      <c r="K39" s="26" t="str">
        <f>IF(J39&lt;&gt;"","",TEXT(meta!$F$1,"HH:MM"))</f>
        <v>08:30</v>
      </c>
      <c r="L39" s="1"/>
      <c r="N39" s="67"/>
      <c r="O39" s="6" t="str">
        <f>meta!$P$1</f>
        <v>Entrada</v>
      </c>
      <c r="P39" s="1"/>
      <c r="Q39" s="13"/>
      <c r="R39" s="26" t="str">
        <f>IF(Q39&lt;&gt;"","",TEXT(meta!$F$1,"HH:MM"))</f>
        <v>08:30</v>
      </c>
      <c r="S39" s="1"/>
      <c r="U39" s="67"/>
      <c r="V39" s="6" t="str">
        <f>meta!$P$1</f>
        <v>Entrada</v>
      </c>
      <c r="W39" s="1"/>
      <c r="X39" s="13"/>
      <c r="Y39" s="26" t="str">
        <f>IF(X39&lt;&gt;"","",TEXT(meta!$F$1,"HH:MM"))</f>
        <v>08:30</v>
      </c>
      <c r="Z39" s="1"/>
      <c r="AB39" s="67"/>
      <c r="AC39" s="6" t="str">
        <f>meta!$P$1</f>
        <v>Entrada</v>
      </c>
      <c r="AD39" s="1"/>
      <c r="AE39" s="13"/>
      <c r="AF39" s="26" t="str">
        <f>IF(AE39&lt;&gt;"","",TEXT(meta!$F$1,"HH:MM"))</f>
        <v>08:30</v>
      </c>
      <c r="AG39" s="1"/>
      <c r="AI39" s="67"/>
      <c r="AJ39" s="6" t="str">
        <f>meta!$P$1</f>
        <v>Entrada</v>
      </c>
      <c r="AK39" s="1"/>
      <c r="AL39" s="13"/>
      <c r="AM39" s="26" t="str">
        <f>IF(AL39&lt;&gt;"","",TEXT(meta!$F$1,"HH:MM"))</f>
        <v>08:30</v>
      </c>
      <c r="AN39" s="1"/>
      <c r="AQ39" s="67"/>
      <c r="AR39" s="6" t="str">
        <f>meta!$P$1</f>
        <v>Entrada</v>
      </c>
      <c r="AS39" s="1"/>
      <c r="AT39" s="13"/>
      <c r="AU39" s="26" t="str">
        <f>IF(AT39&lt;&gt;"","",TEXT(meta!$F$1,"HH:MM"))</f>
        <v>08:30</v>
      </c>
      <c r="AV39" s="1"/>
      <c r="AX39" s="67"/>
      <c r="AY39" s="6" t="str">
        <f>meta!$P$1</f>
        <v>Entrada</v>
      </c>
      <c r="AZ39" s="1"/>
      <c r="BA39" s="13"/>
      <c r="BB39" s="26" t="str">
        <f>IF(BA39&lt;&gt;"","",TEXT(meta!$F$1,"HH:MM"))</f>
        <v>08:30</v>
      </c>
      <c r="BC39" s="1"/>
    </row>
    <row r="40" spans="1:55" ht="14.45" customHeight="1" x14ac:dyDescent="0.25">
      <c r="B40" s="11"/>
      <c r="E40" s="68"/>
      <c r="F40" s="38"/>
      <c r="G40" s="67"/>
      <c r="H40" s="7" t="str">
        <f>meta!$P$2</f>
        <v>Almoço ↑</v>
      </c>
      <c r="I40" s="1"/>
      <c r="J40" s="14"/>
      <c r="K40" s="27"/>
      <c r="L40" s="1"/>
      <c r="N40" s="67"/>
      <c r="O40" s="7" t="str">
        <f>meta!$P$2</f>
        <v>Almoço ↑</v>
      </c>
      <c r="P40" s="1"/>
      <c r="Q40" s="14"/>
      <c r="R40" s="27"/>
      <c r="S40" s="1"/>
      <c r="U40" s="67"/>
      <c r="V40" s="7" t="str">
        <f>meta!$P$2</f>
        <v>Almoço ↑</v>
      </c>
      <c r="W40" s="1"/>
      <c r="X40" s="14"/>
      <c r="Y40" s="27"/>
      <c r="Z40" s="1"/>
      <c r="AB40" s="67"/>
      <c r="AC40" s="7" t="str">
        <f>meta!$P$2</f>
        <v>Almoço ↑</v>
      </c>
      <c r="AD40" s="1"/>
      <c r="AE40" s="14"/>
      <c r="AF40" s="27"/>
      <c r="AG40" s="1"/>
      <c r="AI40" s="67"/>
      <c r="AJ40" s="7" t="str">
        <f>meta!$P$2</f>
        <v>Almoço ↑</v>
      </c>
      <c r="AK40" s="1"/>
      <c r="AL40" s="14"/>
      <c r="AM40" s="27"/>
      <c r="AN40" s="1"/>
      <c r="AQ40" s="67"/>
      <c r="AR40" s="7" t="str">
        <f>meta!$P$2</f>
        <v>Almoço ↑</v>
      </c>
      <c r="AS40" s="1"/>
      <c r="AT40" s="14"/>
      <c r="AU40" s="27"/>
      <c r="AV40" s="1"/>
      <c r="AX40" s="67"/>
      <c r="AY40" s="7" t="str">
        <f>meta!$P$2</f>
        <v>Almoço ↑</v>
      </c>
      <c r="AZ40" s="1"/>
      <c r="BA40" s="14"/>
      <c r="BB40" s="27"/>
      <c r="BC40" s="1"/>
    </row>
    <row r="41" spans="1:55" ht="14.45" customHeight="1" x14ac:dyDescent="0.25">
      <c r="B41" s="11"/>
      <c r="E41" s="68"/>
      <c r="F41" s="38"/>
      <c r="G41" s="67"/>
      <c r="H41" s="7" t="str">
        <f>meta!$P$3</f>
        <v>Almoço ↓</v>
      </c>
      <c r="I41" s="1"/>
      <c r="J41" s="14"/>
      <c r="K41" s="27" t="str">
        <f>IF(OR(J40="",J41&lt;&gt;""),"",TEXT(J40+"1:00","HH:MM"))</f>
        <v/>
      </c>
      <c r="L41" s="1"/>
      <c r="N41" s="67"/>
      <c r="O41" s="7" t="str">
        <f>meta!$P$3</f>
        <v>Almoço ↓</v>
      </c>
      <c r="P41" s="1"/>
      <c r="Q41" s="14"/>
      <c r="R41" s="27" t="str">
        <f>IF(OR(Q40="",Q41&lt;&gt;""),"",TEXT(Q40+"1:00","HH:MM"))</f>
        <v/>
      </c>
      <c r="S41" s="1"/>
      <c r="U41" s="67"/>
      <c r="V41" s="7" t="str">
        <f>meta!$P$3</f>
        <v>Almoço ↓</v>
      </c>
      <c r="W41" s="1"/>
      <c r="X41" s="14"/>
      <c r="Y41" s="27" t="str">
        <f>IF(OR(X40="",X41&lt;&gt;""),"",TEXT(X40+"1:00","HH:MM"))</f>
        <v/>
      </c>
      <c r="Z41" s="1"/>
      <c r="AB41" s="67"/>
      <c r="AC41" s="7" t="str">
        <f>meta!$P$3</f>
        <v>Almoço ↓</v>
      </c>
      <c r="AD41" s="1"/>
      <c r="AE41" s="14"/>
      <c r="AF41" s="27" t="str">
        <f>IF(OR(AE40="",AE41&lt;&gt;""),"",TEXT(AE40+"1:00","HH:MM"))</f>
        <v/>
      </c>
      <c r="AG41" s="1"/>
      <c r="AI41" s="67"/>
      <c r="AJ41" s="7" t="str">
        <f>meta!$P$3</f>
        <v>Almoço ↓</v>
      </c>
      <c r="AK41" s="1"/>
      <c r="AL41" s="14"/>
      <c r="AM41" s="27" t="str">
        <f>IF(OR(AL40="",AL41&lt;&gt;""),"",TEXT(AL40+"1:00","HH:MM"))</f>
        <v/>
      </c>
      <c r="AN41" s="1"/>
      <c r="AQ41" s="67"/>
      <c r="AR41" s="7" t="str">
        <f>meta!$P$3</f>
        <v>Almoço ↓</v>
      </c>
      <c r="AS41" s="1"/>
      <c r="AT41" s="14"/>
      <c r="AU41" s="27" t="str">
        <f>IF(OR(AT40="",AT41&lt;&gt;""),"",TEXT(AT40+"1:00","HH:MM"))</f>
        <v/>
      </c>
      <c r="AV41" s="1"/>
      <c r="AX41" s="67"/>
      <c r="AY41" s="7" t="str">
        <f>meta!$P$3</f>
        <v>Almoço ↓</v>
      </c>
      <c r="AZ41" s="1"/>
      <c r="BA41" s="14"/>
      <c r="BB41" s="27" t="str">
        <f>IF(OR(BA40="",BA41&lt;&gt;""),"",TEXT(BA40+"1:00","HH:MM"))</f>
        <v/>
      </c>
      <c r="BC41" s="1"/>
    </row>
    <row r="42" spans="1:55" ht="14.45" customHeight="1" x14ac:dyDescent="0.25">
      <c r="B42" s="11"/>
      <c r="E42" s="68"/>
      <c r="F42" s="38"/>
      <c r="G42" s="67"/>
      <c r="H42" s="6" t="str">
        <f>meta!$P$4</f>
        <v>Saída</v>
      </c>
      <c r="I42" s="1"/>
      <c r="J42" s="13"/>
      <c r="K42" s="26" t="str">
        <f>IF(J42&lt;&gt;"","",TEXT(meta!$F$2,"HH:MM"))</f>
        <v>17:30</v>
      </c>
      <c r="L42" s="1"/>
      <c r="N42" s="67"/>
      <c r="O42" s="6" t="str">
        <f>meta!$P$4</f>
        <v>Saída</v>
      </c>
      <c r="P42" s="1"/>
      <c r="Q42" s="13"/>
      <c r="R42" s="26" t="str">
        <f>IF(Q42&lt;&gt;"","",TEXT(meta!$F$2,"HH:MM"))</f>
        <v>17:30</v>
      </c>
      <c r="S42" s="1"/>
      <c r="U42" s="67"/>
      <c r="V42" s="6" t="str">
        <f>meta!$P$4</f>
        <v>Saída</v>
      </c>
      <c r="W42" s="1"/>
      <c r="X42" s="13"/>
      <c r="Y42" s="26" t="str">
        <f>IF(X42&lt;&gt;"","",TEXT(meta!$F$2,"HH:MM"))</f>
        <v>17:30</v>
      </c>
      <c r="Z42" s="1"/>
      <c r="AB42" s="67"/>
      <c r="AC42" s="6" t="str">
        <f>meta!$P$4</f>
        <v>Saída</v>
      </c>
      <c r="AD42" s="1"/>
      <c r="AE42" s="13"/>
      <c r="AF42" s="26" t="str">
        <f>IF(AE42&lt;&gt;"","",TEXT(meta!$F$2,"HH:MM"))</f>
        <v>17:30</v>
      </c>
      <c r="AG42" s="1"/>
      <c r="AI42" s="67"/>
      <c r="AJ42" s="6" t="str">
        <f>meta!$P$4</f>
        <v>Saída</v>
      </c>
      <c r="AK42" s="1"/>
      <c r="AL42" s="13"/>
      <c r="AM42" s="26" t="str">
        <f>IF(AL42&lt;&gt;"","",TEXT(meta!$F$2,"HH:MM"))</f>
        <v>17:30</v>
      </c>
      <c r="AN42" s="1"/>
      <c r="AQ42" s="67"/>
      <c r="AR42" s="6" t="str">
        <f>meta!$P$4</f>
        <v>Saída</v>
      </c>
      <c r="AS42" s="1"/>
      <c r="AT42" s="13"/>
      <c r="AU42" s="26" t="str">
        <f>IF(AT42&lt;&gt;"","",TEXT(meta!$F$2,"HH:MM"))</f>
        <v>17:30</v>
      </c>
      <c r="AV42" s="1"/>
      <c r="AX42" s="67"/>
      <c r="AY42" s="6" t="str">
        <f>meta!$P$4</f>
        <v>Saída</v>
      </c>
      <c r="AZ42" s="1"/>
      <c r="BA42" s="13"/>
      <c r="BB42" s="26" t="str">
        <f>IF(BA42&lt;&gt;"","",TEXT(meta!$F$2,"HH:MM"))</f>
        <v>17:30</v>
      </c>
      <c r="BC42" s="1"/>
    </row>
    <row r="43" spans="1:55" s="18" customFormat="1" ht="10.5" customHeight="1" x14ac:dyDescent="0.25">
      <c r="A43" s="8"/>
      <c r="B43" s="11"/>
      <c r="C43" s="8"/>
      <c r="D43" s="2"/>
      <c r="E43" s="35"/>
      <c r="F43" s="37"/>
      <c r="G43" s="67"/>
      <c r="H43" s="58" t="str">
        <f>IF(AND(J39&lt;&gt;"",J40&lt;&gt;"",J41&lt;&gt;"",J42&lt;&gt;""),
IF(ABS(J42-J39-(J41-J40)-meta!$F$4)&lt;=meta!$F$9,
_xlfn.CONCAT(
(SIGN(J42-J39-(J41-J40)-meta!$F$4)*MINUTE(ABS(J42-J39-(J41-J40)-meta!$F$4))),meta!$F$10
),""),"")</f>
        <v/>
      </c>
      <c r="I43" s="8"/>
      <c r="J43" s="23" t="str">
        <f>_xlfn.IFS(AND(J39="",J40="",J41="",J42=""),"",
AND(J39&lt;&gt;"",J40="",J41="",J42=""),meta!$F$1-J39,
AND(J39&lt;&gt;"",J40&lt;&gt;"",J41="",J42=""),meta!$F$1-J39,
AND(J39&lt;&gt;"",J40&lt;&gt;"",J41&lt;&gt;"",J42=""),(meta!$F$1-J39)-(J41-J40-meta!$F$3),
AND(J39&lt;&gt;"",J40&lt;&gt;"",J41&lt;&gt;"",J42&lt;&gt;""),IF(ABS(J42-J39-(J41-J40)-meta!$F$4)&lt;=meta!$F$9,0,(J42-J39-(J41-J40)-meta!$F$4)),
TRUE,"ERRO")</f>
        <v/>
      </c>
      <c r="K43" s="28"/>
      <c r="L43" s="8"/>
      <c r="M43" s="19"/>
      <c r="N43" s="67"/>
      <c r="O43" s="58" t="str">
        <f>IF(AND(Q39&lt;&gt;"",Q40&lt;&gt;"",Q41&lt;&gt;"",Q42&lt;&gt;""),
IF(ABS(Q42-Q39-(Q41-Q40)-meta!$F$4)&lt;=meta!$F$9,
_xlfn.CONCAT(
(SIGN(Q42-Q39-(Q41-Q40)-meta!$F$4)*MINUTE(ABS(Q42-Q39-(Q41-Q40)-meta!$F$4))),meta!$F$10
),""),"")</f>
        <v/>
      </c>
      <c r="P43" s="8"/>
      <c r="Q43" s="23" t="str">
        <f>_xlfn.IFS(AND(Q39="",Q40="",Q41="",Q42=""),"",
AND(Q39&lt;&gt;"",Q40="",Q41="",Q42=""),meta!$F$1-Q39,
AND(Q39&lt;&gt;"",Q40&lt;&gt;"",Q41="",Q42=""),meta!$F$1-Q39,
AND(Q39&lt;&gt;"",Q40&lt;&gt;"",Q41&lt;&gt;"",Q42=""),(meta!$F$1-Q39)-(Q41-Q40-meta!$F$3),
AND(Q39&lt;&gt;"",Q40&lt;&gt;"",Q41&lt;&gt;"",Q42&lt;&gt;""),IF(ABS(Q42-Q39-(Q41-Q40)-meta!$F$4)&lt;=meta!$F$9,0,(Q42-Q39-(Q41-Q40)-meta!$F$4)),
TRUE,"ERRO")</f>
        <v/>
      </c>
      <c r="R43" s="28"/>
      <c r="S43" s="8"/>
      <c r="T43" s="19"/>
      <c r="U43" s="67"/>
      <c r="V43" s="58" t="str">
        <f>IF(AND(X39&lt;&gt;"",X40&lt;&gt;"",X41&lt;&gt;"",X42&lt;&gt;""),
IF(ABS(X42-X39-(X41-X40)-meta!$F$4)&lt;=meta!$F$9,
_xlfn.CONCAT(
(SIGN(X42-X39-(X41-X40)-meta!$F$4)*MINUTE(ABS(X42-X39-(X41-X40)-meta!$F$4))),meta!$F$10
),""),"")</f>
        <v/>
      </c>
      <c r="W43" s="8"/>
      <c r="X43" s="23" t="str">
        <f>_xlfn.IFS(AND(X39="",X40="",X41="",X42=""),"",
AND(X39&lt;&gt;"",X40="",X41="",X42=""),meta!$F$1-X39,
AND(X39&lt;&gt;"",X40&lt;&gt;"",X41="",X42=""),meta!$F$1-X39,
AND(X39&lt;&gt;"",X40&lt;&gt;"",X41&lt;&gt;"",X42=""),(meta!$F$1-X39)-(X41-X40-meta!$F$3),
AND(X39&lt;&gt;"",X40&lt;&gt;"",X41&lt;&gt;"",X42&lt;&gt;""),IF(ABS(X42-X39-(X41-X40)-meta!$F$4)&lt;=meta!$F$9,0,(X42-X39-(X41-X40)-meta!$F$4)),
TRUE,"ERRO")</f>
        <v/>
      </c>
      <c r="Y43" s="28"/>
      <c r="Z43" s="8"/>
      <c r="AA43" s="19"/>
      <c r="AB43" s="67"/>
      <c r="AC43" s="58" t="str">
        <f>IF(AND(AE39&lt;&gt;"",AE40&lt;&gt;"",AE41&lt;&gt;"",AE42&lt;&gt;""),
IF(ABS(AE42-AE39-(AE41-AE40)-meta!$F$4)&lt;=meta!$F$9,
_xlfn.CONCAT(
(SIGN(AE42-AE39-(AE41-AE40)-meta!$F$4)*MINUTE(ABS(AE42-AE39-(AE41-AE40)-meta!$F$4))),meta!$F$10
),""),"")</f>
        <v/>
      </c>
      <c r="AD43" s="8"/>
      <c r="AE43" s="23" t="str">
        <f>_xlfn.IFS(AND(AE39="",AE40="",AE41="",AE42=""),"",
AND(AE39&lt;&gt;"",AE40="",AE41="",AE42=""),meta!$F$1-AE39,
AND(AE39&lt;&gt;"",AE40&lt;&gt;"",AE41="",AE42=""),meta!$F$1-AE39,
AND(AE39&lt;&gt;"",AE40&lt;&gt;"",AE41&lt;&gt;"",AE42=""),(meta!$F$1-AE39)-(AE41-AE40-meta!$F$3),
AND(AE39&lt;&gt;"",AE40&lt;&gt;"",AE41&lt;&gt;"",AE42&lt;&gt;""),IF(ABS(AE42-AE39-(AE41-AE40)-meta!$F$4)&lt;=meta!$F$9,0,(AE42-AE39-(AE41-AE40)-meta!$F$4)),
TRUE,"ERRO")</f>
        <v/>
      </c>
      <c r="AF43" s="28"/>
      <c r="AG43" s="8"/>
      <c r="AH43" s="19"/>
      <c r="AI43" s="67"/>
      <c r="AJ43" s="58" t="str">
        <f>IF(AND(AL39&lt;&gt;"",AL40&lt;&gt;"",AL41&lt;&gt;"",AL42&lt;&gt;""),
IF(ABS(AL42-AL39-(AL41-AL40)-meta!$F$4)&lt;=meta!$F$9,
_xlfn.CONCAT(
(SIGN(AL42-AL39-(AL41-AL40)-meta!$F$4)*MINUTE(ABS(AL42-AL39-(AL41-AL40)-meta!$F$4))),meta!$F$10
),""),"")</f>
        <v/>
      </c>
      <c r="AK43" s="8"/>
      <c r="AL43" s="23" t="str">
        <f>_xlfn.IFS(AND(AL39="",AL40="",AL41="",AL42=""),"",
AND(AL39&lt;&gt;"",AL40="",AL41="",AL42=""),meta!$F$1-AL39,
AND(AL39&lt;&gt;"",AL40&lt;&gt;"",AL41="",AL42=""),meta!$F$1-AL39,
AND(AL39&lt;&gt;"",AL40&lt;&gt;"",AL41&lt;&gt;"",AL42=""),(meta!$F$1-AL39)-(AL41-AL40-meta!$F$3),
AND(AL39&lt;&gt;"",AL40&lt;&gt;"",AL41&lt;&gt;"",AL42&lt;&gt;""),IF(ABS(AL42-AL39-(AL41-AL40)-meta!$F$4)&lt;=meta!$F$9,0,(AL42-AL39-(AL41-AL40)-meta!$F$4)),
TRUE,"ERRO")</f>
        <v/>
      </c>
      <c r="AM43" s="28"/>
      <c r="AN43" s="8"/>
      <c r="AO43" s="19"/>
      <c r="AQ43" s="67"/>
      <c r="AR43" s="58" t="str">
        <f>IF(AND(AT39&lt;&gt;"",AT40&lt;&gt;"",AT41&lt;&gt;"",AT42&lt;&gt;""),
IF(ABS(AT42-AT39-(AT41-AT40)-meta!$F$4)&lt;=meta!$F$9,
_xlfn.CONCAT(
(SIGN(AT42-AT39-(AT41-AT40)-meta!$F$4)*MINUTE(ABS(AT42-AT39-(AT41-AT40)-meta!$F$4))),meta!$F$10
),""),"")</f>
        <v/>
      </c>
      <c r="AS43" s="8"/>
      <c r="AT43" s="23" t="str">
        <f>_xlfn.IFS(AND(AT39="",AT40="",AT41="",AT42=""),"",
AND(AT39&lt;&gt;"",AT40="",AT41="",AT42=""),meta!$F$1-AT39,
AND(AT39&lt;&gt;"",AT40&lt;&gt;"",AT41="",AT42=""),meta!$F$1-AT39,
AND(AT39&lt;&gt;"",AT40&lt;&gt;"",AT41&lt;&gt;"",AT42=""),(meta!$F$1-AT39)-(AT41-AT40-meta!$F$3),
AND(AT39&lt;&gt;"",AT40&lt;&gt;"",AT41&lt;&gt;"",AT42&lt;&gt;""),IF(ABS(AT42-AT39-(AT41-AT40)-meta!$F$4)&lt;=meta!$F$9,0,(AT42-AT39-(AT41-AT40)-meta!$F$4)),
TRUE,"ERRO")</f>
        <v/>
      </c>
      <c r="AU43" s="28"/>
      <c r="AV43" s="8"/>
      <c r="AX43" s="67"/>
      <c r="AY43" s="58" t="str">
        <f>IF(AND(BA39&lt;&gt;"",BA40&lt;&gt;"",BA41&lt;&gt;"",BA42&lt;&gt;""),
IF(ABS(BA42-BA39-(BA41-BA40)-meta!$F$4)&lt;=meta!$F$9,
_xlfn.CONCAT(
(SIGN(BA42-BA39-(BA41-BA40)-meta!$F$4)*MINUTE(ABS(BA42-BA39-(BA41-BA40)-meta!$F$4))),meta!$F$10
),""),"")</f>
        <v/>
      </c>
      <c r="AZ43" s="8"/>
      <c r="BA43" s="23" t="str">
        <f>_xlfn.IFS(AND(BA39="",BA40="",BA41="",BA42=""),"",
AND(BA39&lt;&gt;"",BA40="",BA41="",BA42=""),meta!$F$1-BA39,
AND(BA39&lt;&gt;"",BA40&lt;&gt;"",BA41="",BA42=""),meta!$F$1-BA39,
AND(BA39&lt;&gt;"",BA40&lt;&gt;"",BA41&lt;&gt;"",BA42=""),(meta!$F$1-BA39)-(BA41-BA40-meta!$F$3),
AND(BA39&lt;&gt;"",BA40&lt;&gt;"",BA41&lt;&gt;"",BA42&lt;&gt;""),IF(ABS(BA42-BA39-(BA41-BA40)-meta!$F$4)&lt;=meta!$F$9,0,(BA42-BA39-(BA41-BA40)-meta!$F$4)),
TRUE,"ERRO")</f>
        <v/>
      </c>
      <c r="BB43" s="28"/>
      <c r="BC43" s="8"/>
    </row>
  </sheetData>
  <sheetProtection sheet="1" objects="1" scenarios="1" selectLockedCells="1"/>
  <mergeCells count="51">
    <mergeCell ref="AX38:AX43"/>
    <mergeCell ref="E39:E42"/>
    <mergeCell ref="G38:G43"/>
    <mergeCell ref="N38:N43"/>
    <mergeCell ref="U38:U43"/>
    <mergeCell ref="AB38:AB43"/>
    <mergeCell ref="AI38:AI43"/>
    <mergeCell ref="AQ38:AQ43"/>
    <mergeCell ref="AX24:AX29"/>
    <mergeCell ref="E25:E28"/>
    <mergeCell ref="G31:G36"/>
    <mergeCell ref="N31:N36"/>
    <mergeCell ref="U31:U36"/>
    <mergeCell ref="AB31:AB36"/>
    <mergeCell ref="AI31:AI36"/>
    <mergeCell ref="AQ31:AQ36"/>
    <mergeCell ref="AX31:AX36"/>
    <mergeCell ref="E32:E35"/>
    <mergeCell ref="AX17:AX22"/>
    <mergeCell ref="B18:C21"/>
    <mergeCell ref="E18:E21"/>
    <mergeCell ref="B22:C22"/>
    <mergeCell ref="G24:G29"/>
    <mergeCell ref="N24:N29"/>
    <mergeCell ref="U24:U29"/>
    <mergeCell ref="AB24:AB29"/>
    <mergeCell ref="AI24:AI29"/>
    <mergeCell ref="AQ24:AQ29"/>
    <mergeCell ref="G17:G22"/>
    <mergeCell ref="N17:N22"/>
    <mergeCell ref="U17:U22"/>
    <mergeCell ref="AB17:AB22"/>
    <mergeCell ref="AI17:AI22"/>
    <mergeCell ref="AQ17:AQ22"/>
    <mergeCell ref="AQ3:AQ8"/>
    <mergeCell ref="AX3:AX8"/>
    <mergeCell ref="E4:E7"/>
    <mergeCell ref="G10:G15"/>
    <mergeCell ref="N10:N15"/>
    <mergeCell ref="U10:U15"/>
    <mergeCell ref="AB10:AB15"/>
    <mergeCell ref="AI10:AI15"/>
    <mergeCell ref="AQ10:AQ15"/>
    <mergeCell ref="AX10:AX15"/>
    <mergeCell ref="AI3:AI8"/>
    <mergeCell ref="B2:C11"/>
    <mergeCell ref="G3:G8"/>
    <mergeCell ref="N3:N8"/>
    <mergeCell ref="U3:U8"/>
    <mergeCell ref="AB3:AB8"/>
    <mergeCell ref="E11:E14"/>
  </mergeCells>
  <conditionalFormatting sqref="G3:J8">
    <cfRule type="expression" dxfId="775" priority="126" stopIfTrue="1">
      <formula>$G$3&gt;TODAY()</formula>
    </cfRule>
  </conditionalFormatting>
  <conditionalFormatting sqref="G10:J15">
    <cfRule type="expression" dxfId="774" priority="105" stopIfTrue="1">
      <formula>$G$10&gt;TODAY()</formula>
    </cfRule>
  </conditionalFormatting>
  <conditionalFormatting sqref="G17:J22">
    <cfRule type="expression" dxfId="773" priority="84" stopIfTrue="1">
      <formula>$G$17&gt;TODAY()</formula>
    </cfRule>
  </conditionalFormatting>
  <conditionalFormatting sqref="G24:J29">
    <cfRule type="expression" dxfId="772" priority="63" stopIfTrue="1">
      <formula>$G$24&gt;TODAY()</formula>
    </cfRule>
  </conditionalFormatting>
  <conditionalFormatting sqref="G31:J36">
    <cfRule type="expression" dxfId="771" priority="42" stopIfTrue="1">
      <formula>$G$31&gt;TODAY()</formula>
    </cfRule>
  </conditionalFormatting>
  <conditionalFormatting sqref="G38:J43">
    <cfRule type="expression" dxfId="770" priority="21" stopIfTrue="1">
      <formula>$G$38&gt;TODAY()</formula>
    </cfRule>
  </conditionalFormatting>
  <conditionalFormatting sqref="G3:L3 I4:I7 H8:L8 L4:L7">
    <cfRule type="expression" dxfId="769" priority="127" stopIfTrue="1">
      <formula>$G$3=TODAY()</formula>
    </cfRule>
  </conditionalFormatting>
  <conditionalFormatting sqref="G10:L10 I11:I14 H15:L15 L11:L14">
    <cfRule type="expression" dxfId="767" priority="106" stopIfTrue="1">
      <formula>$G$10=TODAY()</formula>
    </cfRule>
  </conditionalFormatting>
  <conditionalFormatting sqref="G17:L17 I18:I21 H22:L22 L18:L21">
    <cfRule type="expression" dxfId="765" priority="85" stopIfTrue="1">
      <formula>$G$17=TODAY()</formula>
    </cfRule>
  </conditionalFormatting>
  <conditionalFormatting sqref="G24:L24 I25:I28 H29:L29 L25:L28">
    <cfRule type="expression" dxfId="763" priority="64" stopIfTrue="1">
      <formula>$G$24=TODAY()</formula>
    </cfRule>
  </conditionalFormatting>
  <conditionalFormatting sqref="G31:L31 I32:I35 H36:L36 L32:L35">
    <cfRule type="expression" dxfId="761" priority="43" stopIfTrue="1">
      <formula>$G$31=TODAY()</formula>
    </cfRule>
  </conditionalFormatting>
  <conditionalFormatting sqref="G38:L38 I39:I42 H43:L43 L39:L42">
    <cfRule type="expression" dxfId="759" priority="22" stopIfTrue="1">
      <formula>$G$38=TODAY()</formula>
    </cfRule>
  </conditionalFormatting>
  <conditionalFormatting sqref="N3:O3 Q3:R3 P3:P8 O8 Q8:R8 S3:S8">
    <cfRule type="expression" dxfId="757" priority="130" stopIfTrue="1">
      <formula>$N$3=TODAY()</formula>
    </cfRule>
  </conditionalFormatting>
  <conditionalFormatting sqref="N3:Q8">
    <cfRule type="expression" dxfId="756" priority="129" stopIfTrue="1">
      <formula>$N$3&gt;TODAY()</formula>
    </cfRule>
  </conditionalFormatting>
  <conditionalFormatting sqref="N10:Q15">
    <cfRule type="expression" dxfId="755" priority="108" stopIfTrue="1">
      <formula>$N$10&gt;TODAY()</formula>
    </cfRule>
  </conditionalFormatting>
  <conditionalFormatting sqref="N17:Q22">
    <cfRule type="expression" dxfId="754" priority="87" stopIfTrue="1">
      <formula>$N$17&gt;TODAY()</formula>
    </cfRule>
  </conditionalFormatting>
  <conditionalFormatting sqref="N24:Q29">
    <cfRule type="expression" dxfId="753" priority="66" stopIfTrue="1">
      <formula>$N$24&gt;TODAY()</formula>
    </cfRule>
  </conditionalFormatting>
  <conditionalFormatting sqref="N31:Q36">
    <cfRule type="expression" dxfId="752" priority="45" stopIfTrue="1">
      <formula>$N$31&gt;TODAY()</formula>
    </cfRule>
  </conditionalFormatting>
  <conditionalFormatting sqref="N38:Q43">
    <cfRule type="expression" dxfId="751" priority="24" stopIfTrue="1">
      <formula>$N$38&gt;TODAY()</formula>
    </cfRule>
  </conditionalFormatting>
  <conditionalFormatting sqref="N10:S10 P11:P14 O15:S15 S11:S14">
    <cfRule type="expression" dxfId="749" priority="109" stopIfTrue="1">
      <formula>$N$10=TODAY()</formula>
    </cfRule>
  </conditionalFormatting>
  <conditionalFormatting sqref="N17:S17 P18:P21 O22:S22 S18:S21">
    <cfRule type="expression" dxfId="747" priority="88" stopIfTrue="1">
      <formula>$N$17=TODAY()</formula>
    </cfRule>
  </conditionalFormatting>
  <conditionalFormatting sqref="N24:S24 P25:P28 O29:S29 S25:S28">
    <cfRule type="expression" dxfId="745" priority="67" stopIfTrue="1">
      <formula>$N$24=TODAY()</formula>
    </cfRule>
  </conditionalFormatting>
  <conditionalFormatting sqref="N31:S31 P32:P35 O36:S36 S32:S35">
    <cfRule type="expression" dxfId="743" priority="46" stopIfTrue="1">
      <formula>$N$31=TODAY()</formula>
    </cfRule>
  </conditionalFormatting>
  <conditionalFormatting sqref="N38:S38 P39:P42 O43:S43 S39:S42">
    <cfRule type="expression" dxfId="741" priority="25" stopIfTrue="1">
      <formula>$N$38=TODAY()</formula>
    </cfRule>
  </conditionalFormatting>
  <conditionalFormatting sqref="U3:X8">
    <cfRule type="expression" dxfId="739" priority="123" stopIfTrue="1">
      <formula>$U$3&gt;TODAY()</formula>
    </cfRule>
  </conditionalFormatting>
  <conditionalFormatting sqref="U10:X15">
    <cfRule type="expression" dxfId="738" priority="102" stopIfTrue="1">
      <formula>$U$10&gt;TODAY()</formula>
    </cfRule>
  </conditionalFormatting>
  <conditionalFormatting sqref="U17:X22">
    <cfRule type="expression" dxfId="737" priority="81" stopIfTrue="1">
      <formula>$U$17&gt;TODAY()</formula>
    </cfRule>
  </conditionalFormatting>
  <conditionalFormatting sqref="U24:X29">
    <cfRule type="expression" dxfId="736" priority="60" stopIfTrue="1">
      <formula>$U$24&gt;TODAY()</formula>
    </cfRule>
  </conditionalFormatting>
  <conditionalFormatting sqref="U31:X36">
    <cfRule type="expression" dxfId="735" priority="39" stopIfTrue="1">
      <formula>$U$31&gt;TODAY()</formula>
    </cfRule>
  </conditionalFormatting>
  <conditionalFormatting sqref="U38:X43">
    <cfRule type="expression" dxfId="734" priority="18" stopIfTrue="1">
      <formula>$U$38&gt;TODAY()</formula>
    </cfRule>
  </conditionalFormatting>
  <conditionalFormatting sqref="U3:Z3 W4:W7 V8:Z8 Z4:Z7">
    <cfRule type="expression" dxfId="733" priority="124" stopIfTrue="1">
      <formula>$U$3=TODAY()</formula>
    </cfRule>
  </conditionalFormatting>
  <conditionalFormatting sqref="U10:Z10 W11:W14 V15:Z15 Z11:Z14">
    <cfRule type="expression" dxfId="731" priority="103" stopIfTrue="1">
      <formula>$U$10=TODAY()</formula>
    </cfRule>
  </conditionalFormatting>
  <conditionalFormatting sqref="U17:Z17 W18:W21 V22:Z22 Z18:Z21">
    <cfRule type="expression" dxfId="729" priority="82" stopIfTrue="1">
      <formula>$U$17=TODAY()</formula>
    </cfRule>
  </conditionalFormatting>
  <conditionalFormatting sqref="U24:Z24 W25:W28 V29:Z29 Z25:Z28">
    <cfRule type="expression" dxfId="727" priority="61" stopIfTrue="1">
      <formula>$U$24=TODAY()</formula>
    </cfRule>
  </conditionalFormatting>
  <conditionalFormatting sqref="U31:Z31 W32:W35 V36:Z36 Z32:Z35">
    <cfRule type="expression" dxfId="725" priority="40" stopIfTrue="1">
      <formula>$U$31=TODAY()</formula>
    </cfRule>
  </conditionalFormatting>
  <conditionalFormatting sqref="U38:Z38 W39:W42 V43:Z43 Z39:Z42">
    <cfRule type="expression" dxfId="723" priority="19" stopIfTrue="1">
      <formula>$U$38=TODAY()</formula>
    </cfRule>
  </conditionalFormatting>
  <conditionalFormatting sqref="AB3:AE8">
    <cfRule type="expression" dxfId="721" priority="120" stopIfTrue="1">
      <formula>$AB$3&gt;TODAY()</formula>
    </cfRule>
  </conditionalFormatting>
  <conditionalFormatting sqref="AB10:AE15">
    <cfRule type="expression" dxfId="720" priority="99" stopIfTrue="1">
      <formula>$AB$10&gt;TODAY()</formula>
    </cfRule>
  </conditionalFormatting>
  <conditionalFormatting sqref="AB17:AE22">
    <cfRule type="expression" dxfId="719" priority="78" stopIfTrue="1">
      <formula>$AB$17&gt;TODAY()</formula>
    </cfRule>
  </conditionalFormatting>
  <conditionalFormatting sqref="AB24:AE29">
    <cfRule type="expression" dxfId="718" priority="57" stopIfTrue="1">
      <formula>$AB$24&gt;TODAY()</formula>
    </cfRule>
  </conditionalFormatting>
  <conditionalFormatting sqref="AB31:AE36">
    <cfRule type="expression" dxfId="717" priority="36" stopIfTrue="1">
      <formula>$AB$31&gt;TODAY()</formula>
    </cfRule>
  </conditionalFormatting>
  <conditionalFormatting sqref="AB38:AE43">
    <cfRule type="expression" dxfId="716" priority="15" stopIfTrue="1">
      <formula>$AB$38&gt;TODAY()</formula>
    </cfRule>
  </conditionalFormatting>
  <conditionalFormatting sqref="AB3:AG3 AD4:AD7 AC8:AG8 AG4:AG7">
    <cfRule type="expression" dxfId="715" priority="121" stopIfTrue="1">
      <formula>$AB$3=TODAY()</formula>
    </cfRule>
  </conditionalFormatting>
  <conditionalFormatting sqref="AB10:AG10 AD11:AD14 AC15:AG15 AG11:AG14">
    <cfRule type="expression" dxfId="713" priority="100" stopIfTrue="1">
      <formula>$AB$10=TODAY()</formula>
    </cfRule>
  </conditionalFormatting>
  <conditionalFormatting sqref="AB17:AG17 AD18:AD21 AC22:AG22 AG18:AG21">
    <cfRule type="expression" dxfId="711" priority="79" stopIfTrue="1">
      <formula>$AB$17=TODAY()</formula>
    </cfRule>
  </conditionalFormatting>
  <conditionalFormatting sqref="AB24:AG24 AD25:AD28 AC29:AG29 AG25:AG28">
    <cfRule type="expression" dxfId="709" priority="58" stopIfTrue="1">
      <formula>$AB$24=TODAY()</formula>
    </cfRule>
  </conditionalFormatting>
  <conditionalFormatting sqref="AB31:AG31 AD32:AD35 AC36:AG36 AG32:AG35">
    <cfRule type="expression" dxfId="707" priority="37" stopIfTrue="1">
      <formula>$AB$31=TODAY()</formula>
    </cfRule>
  </conditionalFormatting>
  <conditionalFormatting sqref="AB38:AG38 AD39:AD42 AC43:AG43 AG39:AG42">
    <cfRule type="expression" dxfId="705" priority="16" stopIfTrue="1">
      <formula>$AB$38=TODAY()</formula>
    </cfRule>
  </conditionalFormatting>
  <conditionalFormatting sqref="AI3:AL8">
    <cfRule type="expression" dxfId="703" priority="117" stopIfTrue="1">
      <formula>$AI$3&gt;TODAY()</formula>
    </cfRule>
  </conditionalFormatting>
  <conditionalFormatting sqref="AI10:AL15">
    <cfRule type="expression" dxfId="702" priority="96" stopIfTrue="1">
      <formula>$AI$10&gt;TODAY()</formula>
    </cfRule>
  </conditionalFormatting>
  <conditionalFormatting sqref="AI17:AL22">
    <cfRule type="expression" dxfId="701" priority="75" stopIfTrue="1">
      <formula>$AI$17&gt;TODAY()</formula>
    </cfRule>
  </conditionalFormatting>
  <conditionalFormatting sqref="AI24:AL29">
    <cfRule type="expression" dxfId="700" priority="54" stopIfTrue="1">
      <formula>$AI$24&gt;TODAY()</formula>
    </cfRule>
  </conditionalFormatting>
  <conditionalFormatting sqref="AI31:AL36">
    <cfRule type="expression" dxfId="699" priority="33" stopIfTrue="1">
      <formula>$AI$31&gt;TODAY()</formula>
    </cfRule>
  </conditionalFormatting>
  <conditionalFormatting sqref="AI38:AL43">
    <cfRule type="expression" dxfId="698" priority="12" stopIfTrue="1">
      <formula>$AI$38&gt;TODAY()</formula>
    </cfRule>
  </conditionalFormatting>
  <conditionalFormatting sqref="AI3:AN3 AK4:AK7 AJ8:AN8 AN4:AN7">
    <cfRule type="expression" dxfId="697" priority="118" stopIfTrue="1">
      <formula>$AI$3=TODAY()</formula>
    </cfRule>
  </conditionalFormatting>
  <conditionalFormatting sqref="AI10:AN10 AK11:AK14 AJ15:AN15 AN11:AN14">
    <cfRule type="expression" dxfId="695" priority="97" stopIfTrue="1">
      <formula>$AI$10=TODAY()</formula>
    </cfRule>
  </conditionalFormatting>
  <conditionalFormatting sqref="AI17:AN17 AK18:AK21 AJ22:AN22 AN18:AN21">
    <cfRule type="expression" dxfId="693" priority="76" stopIfTrue="1">
      <formula>$AI$17=TODAY()</formula>
    </cfRule>
  </conditionalFormatting>
  <conditionalFormatting sqref="AI24:AN24 AK25:AK28 AJ29:AN29 AN25:AN28">
    <cfRule type="expression" dxfId="691" priority="55" stopIfTrue="1">
      <formula>$AI$24=TODAY()</formula>
    </cfRule>
  </conditionalFormatting>
  <conditionalFormatting sqref="AI31:AN31 AK32:AK35 AJ36:AN36 AN32:AN35">
    <cfRule type="expression" dxfId="689" priority="34" stopIfTrue="1">
      <formula>$AI$31=TODAY()</formula>
    </cfRule>
  </conditionalFormatting>
  <conditionalFormatting sqref="AI38:AN38 AK39:AK42 AJ43:AN43 AN39:AN42">
    <cfRule type="expression" dxfId="687" priority="13" stopIfTrue="1">
      <formula>$AI$38=TODAY()</formula>
    </cfRule>
  </conditionalFormatting>
  <conditionalFormatting sqref="AQ3:AT8">
    <cfRule type="expression" dxfId="685" priority="114" stopIfTrue="1">
      <formula>$AQ$3&gt;TODAY()</formula>
    </cfRule>
  </conditionalFormatting>
  <conditionalFormatting sqref="AQ10:AT15">
    <cfRule type="expression" dxfId="684" priority="93" stopIfTrue="1">
      <formula>$AQ$10&gt;TODAY()</formula>
    </cfRule>
  </conditionalFormatting>
  <conditionalFormatting sqref="AQ17:AT22">
    <cfRule type="expression" dxfId="683" priority="72" stopIfTrue="1">
      <formula>$AQ$17&gt;TODAY()</formula>
    </cfRule>
  </conditionalFormatting>
  <conditionalFormatting sqref="AQ24:AT29">
    <cfRule type="expression" dxfId="682" priority="51" stopIfTrue="1">
      <formula>$AQ$24&gt;TODAY()</formula>
    </cfRule>
  </conditionalFormatting>
  <conditionalFormatting sqref="AQ31:AT36">
    <cfRule type="expression" dxfId="681" priority="30" stopIfTrue="1">
      <formula>$AQ$31&gt;TODAY()</formula>
    </cfRule>
  </conditionalFormatting>
  <conditionalFormatting sqref="AQ38:AT43">
    <cfRule type="expression" dxfId="680" priority="9" stopIfTrue="1">
      <formula>$AQ$38&gt;TODAY()</formula>
    </cfRule>
  </conditionalFormatting>
  <conditionalFormatting sqref="AQ3:AV3 AS4:AS7 AR8:AV8 AV4:AV7">
    <cfRule type="expression" dxfId="679" priority="115" stopIfTrue="1">
      <formula>$AQ$3=TODAY()</formula>
    </cfRule>
  </conditionalFormatting>
  <conditionalFormatting sqref="AQ10:AV10 AS11:AS14 AR15:AV15 AV11:AV14">
    <cfRule type="expression" dxfId="677" priority="94" stopIfTrue="1">
      <formula>$AQ$10=TODAY()</formula>
    </cfRule>
  </conditionalFormatting>
  <conditionalFormatting sqref="AQ17:AV17 AS18:AS21 AR22:AV22 AV18:AV21">
    <cfRule type="expression" dxfId="675" priority="73" stopIfTrue="1">
      <formula>$AQ$17=TODAY()</formula>
    </cfRule>
  </conditionalFormatting>
  <conditionalFormatting sqref="AQ24:AV24 AS25:AS28 AR29:AV29 AV25:AV28">
    <cfRule type="expression" dxfId="673" priority="52" stopIfTrue="1">
      <formula>$AQ$24=TODAY()</formula>
    </cfRule>
  </conditionalFormatting>
  <conditionalFormatting sqref="AQ31:AV31 AS32:AS35 AR36:AV36 AV32:AV35">
    <cfRule type="expression" dxfId="671" priority="31" stopIfTrue="1">
      <formula>$AQ$31=TODAY()</formula>
    </cfRule>
  </conditionalFormatting>
  <conditionalFormatting sqref="AQ38:AV38 AS39:AS42 AR43:AV43 AV39:AV42">
    <cfRule type="expression" dxfId="669" priority="10" stopIfTrue="1">
      <formula>$AQ$38=TODAY()</formula>
    </cfRule>
  </conditionalFormatting>
  <conditionalFormatting sqref="AX3:BA8">
    <cfRule type="expression" dxfId="667" priority="111" stopIfTrue="1">
      <formula>$AX$3&gt;TODAY()</formula>
    </cfRule>
  </conditionalFormatting>
  <conditionalFormatting sqref="AX10:BA15">
    <cfRule type="expression" dxfId="666" priority="90" stopIfTrue="1">
      <formula>$AX$10&gt;TODAY()</formula>
    </cfRule>
  </conditionalFormatting>
  <conditionalFormatting sqref="AX17:BA22">
    <cfRule type="expression" dxfId="665" priority="69" stopIfTrue="1">
      <formula>$AX$17&gt;TODAY()</formula>
    </cfRule>
  </conditionalFormatting>
  <conditionalFormatting sqref="AX24:BA29">
    <cfRule type="expression" dxfId="664" priority="48" stopIfTrue="1">
      <formula>$AX$24&gt;TODAY()</formula>
    </cfRule>
  </conditionalFormatting>
  <conditionalFormatting sqref="AX31:BA36">
    <cfRule type="expression" dxfId="663" priority="27" stopIfTrue="1">
      <formula>$AX$31&gt;TODAY()</formula>
    </cfRule>
  </conditionalFormatting>
  <conditionalFormatting sqref="AX38:BA43">
    <cfRule type="expression" dxfId="662" priority="6" stopIfTrue="1">
      <formula>$AX$38&gt;TODAY()</formula>
    </cfRule>
  </conditionalFormatting>
  <conditionalFormatting sqref="AX3:BC3 AZ4:AZ7 AY8:BC8 BC4:BC7">
    <cfRule type="expression" dxfId="661" priority="112" stopIfTrue="1">
      <formula>$AX$3=TODAY()</formula>
    </cfRule>
  </conditionalFormatting>
  <conditionalFormatting sqref="AX10:BC10 AZ11:AZ14 AY15:BC15 BC11:BC14">
    <cfRule type="expression" dxfId="659" priority="91" stopIfTrue="1">
      <formula>$AX$10=TODAY()</formula>
    </cfRule>
  </conditionalFormatting>
  <conditionalFormatting sqref="AX17:BC17 AZ18:AZ21 AY22:BC22 BC18:BC21">
    <cfRule type="expression" dxfId="657" priority="70" stopIfTrue="1">
      <formula>$AX$17=TODAY()</formula>
    </cfRule>
  </conditionalFormatting>
  <conditionalFormatting sqref="AX24:BC24 AZ25:AZ28 AY29:BC29 BC25:BC28">
    <cfRule type="expression" dxfId="655" priority="49" stopIfTrue="1">
      <formula>$AX$24=TODAY()</formula>
    </cfRule>
  </conditionalFormatting>
  <conditionalFormatting sqref="AX31:BC31 AZ32:AZ35 AY36:BC36 BC32:BC35">
    <cfRule type="expression" dxfId="653" priority="28" stopIfTrue="1">
      <formula>$AX$31=TODAY()</formula>
    </cfRule>
  </conditionalFormatting>
  <conditionalFormatting sqref="AX38:BC38 AZ39:AZ42 AY43:BC43 BC39:BC42">
    <cfRule type="expression" dxfId="651" priority="7" stopIfTrue="1">
      <formula>$AX$38=TODAY()</formula>
    </cfRule>
  </conditionalFormatting>
  <dataValidations count="2">
    <dataValidation type="time" allowBlank="1" showInputMessage="1" showErrorMessage="1" errorTitle="Formato inválido!" error="Você deve inserir um horário no formato HH:MM que seja plausível" sqref="Q32:Q35 Q4:Q7 J4:J7 X4:X7 AE4:AE7 AL4:AL7 AT4:AT7 J32:J35 X32:X35 AE32:AE35 AL32:AL35 AT32:AT35 Q18:Q21 BA4:BA7 Q11:Q14 J11:J14 X11:X14 AE11:AE14 AL11:AL14 AT11:AT14 BA11:BA14 J18:J21 X18:X21 BA39:BA42 AL18:AL21 BA32:BA35 AT18:AT21 BA18:BA21 Q25:Q28 J25:J28 X25:X28 AE25:AE28 AL25:AL28 AT25:AT28 BA25:BA28 Q39:Q42 J39:J42 X39:X42 AE39:AE42 AL39:AL42 AT39:AT42 AE18:AE20" xr:uid="{BC222B11-C7DD-480F-AF15-40DFAFD7982C}">
      <formula1>0</formula1>
      <formula2>0.999988425925926</formula2>
    </dataValidation>
    <dataValidation type="time" allowBlank="1" showInputMessage="1" showErrorMessage="1" errorTitle="Formato inválido!" error="Você deve inserir um horário no formato HH:MM que seja plausível" sqref="AE21" xr:uid="{B03B6603-BB0C-4D9E-8B00-C41A8121A801}">
      <formula1>0</formula1>
      <formula2>0.999999884259259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C0F6B50-F0FF-4874-B5DA-B96F361756FB}">
            <xm:f>JUN!$C$14=meta!$R$2</xm:f>
            <x14:dxf>
              <font>
                <color theme="5" tint="0.39994506668294322"/>
              </font>
            </x14:dxf>
          </x14:cfRule>
          <xm:sqref>B12</xm:sqref>
        </x14:conditionalFormatting>
        <x14:conditionalFormatting xmlns:xm="http://schemas.microsoft.com/office/excel/2006/main">
          <x14:cfRule type="expression" priority="3" id="{6C76997B-E722-4E00-9D28-427F725A972A}">
            <xm:f>$C$14=meta!$R$2</xm:f>
            <x14:dxf>
              <font>
                <color theme="5" tint="0.39994506668294322"/>
              </font>
            </x14:dxf>
          </x14:cfRule>
          <xm:sqref>B2:C11</xm:sqref>
        </x14:conditionalFormatting>
        <x14:conditionalFormatting xmlns:xm="http://schemas.microsoft.com/office/excel/2006/main">
          <x14:cfRule type="expression" priority="2" id="{BBCA89A8-620D-4EF8-93C5-C83433942BFC}">
            <xm:f>$C$14=meta!$R$2</xm:f>
            <x14:dxf>
              <font>
                <color theme="5" tint="0.39994506668294322"/>
              </font>
            </x14:dxf>
          </x14:cfRule>
          <xm:sqref>C13</xm:sqref>
        </x14:conditionalFormatting>
        <x14:conditionalFormatting xmlns:xm="http://schemas.microsoft.com/office/excel/2006/main">
          <x14:cfRule type="containsText" priority="4" operator="containsText" id="{65A24497-B3D9-4401-85E1-357C67D89ABF}">
            <xm:f>NOT(ISERROR(SEARCH(meta!$R$2,C14)))</xm:f>
            <xm:f>meta!$R$2</xm:f>
            <x14:dxf>
              <font>
                <color theme="5" tint="0.39994506668294322"/>
              </font>
            </x14:dxf>
          </x14:cfRule>
          <xm:sqref>C14</xm:sqref>
        </x14:conditionalFormatting>
        <x14:conditionalFormatting xmlns:xm="http://schemas.microsoft.com/office/excel/2006/main">
          <x14:cfRule type="expression" priority="125" stopIfTrue="1" id="{F68C8712-1379-4E97-94F5-836F4A488693}">
            <xm:f>MONTH($G$3)&lt;&gt;VLOOKUP($B$2,meta!$M$1:$N$12,2,FALSE)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G3:L8</xm:sqref>
        </x14:conditionalFormatting>
        <x14:conditionalFormatting xmlns:xm="http://schemas.microsoft.com/office/excel/2006/main">
          <x14:cfRule type="expression" priority="104" stopIfTrue="1" id="{03C315F1-550A-476B-B32B-61C9F4A42153}">
            <xm:f>MONTH($G$10)&lt;&gt;VLOOKUP($B$2,meta!$M$1:$N$12,2,FALSE)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G10:L15</xm:sqref>
        </x14:conditionalFormatting>
        <x14:conditionalFormatting xmlns:xm="http://schemas.microsoft.com/office/excel/2006/main">
          <x14:cfRule type="expression" priority="83" stopIfTrue="1" id="{0B4CB1E6-7A7C-45DF-BA9A-7852AE449590}">
            <xm:f>MONTH($G$17)&lt;&gt;VLOOKUP($B$2,meta!$M$1:$N$12,2,FALSE)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G17:L22</xm:sqref>
        </x14:conditionalFormatting>
        <x14:conditionalFormatting xmlns:xm="http://schemas.microsoft.com/office/excel/2006/main">
          <x14:cfRule type="expression" priority="62" stopIfTrue="1" id="{C7B86783-4EB9-4923-BB05-2A2F3A29F316}">
            <xm:f>MONTH($G$24)&lt;&gt;VLOOKUP($B$2,meta!$M$1:$N$12,2,FALSE)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G24:L29</xm:sqref>
        </x14:conditionalFormatting>
        <x14:conditionalFormatting xmlns:xm="http://schemas.microsoft.com/office/excel/2006/main">
          <x14:cfRule type="expression" priority="41" stopIfTrue="1" id="{8C7E22F1-1564-423E-BFD0-3227B7E7AB95}">
            <xm:f>MONTH($G$31)&lt;&gt;VLOOKUP($B$2,meta!$M$1:$N$12,2,FALSE)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G31:L36</xm:sqref>
        </x14:conditionalFormatting>
        <x14:conditionalFormatting xmlns:xm="http://schemas.microsoft.com/office/excel/2006/main">
          <x14:cfRule type="expression" priority="20" stopIfTrue="1" id="{752454A3-DB81-4883-A5CB-F6309B1316CF}">
            <xm:f>MONTH($G$38)&lt;&gt;VLOOKUP($B$2,meta!$M$1:$N$12,2,FALSE)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G38:L43</xm:sqref>
        </x14:conditionalFormatting>
        <x14:conditionalFormatting xmlns:xm="http://schemas.microsoft.com/office/excel/2006/main">
          <x14:cfRule type="expression" priority="128" stopIfTrue="1" id="{5ACE1823-428A-4B27-B8E6-8006D99864BB}">
            <xm:f>MONTH($N$3)&lt;&gt;VLOOKUP($B$2,meta!$M$1:$N$12,2,FALSE)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N3:S8</xm:sqref>
        </x14:conditionalFormatting>
        <x14:conditionalFormatting xmlns:xm="http://schemas.microsoft.com/office/excel/2006/main">
          <x14:cfRule type="expression" priority="107" stopIfTrue="1" id="{222F4A1E-C53A-4522-A7FE-76CBE43A4AE4}">
            <xm:f>MONTH($N$10)&lt;&gt;VLOOKUP($B$2,meta!$M$1:$N$12,2,FALSE)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N10:S15</xm:sqref>
        </x14:conditionalFormatting>
        <x14:conditionalFormatting xmlns:xm="http://schemas.microsoft.com/office/excel/2006/main">
          <x14:cfRule type="expression" priority="86" stopIfTrue="1" id="{74BF07C9-7774-42F6-8101-EE602695595E}">
            <xm:f>MONTH($N$17)&lt;&gt;VLOOKUP($B$2,meta!$M$1:$N$12,2,FALSE)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N17:S22</xm:sqref>
        </x14:conditionalFormatting>
        <x14:conditionalFormatting xmlns:xm="http://schemas.microsoft.com/office/excel/2006/main">
          <x14:cfRule type="expression" priority="65" stopIfTrue="1" id="{37D1AECB-9799-4CB3-807F-0C9E7DAD3D18}">
            <xm:f>MONTH($N$24)&lt;&gt;VLOOKUP($B$2,meta!$M$1:$N$12,2,FALSE)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N24:S29</xm:sqref>
        </x14:conditionalFormatting>
        <x14:conditionalFormatting xmlns:xm="http://schemas.microsoft.com/office/excel/2006/main">
          <x14:cfRule type="expression" priority="44" stopIfTrue="1" id="{259C58EE-2004-476E-87D0-9F824CED2AC1}">
            <xm:f>MONTH($N$31)&lt;&gt;VLOOKUP($B$2,meta!$M$1:$N$12,2,FALSE)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N31:S36</xm:sqref>
        </x14:conditionalFormatting>
        <x14:conditionalFormatting xmlns:xm="http://schemas.microsoft.com/office/excel/2006/main">
          <x14:cfRule type="expression" priority="23" stopIfTrue="1" id="{58D511F8-24FA-42F2-9CD8-68B27C3177CF}">
            <xm:f>MONTH($N$38)&lt;&gt;VLOOKUP($B$2,meta!$M$1:$N$12,2,FALSE)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N38:S43</xm:sqref>
        </x14:conditionalFormatting>
        <x14:conditionalFormatting xmlns:xm="http://schemas.microsoft.com/office/excel/2006/main">
          <x14:cfRule type="expression" priority="122" stopIfTrue="1" id="{6068A485-685C-439F-ABED-88AD36DAB66C}">
            <xm:f>MONTH($U$3)&lt;&gt;VLOOKUP($B$2,meta!$M$1:$N$12,2,FALSE)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U3:Z8</xm:sqref>
        </x14:conditionalFormatting>
        <x14:conditionalFormatting xmlns:xm="http://schemas.microsoft.com/office/excel/2006/main">
          <x14:cfRule type="expression" priority="101" stopIfTrue="1" id="{4BCD0AEE-B1EE-44DC-A511-3E699D37EB68}">
            <xm:f>MONTH($U$10)&lt;&gt;VLOOKUP($B$2,meta!$M$1:$N$12,2,FALSE)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U10:Z15</xm:sqref>
        </x14:conditionalFormatting>
        <x14:conditionalFormatting xmlns:xm="http://schemas.microsoft.com/office/excel/2006/main">
          <x14:cfRule type="expression" priority="80" stopIfTrue="1" id="{E64C159E-91EE-4DDB-92C9-C4FDC0035768}">
            <xm:f>MONTH($U$17)&lt;&gt;VLOOKUP($B$2,meta!$M$1:$N$12,2,FALSE)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U17:Z22</xm:sqref>
        </x14:conditionalFormatting>
        <x14:conditionalFormatting xmlns:xm="http://schemas.microsoft.com/office/excel/2006/main">
          <x14:cfRule type="expression" priority="59" stopIfTrue="1" id="{4F40A6F5-9FE7-4FBB-A9E9-BF17834BA177}">
            <xm:f>MONTH($U$24)&lt;&gt;VLOOKUP($B$2,meta!$M$1:$N$12,2,FALSE)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U24:Z29</xm:sqref>
        </x14:conditionalFormatting>
        <x14:conditionalFormatting xmlns:xm="http://schemas.microsoft.com/office/excel/2006/main">
          <x14:cfRule type="expression" priority="38" stopIfTrue="1" id="{3CF22DCA-D4E5-4DB1-A96C-C8B9E5A1827F}">
            <xm:f>MONTH($U$31)&lt;&gt;VLOOKUP($B$2,meta!$M$1:$N$12,2,FALSE)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U31:Z36</xm:sqref>
        </x14:conditionalFormatting>
        <x14:conditionalFormatting xmlns:xm="http://schemas.microsoft.com/office/excel/2006/main">
          <x14:cfRule type="expression" priority="17" stopIfTrue="1" id="{E86BB6A3-1A76-4665-8290-5B324596AE83}">
            <xm:f>MONTH($U$38)&lt;&gt;VLOOKUP($B$2,meta!$M$1:$N$12,2,FALSE)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U38:Z43</xm:sqref>
        </x14:conditionalFormatting>
        <x14:conditionalFormatting xmlns:xm="http://schemas.microsoft.com/office/excel/2006/main">
          <x14:cfRule type="expression" priority="119" stopIfTrue="1" id="{E1638502-D8FE-450E-BAE5-6D58F7B56691}">
            <xm:f>MONTH($AB$3)&lt;&gt;VLOOKUP($B$2,meta!$M$1:$N$12,2,FALSE)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AB3:AG8</xm:sqref>
        </x14:conditionalFormatting>
        <x14:conditionalFormatting xmlns:xm="http://schemas.microsoft.com/office/excel/2006/main">
          <x14:cfRule type="expression" priority="98" stopIfTrue="1" id="{8EC9C4C7-5060-48FE-B04A-CC1869DEBA31}">
            <xm:f>MONTH($AB$10)&lt;&gt;VLOOKUP($B$2,meta!$M$1:$N$12,2,FALSE)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AB10:AG15</xm:sqref>
        </x14:conditionalFormatting>
        <x14:conditionalFormatting xmlns:xm="http://schemas.microsoft.com/office/excel/2006/main">
          <x14:cfRule type="expression" priority="77" stopIfTrue="1" id="{0D53E816-B3B7-46A6-9FFD-6357511D1D38}">
            <xm:f>MONTH($AB$17)&lt;&gt;VLOOKUP($B$2,meta!$M$1:$N$12,2,FALSE)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AB17:AG22</xm:sqref>
        </x14:conditionalFormatting>
        <x14:conditionalFormatting xmlns:xm="http://schemas.microsoft.com/office/excel/2006/main">
          <x14:cfRule type="expression" priority="56" stopIfTrue="1" id="{E1E92339-3643-4C43-837F-842CAC711F52}">
            <xm:f>MONTH($AB$24)&lt;&gt;VLOOKUP($B$2,meta!$M$1:$N$12,2,FALSE)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AB24:AG29</xm:sqref>
        </x14:conditionalFormatting>
        <x14:conditionalFormatting xmlns:xm="http://schemas.microsoft.com/office/excel/2006/main">
          <x14:cfRule type="expression" priority="35" stopIfTrue="1" id="{1125EFB1-8EC3-4E27-88D4-723FF89E3F5D}">
            <xm:f>MONTH($AB$31)&lt;&gt;VLOOKUP($B$2,meta!$M$1:$N$12,2,FALSE)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AB31:AG36</xm:sqref>
        </x14:conditionalFormatting>
        <x14:conditionalFormatting xmlns:xm="http://schemas.microsoft.com/office/excel/2006/main">
          <x14:cfRule type="expression" priority="14" stopIfTrue="1" id="{8E7F633C-8984-4B05-8356-329F4199F27D}">
            <xm:f>MONTH($AB$38)&lt;&gt;VLOOKUP($B$2,meta!$M$1:$N$12,2,FALSE)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AB38:AG43</xm:sqref>
        </x14:conditionalFormatting>
        <x14:conditionalFormatting xmlns:xm="http://schemas.microsoft.com/office/excel/2006/main">
          <x14:cfRule type="expression" priority="116" stopIfTrue="1" id="{CAC872EE-0B06-4EF2-86B9-5E11B038B612}">
            <xm:f>MONTH($AI$3)&lt;&gt;VLOOKUP($B$2,meta!$M$1:$N$12,2,FALSE)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AI3:AN8</xm:sqref>
        </x14:conditionalFormatting>
        <x14:conditionalFormatting xmlns:xm="http://schemas.microsoft.com/office/excel/2006/main">
          <x14:cfRule type="expression" priority="95" stopIfTrue="1" id="{C7D70FD2-E1CA-4A7C-BDAA-102BA7C6385A}">
            <xm:f>MONTH($AI$10)&lt;&gt;VLOOKUP($B$2,meta!$M$1:$N$12,2,FALSE)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AI10:AN15</xm:sqref>
        </x14:conditionalFormatting>
        <x14:conditionalFormatting xmlns:xm="http://schemas.microsoft.com/office/excel/2006/main">
          <x14:cfRule type="expression" priority="74" stopIfTrue="1" id="{D0A11D86-FB2F-44A2-922D-A1C3077205EC}">
            <xm:f>MONTH($AI$17)&lt;&gt;VLOOKUP($B$2,meta!$M$1:$N$12,2,FALSE)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AI17:AN22</xm:sqref>
        </x14:conditionalFormatting>
        <x14:conditionalFormatting xmlns:xm="http://schemas.microsoft.com/office/excel/2006/main">
          <x14:cfRule type="expression" priority="53" stopIfTrue="1" id="{A3330A0A-FE80-4464-924B-4B170144FC21}">
            <xm:f>MONTH($AI$24)&lt;&gt;VLOOKUP($B$2,meta!$M$1:$N$12,2,FALSE)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AI24:AN29</xm:sqref>
        </x14:conditionalFormatting>
        <x14:conditionalFormatting xmlns:xm="http://schemas.microsoft.com/office/excel/2006/main">
          <x14:cfRule type="expression" priority="32" stopIfTrue="1" id="{536FD738-3B82-456A-807F-2769DEE9866F}">
            <xm:f>MONTH($AI$31)&lt;&gt;VLOOKUP($B$2,meta!$M$1:$N$12,2,FALSE)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AI31:AN36</xm:sqref>
        </x14:conditionalFormatting>
        <x14:conditionalFormatting xmlns:xm="http://schemas.microsoft.com/office/excel/2006/main">
          <x14:cfRule type="expression" priority="11" stopIfTrue="1" id="{E9706755-22C4-4B3B-93C5-ACF2DA85CFD7}">
            <xm:f>MONTH($AI$38)&lt;&gt;VLOOKUP($B$2,meta!$M$1:$N$12,2,FALSE)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AI38:AN43</xm:sqref>
        </x14:conditionalFormatting>
        <x14:conditionalFormatting xmlns:xm="http://schemas.microsoft.com/office/excel/2006/main">
          <x14:cfRule type="expression" priority="113" stopIfTrue="1" id="{63F91E4D-2E77-49A5-97E5-9B272C682BAC}">
            <xm:f>MONTH($AQ$3)&lt;&gt;VLOOKUP($B$2,meta!$M$1:$N$12,2,FALSE)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AQ3:AV8</xm:sqref>
        </x14:conditionalFormatting>
        <x14:conditionalFormatting xmlns:xm="http://schemas.microsoft.com/office/excel/2006/main">
          <x14:cfRule type="expression" priority="92" stopIfTrue="1" id="{F14308C3-2AFF-44C2-83AD-8943B36D907F}">
            <xm:f>MONTH($AQ$10)&lt;&gt;VLOOKUP($B$2,meta!$M$1:$N$12,2,FALSE)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AQ10:AV15</xm:sqref>
        </x14:conditionalFormatting>
        <x14:conditionalFormatting xmlns:xm="http://schemas.microsoft.com/office/excel/2006/main">
          <x14:cfRule type="expression" priority="71" stopIfTrue="1" id="{C3C80535-1F7C-428E-B598-F1D7444D8F24}">
            <xm:f>MONTH($AQ$17)&lt;&gt;VLOOKUP($B$2,meta!$M$1:$N$12,2,FALSE)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AQ17:AV22</xm:sqref>
        </x14:conditionalFormatting>
        <x14:conditionalFormatting xmlns:xm="http://schemas.microsoft.com/office/excel/2006/main">
          <x14:cfRule type="expression" priority="50" stopIfTrue="1" id="{C9C2F9F7-4309-4662-A491-6FCD501AE717}">
            <xm:f>MONTH($AQ$24)&lt;&gt;VLOOKUP($B$2,meta!$M$1:$N$12,2,FALSE)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AQ24:AV29</xm:sqref>
        </x14:conditionalFormatting>
        <x14:conditionalFormatting xmlns:xm="http://schemas.microsoft.com/office/excel/2006/main">
          <x14:cfRule type="expression" priority="29" stopIfTrue="1" id="{7B61F51F-284F-48F1-9A90-96ACBF7533C0}">
            <xm:f>MONTH($AQ$31)&lt;&gt;VLOOKUP($B$2,meta!$M$1:$N$12,2,FALSE)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AQ31:AV36</xm:sqref>
        </x14:conditionalFormatting>
        <x14:conditionalFormatting xmlns:xm="http://schemas.microsoft.com/office/excel/2006/main">
          <x14:cfRule type="expression" priority="8" stopIfTrue="1" id="{13D808F0-2B31-4224-BB85-43C2F594EBC7}">
            <xm:f>MONTH($AQ$38)&lt;&gt;VLOOKUP($B$2,meta!$M$1:$N$12,2,FALSE)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AQ38:AV43</xm:sqref>
        </x14:conditionalFormatting>
        <x14:conditionalFormatting xmlns:xm="http://schemas.microsoft.com/office/excel/2006/main">
          <x14:cfRule type="expression" priority="110" stopIfTrue="1" id="{04E13B0A-89E9-45A0-B10B-3686DF5ED09A}">
            <xm:f>MONTH($AX$3)&lt;&gt;VLOOKUP($B$2,meta!$M$1:$N$12,2,FALSE)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AX3:BC8</xm:sqref>
        </x14:conditionalFormatting>
        <x14:conditionalFormatting xmlns:xm="http://schemas.microsoft.com/office/excel/2006/main">
          <x14:cfRule type="expression" priority="89" stopIfTrue="1" id="{109BE719-D920-476C-B418-B93855DCC121}">
            <xm:f>MONTH($AX$10)&lt;&gt;VLOOKUP($B$2,meta!$M$1:$N$12,2,FALSE)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AX10:BC15</xm:sqref>
        </x14:conditionalFormatting>
        <x14:conditionalFormatting xmlns:xm="http://schemas.microsoft.com/office/excel/2006/main">
          <x14:cfRule type="expression" priority="68" stopIfTrue="1" id="{672C1A9A-FD9E-41E5-84ED-264A5D73FDE4}">
            <xm:f>MONTH($AX$17)&lt;&gt;VLOOKUP($B$2,meta!$M$1:$N$12,2,FALSE)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AX17:BC22</xm:sqref>
        </x14:conditionalFormatting>
        <x14:conditionalFormatting xmlns:xm="http://schemas.microsoft.com/office/excel/2006/main">
          <x14:cfRule type="expression" priority="47" stopIfTrue="1" id="{9AC9775D-66AF-4818-AAD4-24237668A979}">
            <xm:f>MONTH($AX$24)&lt;&gt;VLOOKUP($B$2,meta!$M$1:$N$12,2,FALSE)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AX24:BC29</xm:sqref>
        </x14:conditionalFormatting>
        <x14:conditionalFormatting xmlns:xm="http://schemas.microsoft.com/office/excel/2006/main">
          <x14:cfRule type="expression" priority="26" stopIfTrue="1" id="{39CEA8B5-682D-4E77-B782-56F43D936A3C}">
            <xm:f>MONTH($AX$31)&lt;&gt;VLOOKUP($B$2,meta!$M$1:$N$12,2,FALSE)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AX31:BC36</xm:sqref>
        </x14:conditionalFormatting>
        <x14:conditionalFormatting xmlns:xm="http://schemas.microsoft.com/office/excel/2006/main">
          <x14:cfRule type="expression" priority="5" stopIfTrue="1" id="{B68EC494-A4A2-4AE7-AB29-505CDEDA96D6}">
            <xm:f>MONTH($AX$38)&lt;&gt;VLOOKUP($B$2,meta!$M$1:$N$12,2,FALSE)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AX38:BC43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EB099AA-9C3A-42E4-B8B7-4160A128BA86}">
          <x14:formula1>
            <xm:f>meta!$R$1:$R$2</xm:f>
          </x14:formula1>
          <xm:sqref>C14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AC95-ACDB-4219-ADBF-EC0731D0D91C}">
  <sheetPr codeName="Planilha9"/>
  <dimension ref="A1:BC43"/>
  <sheetViews>
    <sheetView zoomScaleNormal="100" workbookViewId="0">
      <selection activeCell="J4" sqref="J4"/>
    </sheetView>
  </sheetViews>
  <sheetFormatPr defaultColWidth="9.140625" defaultRowHeight="15" x14ac:dyDescent="0.25"/>
  <cols>
    <col min="1" max="1" width="1" style="1" customWidth="1"/>
    <col min="2" max="2" width="10.42578125" style="12" customWidth="1"/>
    <col min="3" max="3" width="6.5703125" style="1" bestFit="1" customWidth="1"/>
    <col min="4" max="4" width="1" style="5" customWidth="1"/>
    <col min="5" max="5" width="2.42578125" style="35" customWidth="1"/>
    <col min="6" max="6" width="1" style="37" customWidth="1"/>
    <col min="7" max="7" width="2.85546875" style="20" customWidth="1"/>
    <col min="8" max="8" width="9.42578125" style="3" customWidth="1"/>
    <col min="9" max="9" width="1" style="3" customWidth="1"/>
    <col min="10" max="10" width="5.85546875" style="3" customWidth="1"/>
    <col min="11" max="11" width="0.140625" style="29" customWidth="1"/>
    <col min="12" max="13" width="1" style="3" customWidth="1"/>
    <col min="14" max="14" width="2.85546875" style="20" customWidth="1"/>
    <col min="15" max="15" width="9.42578125" style="3" customWidth="1"/>
    <col min="16" max="16" width="1" style="3" customWidth="1"/>
    <col min="17" max="17" width="5.85546875" style="3" customWidth="1"/>
    <col min="18" max="18" width="0.140625" style="29" customWidth="1"/>
    <col min="19" max="20" width="1" style="3" customWidth="1"/>
    <col min="21" max="21" width="2.85546875" style="20" customWidth="1"/>
    <col min="22" max="22" width="9.42578125" style="3" customWidth="1"/>
    <col min="23" max="23" width="1" style="3" customWidth="1"/>
    <col min="24" max="24" width="5.85546875" style="3" customWidth="1"/>
    <col min="25" max="25" width="0.140625" style="29" customWidth="1"/>
    <col min="26" max="27" width="1" style="3" customWidth="1"/>
    <col min="28" max="28" width="2.85546875" style="20" customWidth="1"/>
    <col min="29" max="29" width="9.42578125" style="3" customWidth="1"/>
    <col min="30" max="30" width="1" style="3" customWidth="1"/>
    <col min="31" max="31" width="5.85546875" style="3" customWidth="1"/>
    <col min="32" max="32" width="0.140625" style="29" customWidth="1"/>
    <col min="33" max="34" width="1" style="3" customWidth="1"/>
    <col min="35" max="35" width="2.85546875" style="20" customWidth="1"/>
    <col min="36" max="36" width="9.42578125" style="3" customWidth="1"/>
    <col min="37" max="37" width="1" style="3" customWidth="1"/>
    <col min="38" max="38" width="5.85546875" style="3" customWidth="1"/>
    <col min="39" max="39" width="0.140625" style="29" customWidth="1"/>
    <col min="40" max="41" width="1" style="3" customWidth="1"/>
    <col min="42" max="42" width="1" style="16" customWidth="1"/>
    <col min="43" max="43" width="2.85546875" style="21" customWidth="1"/>
    <col min="44" max="44" width="9.42578125" style="17" customWidth="1"/>
    <col min="45" max="45" width="1" style="17" customWidth="1"/>
    <col min="46" max="46" width="5.85546875" style="17" customWidth="1"/>
    <col min="47" max="47" width="0.140625" style="24" customWidth="1"/>
    <col min="48" max="49" width="1" style="17" customWidth="1"/>
    <col min="50" max="50" width="2.85546875" style="21" customWidth="1"/>
    <col min="51" max="51" width="9.42578125" style="17" customWidth="1"/>
    <col min="52" max="52" width="1" style="17" customWidth="1"/>
    <col min="53" max="53" width="5.85546875" style="17" customWidth="1"/>
    <col min="54" max="54" width="0.140625" style="24" customWidth="1"/>
    <col min="55" max="55" width="1" style="17" customWidth="1"/>
    <col min="56" max="56" width="1" style="16" customWidth="1"/>
    <col min="57" max="57" width="9.140625" style="16"/>
    <col min="58" max="58" width="12.5703125" style="16" bestFit="1" customWidth="1"/>
    <col min="59" max="16384" width="9.140625" style="16"/>
  </cols>
  <sheetData>
    <row r="1" spans="1:55" ht="10.5" customHeight="1" x14ac:dyDescent="0.25">
      <c r="C1" s="32">
        <f>meta!$C$1</f>
        <v>2024</v>
      </c>
      <c r="J1" s="30">
        <f>IFERROR(SUM(J8,J15,J22,J29,J36,J43)*VLOOKUP($C$14,meta!$R$1:$S$3,2,FALSE),SUM(J8,J15,J22,J29,J36,J43))</f>
        <v>0</v>
      </c>
      <c r="Q1" s="30">
        <f>IFERROR(SUM(Q8,Q15,Q22,Q29,Q36,Q43)*VLOOKUP($C$14,meta!$R$1:$S$3,2,FALSE),SUM(Q8,Q15,Q22,Q29,Q36,Q43))</f>
        <v>0</v>
      </c>
      <c r="X1" s="30">
        <f>IFERROR(SUM(X8,X15,X22,X29,X36,X43)*VLOOKUP($C$14,meta!$R$1:$S$3,2,FALSE),SUM(X8,X15,X22,X29,X36,X43))</f>
        <v>0</v>
      </c>
      <c r="AE1" s="30">
        <f>IFERROR(SUM(AE8,AE15,AE22,AE29,AE36,AE43)*VLOOKUP($C$14,meta!$R$1:$S$3,2,FALSE),SUM(AE8,AE15,AE22,AE29,AE36,AE43))</f>
        <v>0</v>
      </c>
      <c r="AL1" s="30">
        <f>IFERROR(SUM(AL8,AL15,AL22,AL29,AL36,AL43)*VLOOKUP($C$14,meta!$R$1:$S$3,2,FALSE),SUM(AL8,AL15,AL22,AL29,AL36,AL43))</f>
        <v>0</v>
      </c>
      <c r="AT1" s="31">
        <f>IFERROR(SUM(AT8,AT15,AT22,AT29,AT36,AT43)*VLOOKUP($C$14,meta!$R$1:$S$3,2,FALSE),SUM(AT8,AT15,AT22,AT29,AT36,AT43))</f>
        <v>0</v>
      </c>
      <c r="BA1" s="31">
        <f>IFERROR(SUM(BA8,BA15,BA22,BA29,BA36,BA43)*VLOOKUP($C$14,meta!$R$1:$S$3,2,FALSE),SUM(BA8,BA15,BA22,BA29,BA36,BA43))</f>
        <v>0</v>
      </c>
    </row>
    <row r="2" spans="1:55" ht="4.5" customHeight="1" x14ac:dyDescent="0.25">
      <c r="B2" s="66" t="s">
        <v>30</v>
      </c>
      <c r="C2" s="66"/>
      <c r="D2" s="2"/>
      <c r="F2" s="34">
        <f>IFERROR(SUM(F4,F11,F18,F25,F32,F39)*VLOOKUP($C$14,meta!$R$1:$S$3,2,FALSE),SUM(F4,F11,F18,F25,F32,F39))</f>
        <v>0</v>
      </c>
      <c r="G2" s="39"/>
      <c r="H2" s="35"/>
      <c r="I2" s="35"/>
      <c r="J2" s="34">
        <f>IFERROR((1*NOT(OR(ISBLANK(J4),ISBLANK(J5),ISBLANK(J6),ISBLANK(J7)))+1*NOT(OR(ISBLANK(J11),ISBLANK(J12),ISBLANK(J13),ISBLANK(J14)))+1*NOT(OR(ISBLANK(J18),ISBLANK(J19),ISBLANK(J20),ISBLANK(J21)))+1*NOT(OR(ISBLANK(J25),ISBLANK(J26),ISBLANK(J27),ISBLANK(J28)))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*VLOOKUP($C$14,meta!$R$1:$S$3,2,FALSE),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+1*NOT(OR(ISBLANK(J32),ISBLANK(J33),ISBLANK(J34),ISBLANK(J35)))+1*NOT(OR(ISBLANK(J39),ISBLANK(J40),ISBLANK(J41),ISBLANK(J42)))))</f>
        <v>0</v>
      </c>
      <c r="K2" s="35"/>
      <c r="L2" s="35"/>
      <c r="M2" s="35"/>
      <c r="N2" s="39"/>
      <c r="O2" s="35"/>
      <c r="P2" s="35"/>
      <c r="Q2" s="34">
        <f>IFERROR((1*NOT(OR(ISBLANK(Q4),ISBLANK(Q5),ISBLANK(Q6),ISBLANK(Q7)))+1*NOT(OR(ISBLANK(Q11),ISBLANK(Q12),ISBLANK(Q13),ISBLANK(Q14)))+1*NOT(OR(ISBLANK(Q18),ISBLANK(Q19),ISBLANK(Q20),ISBLANK(Q21)))+1*NOT(OR(ISBLANK(Q25),ISBLANK(Q26),ISBLANK(Q27),ISBLANK(Q28)))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*VLOOKUP($C$14,meta!$R$1:$S$3,2,FALSE),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+1*NOT(OR(ISBLANK(Q32),ISBLANK(Q33),ISBLANK(Q34),ISBLANK(Q35)))+1*NOT(OR(ISBLANK(Q39),ISBLANK(Q40),ISBLANK(Q41),ISBLANK(Q42)))))</f>
        <v>0</v>
      </c>
      <c r="R2" s="35"/>
      <c r="S2" s="35"/>
      <c r="T2" s="35"/>
      <c r="U2" s="39"/>
      <c r="V2" s="35"/>
      <c r="W2" s="35"/>
      <c r="X2" s="34">
        <f>IFERROR((1*NOT(OR(ISBLANK(X4),ISBLANK(X5),ISBLANK(X6),ISBLANK(X7)))+1*NOT(OR(ISBLANK(X11),ISBLANK(X12),ISBLANK(X13),ISBLANK(X14)))+1*NOT(OR(ISBLANK(X18),ISBLANK(X19),ISBLANK(X20),ISBLANK(X21)))+1*NOT(OR(ISBLANK(X25),ISBLANK(X26),ISBLANK(X27),ISBLANK(X28)))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*VLOOKUP($C$14,meta!$R$1:$S$3,2,FALSE),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+1*NOT(OR(ISBLANK(X32),ISBLANK(X33),ISBLANK(X34),ISBLANK(X35)))+1*NOT(OR(ISBLANK(X39),ISBLANK(X40),ISBLANK(X41),ISBLANK(X42)))))</f>
        <v>0</v>
      </c>
      <c r="Y2" s="35"/>
      <c r="Z2" s="35"/>
      <c r="AA2" s="35"/>
      <c r="AB2" s="39"/>
      <c r="AC2" s="35"/>
      <c r="AD2" s="35"/>
      <c r="AE2" s="34">
        <f>IFERROR((1*NOT(OR(ISBLANK(AE4),ISBLANK(AE5),ISBLANK(AE6),ISBLANK(AE7)))+1*NOT(OR(ISBLANK(AE11),ISBLANK(AE12),ISBLANK(AE13),ISBLANK(AE14)))+1*NOT(OR(ISBLANK(AE18),ISBLANK(AE19),ISBLANK(AE20),ISBLANK(AE21)))+1*NOT(OR(ISBLANK(AE25),ISBLANK(AE26),ISBLANK(AE27),ISBLANK(AE28)))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*VLOOKUP($C$14,meta!$R$1:$S$3,2,FALSE),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+1*NOT(OR(ISBLANK(AE32),ISBLANK(AE33),ISBLANK(AE34),ISBLANK(AE35)))+1*NOT(OR(ISBLANK(AE39),ISBLANK(AE40),ISBLANK(AE41),ISBLANK(AE42)))))</f>
        <v>0</v>
      </c>
      <c r="AF2" s="35"/>
      <c r="AG2" s="35"/>
      <c r="AH2" s="35"/>
      <c r="AI2" s="39"/>
      <c r="AJ2" s="35"/>
      <c r="AK2" s="35"/>
      <c r="AL2" s="34">
        <f>IFERROR((1*NOT(OR(ISBLANK(AL4),ISBLANK(AL5),ISBLANK(AL6),ISBLANK(AL7)))+1*NOT(OR(ISBLANK(AL11),ISBLANK(AL12),ISBLANK(AL13),ISBLANK(AL14)))+1*NOT(OR(ISBLANK(AL18),ISBLANK(AL19),ISBLANK(AL20),ISBLANK(AL21)))+1*NOT(OR(ISBLANK(AL25),ISBLANK(AL26),ISBLANK(AL27),ISBLANK(AL28)))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*VLOOKUP($C$14,meta!$R$1:$S$3,2,FALSE),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+1*NOT(OR(ISBLANK(AL32),ISBLANK(AL33),ISBLANK(AL34),ISBLANK(AL35)))+1*NOT(OR(ISBLANK(AL39),ISBLANK(AL40),ISBLANK(AL41),ISBLANK(AL42)))))</f>
        <v>0</v>
      </c>
      <c r="AM2" s="35"/>
      <c r="AN2" s="35"/>
      <c r="AO2" s="35"/>
      <c r="AP2" s="17"/>
      <c r="AQ2" s="40"/>
      <c r="AT2" s="33">
        <f>IFERROR((1*NOT(OR(ISBLANK(AT4),ISBLANK(AT5),ISBLANK(AT6),ISBLANK(AT7)))+1*NOT(OR(ISBLANK(AT11),ISBLANK(AT12),ISBLANK(AT13),ISBLANK(AT14)))+1*NOT(OR(ISBLANK(AT18),ISBLANK(AT19),ISBLANK(AT20),ISBLANK(AT21)))+1*NOT(OR(ISBLANK(AT25),ISBLANK(AT26),ISBLANK(AT27),ISBLANK(AT28)))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*VLOOKUP($C$14,meta!$R$1:$S$3,2,FALSE),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+1*NOT(OR(ISBLANK(AT32),ISBLANK(AT33),ISBLANK(AT34),ISBLANK(AT35)))+1*NOT(OR(ISBLANK(AT39),ISBLANK(AT40),ISBLANK(AT41),ISBLANK(AT42)))))</f>
        <v>0</v>
      </c>
      <c r="AU2" s="17"/>
      <c r="AX2" s="40"/>
      <c r="BA2" s="33">
        <f>IFERROR((1*NOT(OR(ISBLANK(BA4),ISBLANK(BA5),ISBLANK(BA6),ISBLANK(BA7)))+1*NOT(OR(ISBLANK(BA11),ISBLANK(BA12),ISBLANK(BA13),ISBLANK(BA14)))+1*NOT(OR(ISBLANK(BA18),ISBLANK(BA19),ISBLANK(BA20),ISBLANK(BA21)))+1*NOT(OR(ISBLANK(BA25),ISBLANK(BA26),ISBLANK(BA27),ISBLANK(BA28)))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*VLOOKUP($C$14,meta!$R$1:$S$3,2,FALSE),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+1*NOT(OR(ISBLANK(BA32),ISBLANK(BA33),ISBLANK(BA34),ISBLANK(BA35)))+1*NOT(OR(ISBLANK(BA39),ISBLANK(BA40),ISBLANK(BA41),ISBLANK(BA42)))))</f>
        <v>0</v>
      </c>
    </row>
    <row r="3" spans="1:55" ht="4.5" customHeight="1" x14ac:dyDescent="0.25">
      <c r="B3" s="66"/>
      <c r="C3" s="66"/>
      <c r="D3" s="2"/>
      <c r="F3" s="35"/>
      <c r="G3" s="67" cm="1">
        <f t="array" ref="G3">_xlfn.IFS(WEEKDAY(DATE(meta!$C$1,VLOOKUP($B$2,meta!$M$1:$N$12,2,FALSE),1))=2,DATE(meta!$C$1,VLOOKUP($B$2,meta!$M$1:$N$12,2,FALSE),1),
WEEKDAY(DATE(meta!$C$1,VLOOKUP($B$2,meta!$M$1:$N$12,2,FALSE),1))=3,DATE(meta!$C$1,VLOOKUP($B$2,meta!$M$1:$N$12,2,FALSE),1)-1,
WEEKDAY(DATE(meta!$C$1,VLOOKUP($B$2,meta!$M$1:$N$12,2,FALSE),1))=4,DATE(meta!$C$1,VLOOKUP($B$2,meta!$M$1:$N$12,2,FALSE),1)-2,
WEEKDAY(DATE(meta!$C$1,VLOOKUP($B$2,meta!$M$1:$N$12,2,FALSE),1))=5,DATE(meta!$C$1,VLOOKUP($B$2,meta!$M$1:$N$12,2,FALSE),1)-3,
WEEKDAY(DATE(meta!$C$1,VLOOKUP($B$2,meta!$M$1:$N$12,2,FALSE),1))=6,DATE(meta!$C$1,VLOOKUP($B$2,meta!$M$1:$N$12,2,FALSE),1)-4,
WEEKDAY(DATE(meta!$C$1,VLOOKUP($B$2,meta!$M$1:$N$12,2,FALSE),1))=7,DATE(meta!$C$1,VLOOKUP($B$2,meta!$M$1:$N$12,2,FALSE),1)-5,
WEEKDAY(DATE(meta!$C$1,VLOOKUP($B$2,meta!$M$1:$N$12,2,FALSE),1))=1,DATE(meta!$C$1,VLOOKUP($B$2,meta!$M$1:$N$12,2,FALSE),1)-6
)</f>
        <v>44040</v>
      </c>
      <c r="H3" s="15"/>
      <c r="I3" s="15"/>
      <c r="J3" s="15"/>
      <c r="K3" s="25"/>
      <c r="L3" s="4"/>
      <c r="N3" s="67">
        <f>G3+1</f>
        <v>44041</v>
      </c>
      <c r="O3" s="15"/>
      <c r="P3" s="15"/>
      <c r="Q3" s="15"/>
      <c r="R3" s="25"/>
      <c r="S3" s="4"/>
      <c r="U3" s="67">
        <f>N3+1</f>
        <v>44042</v>
      </c>
      <c r="V3" s="15"/>
      <c r="W3" s="15"/>
      <c r="X3" s="15"/>
      <c r="Y3" s="25"/>
      <c r="Z3" s="4"/>
      <c r="AB3" s="67">
        <f>U3+1</f>
        <v>44043</v>
      </c>
      <c r="AC3" s="15"/>
      <c r="AD3" s="15"/>
      <c r="AE3" s="15"/>
      <c r="AF3" s="25"/>
      <c r="AG3" s="4"/>
      <c r="AI3" s="67">
        <f>AB3+1</f>
        <v>44044</v>
      </c>
      <c r="AJ3" s="15"/>
      <c r="AK3" s="15"/>
      <c r="AL3" s="15"/>
      <c r="AM3" s="25"/>
      <c r="AN3" s="4"/>
      <c r="AQ3" s="67">
        <f>AI3+1</f>
        <v>44045</v>
      </c>
      <c r="AR3" s="15"/>
      <c r="AS3" s="15"/>
      <c r="AT3" s="15"/>
      <c r="AU3" s="25"/>
      <c r="AV3" s="4"/>
      <c r="AX3" s="67">
        <f>AQ3+1</f>
        <v>44046</v>
      </c>
      <c r="AY3" s="15"/>
      <c r="AZ3" s="15"/>
      <c r="BA3" s="15"/>
      <c r="BB3" s="25"/>
      <c r="BC3" s="4"/>
    </row>
    <row r="4" spans="1:55" ht="14.45" customHeight="1" x14ac:dyDescent="0.25">
      <c r="B4" s="66"/>
      <c r="C4" s="66"/>
      <c r="E4" s="68">
        <f>IFERROR(SUM(J8,Q8,X8,AE8,AL8,AT8,BA8)*VLOOKUP($C$14,meta!$R$1:$S$3,2,FALSE),SUM(J8,Q8,X8,AE8,AL8,AT8,BA8))</f>
        <v>0</v>
      </c>
      <c r="F4" s="41">
        <f>IFERROR(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*VLOOKUP($C$14,meta!$R$1:$S$3,2,FALSE),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)</f>
        <v>0</v>
      </c>
      <c r="G4" s="67"/>
      <c r="H4" s="6" t="str">
        <f>meta!$P$1</f>
        <v>Entrada</v>
      </c>
      <c r="I4" s="1"/>
      <c r="J4" s="13"/>
      <c r="K4" s="26" t="str">
        <f>IF(J4&lt;&gt;"","",TEXT(meta!$F$1,"HH:MM"))</f>
        <v>08:30</v>
      </c>
      <c r="L4" s="1"/>
      <c r="N4" s="67"/>
      <c r="O4" s="6" t="str">
        <f>meta!$P$1</f>
        <v>Entrada</v>
      </c>
      <c r="P4" s="1"/>
      <c r="Q4" s="13"/>
      <c r="R4" s="26" t="str">
        <f>IF(Q4&lt;&gt;"","",TEXT(meta!$F$1,"HH:MM"))</f>
        <v>08:30</v>
      </c>
      <c r="S4" s="1"/>
      <c r="U4" s="67"/>
      <c r="V4" s="6" t="str">
        <f>meta!$P$1</f>
        <v>Entrada</v>
      </c>
      <c r="W4" s="1"/>
      <c r="X4" s="13"/>
      <c r="Y4" s="26" t="str">
        <f>IF(X4&lt;&gt;"","",TEXT(meta!$F$1,"HH:MM"))</f>
        <v>08:30</v>
      </c>
      <c r="Z4" s="1"/>
      <c r="AB4" s="67"/>
      <c r="AC4" s="6" t="str">
        <f>meta!$P$1</f>
        <v>Entrada</v>
      </c>
      <c r="AD4" s="1"/>
      <c r="AE4" s="13"/>
      <c r="AF4" s="26" t="str">
        <f>IF(AE4&lt;&gt;"","",TEXT(meta!$F$1,"HH:MM"))</f>
        <v>08:30</v>
      </c>
      <c r="AG4" s="1"/>
      <c r="AI4" s="67"/>
      <c r="AJ4" s="6" t="str">
        <f>meta!$P$1</f>
        <v>Entrada</v>
      </c>
      <c r="AK4" s="1"/>
      <c r="AL4" s="13"/>
      <c r="AM4" s="26" t="str">
        <f>IF(AL4&lt;&gt;"","",TEXT(meta!$F$1,"HH:MM"))</f>
        <v>08:30</v>
      </c>
      <c r="AN4" s="1"/>
      <c r="AQ4" s="67"/>
      <c r="AR4" s="6" t="str">
        <f>meta!$P$1</f>
        <v>Entrada</v>
      </c>
      <c r="AS4" s="1"/>
      <c r="AT4" s="13"/>
      <c r="AU4" s="26" t="str">
        <f>IF(AT4&lt;&gt;"","",TEXT(meta!$F$1,"HH:MM"))</f>
        <v>08:30</v>
      </c>
      <c r="AV4" s="1"/>
      <c r="AX4" s="67"/>
      <c r="AY4" s="6" t="str">
        <f>meta!$P$1</f>
        <v>Entrada</v>
      </c>
      <c r="AZ4" s="1"/>
      <c r="BA4" s="13"/>
      <c r="BB4" s="26" t="str">
        <f>IF(BA4&lt;&gt;"","",TEXT(meta!$F$1,"HH:MM"))</f>
        <v>08:30</v>
      </c>
      <c r="BC4" s="1"/>
    </row>
    <row r="5" spans="1:55" ht="14.45" customHeight="1" x14ac:dyDescent="0.25">
      <c r="B5" s="66"/>
      <c r="C5" s="66"/>
      <c r="E5" s="68"/>
      <c r="F5" s="36"/>
      <c r="G5" s="67"/>
      <c r="H5" s="7" t="str">
        <f>meta!$P$2</f>
        <v>Almoço ↑</v>
      </c>
      <c r="I5" s="1"/>
      <c r="J5" s="14"/>
      <c r="K5" s="27"/>
      <c r="L5" s="1"/>
      <c r="N5" s="67"/>
      <c r="O5" s="7" t="str">
        <f>meta!$P$2</f>
        <v>Almoço ↑</v>
      </c>
      <c r="P5" s="1"/>
      <c r="Q5" s="14"/>
      <c r="R5" s="27"/>
      <c r="S5" s="1"/>
      <c r="U5" s="67"/>
      <c r="V5" s="7" t="str">
        <f>meta!$P$2</f>
        <v>Almoço ↑</v>
      </c>
      <c r="W5" s="1"/>
      <c r="X5" s="14"/>
      <c r="Y5" s="27"/>
      <c r="Z5" s="1"/>
      <c r="AB5" s="67"/>
      <c r="AC5" s="7" t="str">
        <f>meta!$P$2</f>
        <v>Almoço ↑</v>
      </c>
      <c r="AD5" s="1"/>
      <c r="AE5" s="14"/>
      <c r="AF5" s="27"/>
      <c r="AG5" s="1"/>
      <c r="AI5" s="67"/>
      <c r="AJ5" s="7" t="str">
        <f>meta!$P$2</f>
        <v>Almoço ↑</v>
      </c>
      <c r="AK5" s="1"/>
      <c r="AL5" s="14"/>
      <c r="AM5" s="27"/>
      <c r="AN5" s="1"/>
      <c r="AQ5" s="67"/>
      <c r="AR5" s="7" t="str">
        <f>meta!$P$2</f>
        <v>Almoço ↑</v>
      </c>
      <c r="AS5" s="1"/>
      <c r="AT5" s="14"/>
      <c r="AU5" s="27"/>
      <c r="AV5" s="1"/>
      <c r="AX5" s="67"/>
      <c r="AY5" s="7" t="str">
        <f>meta!$P$2</f>
        <v>Almoço ↑</v>
      </c>
      <c r="AZ5" s="1"/>
      <c r="BA5" s="14"/>
      <c r="BB5" s="27"/>
      <c r="BC5" s="1"/>
    </row>
    <row r="6" spans="1:55" ht="14.45" customHeight="1" x14ac:dyDescent="0.25">
      <c r="B6" s="66"/>
      <c r="C6" s="66"/>
      <c r="E6" s="68"/>
      <c r="F6" s="36"/>
      <c r="G6" s="67"/>
      <c r="H6" s="7" t="str">
        <f>meta!$P$3</f>
        <v>Almoço ↓</v>
      </c>
      <c r="I6" s="1"/>
      <c r="J6" s="14"/>
      <c r="K6" s="27" t="str">
        <f>IF(OR(J5="",J6&lt;&gt;""),"",TEXT(J5+"1:00","HH:MM"))</f>
        <v/>
      </c>
      <c r="L6" s="1"/>
      <c r="N6" s="67"/>
      <c r="O6" s="7" t="str">
        <f>meta!$P$3</f>
        <v>Almoço ↓</v>
      </c>
      <c r="P6" s="1"/>
      <c r="Q6" s="14"/>
      <c r="R6" s="27" t="str">
        <f>IF(OR(Q5="",Q6&lt;&gt;""),"",TEXT(Q5+"1:00","HH:MM"))</f>
        <v/>
      </c>
      <c r="S6" s="1"/>
      <c r="U6" s="67"/>
      <c r="V6" s="7" t="str">
        <f>meta!$P$3</f>
        <v>Almoço ↓</v>
      </c>
      <c r="W6" s="1"/>
      <c r="X6" s="14"/>
      <c r="Y6" s="27" t="str">
        <f>IF(OR(X5="",X6&lt;&gt;""),"",TEXT(X5+"1:00","HH:MM"))</f>
        <v/>
      </c>
      <c r="Z6" s="1"/>
      <c r="AB6" s="67"/>
      <c r="AC6" s="7" t="str">
        <f>meta!$P$3</f>
        <v>Almoço ↓</v>
      </c>
      <c r="AD6" s="1"/>
      <c r="AE6" s="14"/>
      <c r="AF6" s="27" t="str">
        <f>IF(OR(AE5="",AE6&lt;&gt;""),"",TEXT(AE5+"1:00","HH:MM"))</f>
        <v/>
      </c>
      <c r="AG6" s="1"/>
      <c r="AI6" s="67"/>
      <c r="AJ6" s="7" t="str">
        <f>meta!$P$3</f>
        <v>Almoço ↓</v>
      </c>
      <c r="AK6" s="1"/>
      <c r="AL6" s="14"/>
      <c r="AM6" s="27" t="str">
        <f>IF(OR(AL5="",AL6&lt;&gt;""),"",TEXT(AL5+"1:00","HH:MM"))</f>
        <v/>
      </c>
      <c r="AN6" s="1"/>
      <c r="AQ6" s="67"/>
      <c r="AR6" s="7" t="str">
        <f>meta!$P$3</f>
        <v>Almoço ↓</v>
      </c>
      <c r="AS6" s="1"/>
      <c r="AT6" s="14"/>
      <c r="AU6" s="27" t="str">
        <f>IF(OR(AT5="",AT6&lt;&gt;""),"",TEXT(AT5+"1:00","HH:MM"))</f>
        <v/>
      </c>
      <c r="AV6" s="1"/>
      <c r="AX6" s="67"/>
      <c r="AY6" s="7" t="str">
        <f>meta!$P$3</f>
        <v>Almoço ↓</v>
      </c>
      <c r="AZ6" s="1"/>
      <c r="BA6" s="14"/>
      <c r="BB6" s="27" t="str">
        <f>IF(OR(BA5="",BA6&lt;&gt;""),"",TEXT(BA5+"1:00","HH:MM"))</f>
        <v/>
      </c>
      <c r="BC6" s="1"/>
    </row>
    <row r="7" spans="1:55" ht="14.45" customHeight="1" x14ac:dyDescent="0.25">
      <c r="B7" s="66"/>
      <c r="C7" s="66"/>
      <c r="E7" s="68"/>
      <c r="F7" s="36"/>
      <c r="G7" s="67"/>
      <c r="H7" s="6" t="str">
        <f>meta!$P$4</f>
        <v>Saída</v>
      </c>
      <c r="I7" s="1"/>
      <c r="J7" s="13"/>
      <c r="K7" s="26" t="str">
        <f>IF(J7&lt;&gt;"","",TEXT(meta!$F$2,"HH:MM"))</f>
        <v>17:30</v>
      </c>
      <c r="L7" s="1"/>
      <c r="N7" s="67"/>
      <c r="O7" s="6" t="str">
        <f>meta!$P$4</f>
        <v>Saída</v>
      </c>
      <c r="P7" s="1"/>
      <c r="Q7" s="13"/>
      <c r="R7" s="26" t="str">
        <f>IF(Q7&lt;&gt;"","",TEXT(meta!$F$2,"HH:MM"))</f>
        <v>17:30</v>
      </c>
      <c r="S7" s="1"/>
      <c r="U7" s="67"/>
      <c r="V7" s="6" t="str">
        <f>meta!$P$4</f>
        <v>Saída</v>
      </c>
      <c r="W7" s="1"/>
      <c r="X7" s="13"/>
      <c r="Y7" s="26" t="str">
        <f>IF(X7&lt;&gt;"","",TEXT(meta!$F$2,"HH:MM"))</f>
        <v>17:30</v>
      </c>
      <c r="Z7" s="1"/>
      <c r="AB7" s="67"/>
      <c r="AC7" s="6" t="str">
        <f>meta!$P$4</f>
        <v>Saída</v>
      </c>
      <c r="AD7" s="1"/>
      <c r="AE7" s="13"/>
      <c r="AF7" s="26" t="str">
        <f>IF(AE7&lt;&gt;"","",TEXT(meta!$F$2,"HH:MM"))</f>
        <v>17:30</v>
      </c>
      <c r="AG7" s="1"/>
      <c r="AI7" s="67"/>
      <c r="AJ7" s="6" t="str">
        <f>meta!$P$4</f>
        <v>Saída</v>
      </c>
      <c r="AK7" s="1"/>
      <c r="AL7" s="13"/>
      <c r="AM7" s="26" t="str">
        <f>IF(AL7&lt;&gt;"","",TEXT(meta!$F$2,"HH:MM"))</f>
        <v>17:30</v>
      </c>
      <c r="AN7" s="1"/>
      <c r="AQ7" s="67"/>
      <c r="AR7" s="6" t="str">
        <f>meta!$P$4</f>
        <v>Saída</v>
      </c>
      <c r="AS7" s="1"/>
      <c r="AT7" s="13"/>
      <c r="AU7" s="26" t="str">
        <f>IF(AT7&lt;&gt;"","",TEXT(meta!$F$2,"HH:MM"))</f>
        <v>17:30</v>
      </c>
      <c r="AV7" s="1"/>
      <c r="AX7" s="67"/>
      <c r="AY7" s="6" t="str">
        <f>meta!$P$4</f>
        <v>Saída</v>
      </c>
      <c r="AZ7" s="1"/>
      <c r="BA7" s="13"/>
      <c r="BB7" s="26" t="str">
        <f>IF(BA7&lt;&gt;"","",TEXT(meta!$F$2,"HH:MM"))</f>
        <v>17:30</v>
      </c>
      <c r="BC7" s="1"/>
    </row>
    <row r="8" spans="1:55" s="18" customFormat="1" ht="10.5" customHeight="1" x14ac:dyDescent="0.25">
      <c r="A8" s="8"/>
      <c r="B8" s="66"/>
      <c r="C8" s="66"/>
      <c r="D8" s="2"/>
      <c r="E8" s="35"/>
      <c r="F8" s="35"/>
      <c r="G8" s="67"/>
      <c r="H8" s="58" t="str">
        <f>IF(AND(J4&lt;&gt;"",J5&lt;&gt;"",J6&lt;&gt;"",J7&lt;&gt;""),
IF(ABS(J7-J4-(J6-J5)-meta!$F$4)&lt;=meta!$F$9,
_xlfn.CONCAT(
(SIGN(J7-J4-(J6-J5)-meta!$F$4)*MINUTE(ABS(J7-J4-(J6-J5)-meta!$F$4))),meta!$F$10
),""),"")</f>
        <v/>
      </c>
      <c r="I8" s="8"/>
      <c r="J8" s="23" t="str">
        <f>_xlfn.IFS(AND(J4="",J5="",J6="",J7=""),"",
AND(J4&lt;&gt;"",J5="",J6="",J7=""),meta!$F$1-J4,
AND(J4&lt;&gt;"",J5&lt;&gt;"",J6="",J7=""),meta!$F$1-J4,
AND(J4&lt;&gt;"",J5&lt;&gt;"",J6&lt;&gt;"",J7=""),(meta!$F$1-J4)-(J6-J5-meta!$F$3),
AND(J4&lt;&gt;"",J5&lt;&gt;"",J6&lt;&gt;"",J7&lt;&gt;""),IF(ABS(J7-J4-(J6-J5)-meta!$F$4)&lt;=meta!$F$9,0,(J7-J4-(J6-J5)-meta!$F$4)),
TRUE,"ERRO")</f>
        <v/>
      </c>
      <c r="K8" s="28"/>
      <c r="L8" s="8"/>
      <c r="M8" s="19"/>
      <c r="N8" s="67"/>
      <c r="O8" s="58" t="str">
        <f>IF(AND(Q4&lt;&gt;"",Q5&lt;&gt;"",Q6&lt;&gt;"",Q7&lt;&gt;""),
IF(ABS(Q7-Q4-(Q6-Q5)-meta!$F$4)&lt;=meta!$F$9,
_xlfn.CONCAT(
(SIGN(Q7-Q4-(Q6-Q5)-meta!$F$4)*MINUTE(ABS(Q7-Q4-(Q6-Q5)-meta!$F$4))),meta!$F$10
),""),"")</f>
        <v/>
      </c>
      <c r="P8" s="8"/>
      <c r="Q8" s="23" t="str">
        <f>_xlfn.IFS(AND(Q4="",Q5="",Q6="",Q7=""),"",
AND(Q4&lt;&gt;"",Q5="",Q6="",Q7=""),meta!$F$1-Q4,
AND(Q4&lt;&gt;"",Q5&lt;&gt;"",Q6="",Q7=""),meta!$F$1-Q4,
AND(Q4&lt;&gt;"",Q5&lt;&gt;"",Q6&lt;&gt;"",Q7=""),(meta!$F$1-Q4)-(Q6-Q5-meta!$F$3),
AND(Q4&lt;&gt;"",Q5&lt;&gt;"",Q6&lt;&gt;"",Q7&lt;&gt;""),IF(ABS(Q7-Q4-(Q6-Q5)-meta!$F$4)&lt;=meta!$F$9,0,(Q7-Q4-(Q6-Q5)-meta!$F$4)),
TRUE,"ERRO")</f>
        <v/>
      </c>
      <c r="R8" s="28"/>
      <c r="S8" s="8"/>
      <c r="T8" s="19"/>
      <c r="U8" s="67"/>
      <c r="V8" s="58" t="str">
        <f>IF(AND(X4&lt;&gt;"",X5&lt;&gt;"",X6&lt;&gt;"",X7&lt;&gt;""),
IF(ABS(X7-X4-(X6-X5)-meta!$F$4)&lt;=meta!$F$9,
_xlfn.CONCAT(
(SIGN(X7-X4-(X6-X5)-meta!$F$4)*MINUTE(ABS(X7-X4-(X6-X5)-meta!$F$4))),meta!$F$10
),""),"")</f>
        <v/>
      </c>
      <c r="W8" s="8"/>
      <c r="X8" s="23" t="str">
        <f>_xlfn.IFS(AND(X4="",X5="",X6="",X7=""),"",
AND(X4&lt;&gt;"",X5="",X6="",X7=""),meta!$F$1-X4,
AND(X4&lt;&gt;"",X5&lt;&gt;"",X6="",X7=""),meta!$F$1-X4,
AND(X4&lt;&gt;"",X5&lt;&gt;"",X6&lt;&gt;"",X7=""),(meta!$F$1-X4)-(X6-X5-meta!$F$3),
AND(X4&lt;&gt;"",X5&lt;&gt;"",X6&lt;&gt;"",X7&lt;&gt;""),IF(ABS(X7-X4-(X6-X5)-meta!$F$4)&lt;=meta!$F$9,0,(X7-X4-(X6-X5)-meta!$F$4)),
TRUE,"ERRO")</f>
        <v/>
      </c>
      <c r="Y8" s="28"/>
      <c r="Z8" s="8"/>
      <c r="AA8" s="19"/>
      <c r="AB8" s="67"/>
      <c r="AC8" s="58" t="str">
        <f>IF(AND(AE4&lt;&gt;"",AE5&lt;&gt;"",AE6&lt;&gt;"",AE7&lt;&gt;""),
IF(ABS(AE7-AE4-(AE6-AE5)-meta!$F$4)&lt;=meta!$F$9,
_xlfn.CONCAT(
(SIGN(AE7-AE4-(AE6-AE5)-meta!$F$4)*MINUTE(ABS(AE7-AE4-(AE6-AE5)-meta!$F$4))),meta!$F$10
),""),"")</f>
        <v/>
      </c>
      <c r="AD8" s="8"/>
      <c r="AE8" s="23" t="str">
        <f>_xlfn.IFS(AND(AE4="",AE5="",AE6="",AE7=""),"",
AND(AE4&lt;&gt;"",AE5="",AE6="",AE7=""),meta!$F$1-AE4,
AND(AE4&lt;&gt;"",AE5&lt;&gt;"",AE6="",AE7=""),meta!$F$1-AE4,
AND(AE4&lt;&gt;"",AE5&lt;&gt;"",AE6&lt;&gt;"",AE7=""),(meta!$F$1-AE4)-(AE6-AE5-meta!$F$3),
AND(AE4&lt;&gt;"",AE5&lt;&gt;"",AE6&lt;&gt;"",AE7&lt;&gt;""),IF(ABS(AE7-AE4-(AE6-AE5)-meta!$F$4)&lt;=meta!$F$9,0,(AE7-AE4-(AE6-AE5)-meta!$F$4)),
TRUE,"ERRO")</f>
        <v/>
      </c>
      <c r="AF8" s="28"/>
      <c r="AG8" s="8"/>
      <c r="AH8" s="19"/>
      <c r="AI8" s="67"/>
      <c r="AJ8" s="58" t="str">
        <f>IF(AND(AL4&lt;&gt;"",AL5&lt;&gt;"",AL6&lt;&gt;"",AL7&lt;&gt;""),
IF(ABS(AL7-AL4-(AL6-AL5)-meta!$F$4)&lt;=meta!$F$9,
_xlfn.CONCAT(
(SIGN(AL7-AL4-(AL6-AL5)-meta!$F$4)*MINUTE(ABS(AL7-AL4-(AL6-AL5)-meta!$F$4))),meta!$F$10
),""),"")</f>
        <v/>
      </c>
      <c r="AK8" s="8"/>
      <c r="AL8" s="23" t="str">
        <f>_xlfn.IFS(AND(AL4="",AL5="",AL6="",AL7=""),"",
AND(AL4&lt;&gt;"",AL5="",AL6="",AL7=""),meta!$F$1-AL4,
AND(AL4&lt;&gt;"",AL5&lt;&gt;"",AL6="",AL7=""),meta!$F$1-AL4,
AND(AL4&lt;&gt;"",AL5&lt;&gt;"",AL6&lt;&gt;"",AL7=""),(meta!$F$1-AL4)-(AL6-AL5-meta!$F$3),
AND(AL4&lt;&gt;"",AL5&lt;&gt;"",AL6&lt;&gt;"",AL7&lt;&gt;""),IF(ABS(AL7-AL4-(AL6-AL5)-meta!$F$4)&lt;=meta!$F$9,0,(AL7-AL4-(AL6-AL5)-meta!$F$4)),
TRUE,"ERRO")</f>
        <v/>
      </c>
      <c r="AM8" s="28"/>
      <c r="AN8" s="8"/>
      <c r="AO8" s="19"/>
      <c r="AQ8" s="67"/>
      <c r="AR8" s="58" t="str">
        <f>IF(AND(AT4&lt;&gt;"",AT5&lt;&gt;"",AT6&lt;&gt;"",AT7&lt;&gt;""),
IF(ABS(AT7-AT4-(AT6-AT5)-meta!$F$4)&lt;=meta!$F$9,
_xlfn.CONCAT(
(SIGN(AT7-AT4-(AT6-AT5)-meta!$F$4)*MINUTE(ABS(AT7-AT4-(AT6-AT5)-meta!$F$4))),meta!$F$10
),""),"")</f>
        <v/>
      </c>
      <c r="AS8" s="8"/>
      <c r="AT8" s="23" t="str">
        <f>_xlfn.IFS(AND(AT4="",AT5="",AT6="",AT7=""),"",
AND(AT4&lt;&gt;"",AT5="",AT6="",AT7=""),meta!$F$1-AT4,
AND(AT4&lt;&gt;"",AT5&lt;&gt;"",AT6="",AT7=""),meta!$F$1-AT4,
AND(AT4&lt;&gt;"",AT5&lt;&gt;"",AT6&lt;&gt;"",AT7=""),(meta!$F$1-AT4)-(AT6-AT5-meta!$F$3),
AND(AT4&lt;&gt;"",AT5&lt;&gt;"",AT6&lt;&gt;"",AT7&lt;&gt;""),IF(ABS(AT7-AT4-(AT6-AT5)-meta!$F$4)&lt;=meta!$F$9,0,(AT7-AT4-(AT6-AT5)-meta!$F$4)),
TRUE,"ERRO")</f>
        <v/>
      </c>
      <c r="AU8" s="28"/>
      <c r="AV8" s="8"/>
      <c r="AX8" s="67"/>
      <c r="AY8" s="58" t="str">
        <f>IF(AND(BA4&lt;&gt;"",BA5&lt;&gt;"",BA6&lt;&gt;"",BA7&lt;&gt;""),
IF(ABS(BA7-BA4-(BA6-BA5)-meta!$F$4)&lt;=meta!$F$9,
_xlfn.CONCAT(
(SIGN(BA7-BA4-(BA6-BA5)-meta!$F$4)*MINUTE(ABS(BA7-BA4-(BA6-BA5)-meta!$F$4))),meta!$F$10
),""),"")</f>
        <v/>
      </c>
      <c r="AZ8" s="8"/>
      <c r="BA8" s="23" t="str">
        <f>_xlfn.IFS(AND(BA4="",BA5="",BA6="",BA7=""),"",
AND(BA4&lt;&gt;"",BA5="",BA6="",BA7=""),meta!$F$1-BA4,
AND(BA4&lt;&gt;"",BA5&lt;&gt;"",BA6="",BA7=""),meta!$F$1-BA4,
AND(BA4&lt;&gt;"",BA5&lt;&gt;"",BA6&lt;&gt;"",BA7=""),(meta!$F$1-BA4)-(BA6-BA5-meta!$F$3),
AND(BA4&lt;&gt;"",BA5&lt;&gt;"",BA6&lt;&gt;"",BA7&lt;&gt;""),IF(ABS(BA7-BA4-(BA6-BA5)-meta!$F$4)&lt;=meta!$F$9,0,(BA7-BA4-(BA6-BA5)-meta!$F$4)),
TRUE,"ERRO")</f>
        <v/>
      </c>
      <c r="BB8" s="28"/>
      <c r="BC8" s="8"/>
    </row>
    <row r="9" spans="1:55" ht="4.5" customHeight="1" x14ac:dyDescent="0.25">
      <c r="B9" s="66"/>
      <c r="C9" s="66"/>
      <c r="F9" s="35"/>
    </row>
    <row r="10" spans="1:55" ht="4.5" customHeight="1" x14ac:dyDescent="0.25">
      <c r="B10" s="66"/>
      <c r="C10" s="66"/>
      <c r="F10" s="35"/>
      <c r="G10" s="67">
        <f>AX3+1</f>
        <v>44047</v>
      </c>
      <c r="H10" s="15"/>
      <c r="I10" s="15"/>
      <c r="J10" s="15"/>
      <c r="K10" s="25"/>
      <c r="L10" s="4"/>
      <c r="N10" s="67">
        <f>G10+1</f>
        <v>44048</v>
      </c>
      <c r="O10" s="15"/>
      <c r="P10" s="15"/>
      <c r="Q10" s="15"/>
      <c r="R10" s="25"/>
      <c r="S10" s="4"/>
      <c r="U10" s="67">
        <f>N10+1</f>
        <v>44049</v>
      </c>
      <c r="V10" s="15"/>
      <c r="W10" s="15"/>
      <c r="X10" s="15"/>
      <c r="Y10" s="25"/>
      <c r="Z10" s="4"/>
      <c r="AB10" s="67">
        <f>U10+1</f>
        <v>44050</v>
      </c>
      <c r="AC10" s="15"/>
      <c r="AD10" s="15"/>
      <c r="AE10" s="15"/>
      <c r="AF10" s="25"/>
      <c r="AG10" s="4"/>
      <c r="AI10" s="67">
        <f>AB10+1</f>
        <v>44051</v>
      </c>
      <c r="AJ10" s="15"/>
      <c r="AK10" s="15"/>
      <c r="AL10" s="15"/>
      <c r="AM10" s="25"/>
      <c r="AN10" s="4"/>
      <c r="AQ10" s="67">
        <f>AI10+1</f>
        <v>44052</v>
      </c>
      <c r="AR10" s="15"/>
      <c r="AS10" s="15"/>
      <c r="AT10" s="15"/>
      <c r="AU10" s="25"/>
      <c r="AV10" s="4"/>
      <c r="AX10" s="67">
        <f>AQ10+1</f>
        <v>44053</v>
      </c>
      <c r="AY10" s="15"/>
      <c r="AZ10" s="15"/>
      <c r="BA10" s="15"/>
      <c r="BB10" s="25"/>
      <c r="BC10" s="4"/>
    </row>
    <row r="11" spans="1:55" ht="14.45" customHeight="1" x14ac:dyDescent="0.25">
      <c r="A11" s="10"/>
      <c r="B11" s="66"/>
      <c r="C11" s="66"/>
      <c r="E11" s="68">
        <f>IFERROR(SUM(J15,Q15,X15,AE15,AL15,AT15,BA15)*VLOOKUP($C$14,meta!$R$1:$S$3,2,FALSE),SUM(J15,Q15,X15,AE15,AL15,AT15,BA15))</f>
        <v>0</v>
      </c>
      <c r="F11" s="41">
        <f>IFERROR(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*VLOOKUP($C$14,meta!$R$1:$S$3,2,FALSE),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)</f>
        <v>0</v>
      </c>
      <c r="G11" s="67"/>
      <c r="H11" s="6" t="str">
        <f>meta!$P$1</f>
        <v>Entrada</v>
      </c>
      <c r="I11" s="1"/>
      <c r="J11" s="13"/>
      <c r="K11" s="26" t="str">
        <f>IF(J11&lt;&gt;"","",TEXT(meta!$F$1,"HH:MM"))</f>
        <v>08:30</v>
      </c>
      <c r="L11" s="1"/>
      <c r="N11" s="67"/>
      <c r="O11" s="6" t="str">
        <f>meta!$P$1</f>
        <v>Entrada</v>
      </c>
      <c r="P11" s="1"/>
      <c r="Q11" s="13"/>
      <c r="R11" s="26" t="str">
        <f>IF(Q11&lt;&gt;"","",TEXT(meta!$F$1,"HH:MM"))</f>
        <v>08:30</v>
      </c>
      <c r="S11" s="1"/>
      <c r="U11" s="67"/>
      <c r="V11" s="6" t="str">
        <f>meta!$P$1</f>
        <v>Entrada</v>
      </c>
      <c r="W11" s="1"/>
      <c r="X11" s="13"/>
      <c r="Y11" s="26" t="str">
        <f>IF(X11&lt;&gt;"","",TEXT(meta!$F$1,"HH:MM"))</f>
        <v>08:30</v>
      </c>
      <c r="Z11" s="1"/>
      <c r="AB11" s="67"/>
      <c r="AC11" s="6" t="str">
        <f>meta!$P$1</f>
        <v>Entrada</v>
      </c>
      <c r="AD11" s="1"/>
      <c r="AE11" s="13"/>
      <c r="AF11" s="26" t="str">
        <f>IF(AE11&lt;&gt;"","",TEXT(meta!$F$1,"HH:MM"))</f>
        <v>08:30</v>
      </c>
      <c r="AG11" s="1"/>
      <c r="AI11" s="67"/>
      <c r="AJ11" s="6" t="str">
        <f>meta!$P$1</f>
        <v>Entrada</v>
      </c>
      <c r="AK11" s="1"/>
      <c r="AL11" s="13"/>
      <c r="AM11" s="26" t="str">
        <f>IF(AL11&lt;&gt;"","",TEXT(meta!$F$1,"HH:MM"))</f>
        <v>08:30</v>
      </c>
      <c r="AN11" s="1"/>
      <c r="AQ11" s="67"/>
      <c r="AR11" s="6" t="str">
        <f>meta!$P$1</f>
        <v>Entrada</v>
      </c>
      <c r="AS11" s="1"/>
      <c r="AT11" s="13"/>
      <c r="AU11" s="26" t="str">
        <f>IF(AT11&lt;&gt;"","",TEXT(meta!$F$1,"HH:MM"))</f>
        <v>08:30</v>
      </c>
      <c r="AV11" s="1"/>
      <c r="AX11" s="67"/>
      <c r="AY11" s="6" t="str">
        <f>meta!$P$1</f>
        <v>Entrada</v>
      </c>
      <c r="AZ11" s="1"/>
      <c r="BA11" s="13"/>
      <c r="BB11" s="26" t="str">
        <f>IF(BA11&lt;&gt;"","",TEXT(meta!$F$1,"HH:MM"))</f>
        <v>08:30</v>
      </c>
      <c r="BC11" s="1"/>
    </row>
    <row r="12" spans="1:55" ht="14.45" customHeight="1" x14ac:dyDescent="0.25">
      <c r="B12" s="22" t="s">
        <v>37</v>
      </c>
      <c r="C12" s="59">
        <f>JUL!C13</f>
        <v>0</v>
      </c>
      <c r="E12" s="68"/>
      <c r="F12" s="36"/>
      <c r="G12" s="67"/>
      <c r="H12" s="7" t="str">
        <f>meta!$P$2</f>
        <v>Almoço ↑</v>
      </c>
      <c r="I12" s="1"/>
      <c r="J12" s="14"/>
      <c r="K12" s="27"/>
      <c r="L12" s="1"/>
      <c r="N12" s="67"/>
      <c r="O12" s="7" t="str">
        <f>meta!$P$2</f>
        <v>Almoço ↑</v>
      </c>
      <c r="P12" s="1"/>
      <c r="Q12" s="14"/>
      <c r="R12" s="27"/>
      <c r="S12" s="1"/>
      <c r="U12" s="67"/>
      <c r="V12" s="7" t="str">
        <f>meta!$P$2</f>
        <v>Almoço ↑</v>
      </c>
      <c r="W12" s="1"/>
      <c r="X12" s="14"/>
      <c r="Y12" s="27"/>
      <c r="Z12" s="1"/>
      <c r="AB12" s="67"/>
      <c r="AC12" s="7" t="str">
        <f>meta!$P$2</f>
        <v>Almoço ↑</v>
      </c>
      <c r="AD12" s="1"/>
      <c r="AE12" s="14"/>
      <c r="AF12" s="27"/>
      <c r="AG12" s="1"/>
      <c r="AI12" s="67"/>
      <c r="AJ12" s="7" t="str">
        <f>meta!$P$2</f>
        <v>Almoço ↑</v>
      </c>
      <c r="AK12" s="1"/>
      <c r="AL12" s="14"/>
      <c r="AM12" s="27"/>
      <c r="AN12" s="1"/>
      <c r="AQ12" s="67"/>
      <c r="AR12" s="7" t="str">
        <f>meta!$P$2</f>
        <v>Almoço ↑</v>
      </c>
      <c r="AS12" s="1"/>
      <c r="AT12" s="14"/>
      <c r="AU12" s="27"/>
      <c r="AV12" s="1"/>
      <c r="AX12" s="67"/>
      <c r="AY12" s="7" t="str">
        <f>meta!$P$2</f>
        <v>Almoço ↑</v>
      </c>
      <c r="AZ12" s="1"/>
      <c r="BA12" s="14"/>
      <c r="BB12" s="27"/>
      <c r="BC12" s="1"/>
    </row>
    <row r="13" spans="1:55" ht="14.45" customHeight="1" x14ac:dyDescent="0.25">
      <c r="B13" s="22" t="s">
        <v>36</v>
      </c>
      <c r="C13" s="59">
        <f>IFERROR(SUM(E4,E11,E18,E25,E32,E39)*VLOOKUP(C14,meta!$R$1:$S$3,2,FALSE),SUM(E4,E11,E18,E25,E32,E39))</f>
        <v>0</v>
      </c>
      <c r="E13" s="68"/>
      <c r="F13" s="36"/>
      <c r="G13" s="67"/>
      <c r="H13" s="7" t="str">
        <f>meta!$P$3</f>
        <v>Almoço ↓</v>
      </c>
      <c r="I13" s="1"/>
      <c r="J13" s="14"/>
      <c r="K13" s="27" t="str">
        <f>IF(OR(J12="",J13&lt;&gt;""),"",TEXT(J12+"1:00","HH:MM"))</f>
        <v/>
      </c>
      <c r="L13" s="1"/>
      <c r="N13" s="67"/>
      <c r="O13" s="7" t="str">
        <f>meta!$P$3</f>
        <v>Almoço ↓</v>
      </c>
      <c r="P13" s="1"/>
      <c r="Q13" s="14"/>
      <c r="R13" s="27" t="str">
        <f>IF(OR(Q12="",Q13&lt;&gt;""),"",TEXT(Q12+"1:00","HH:MM"))</f>
        <v/>
      </c>
      <c r="S13" s="1"/>
      <c r="U13" s="67"/>
      <c r="V13" s="7" t="str">
        <f>meta!$P$3</f>
        <v>Almoço ↓</v>
      </c>
      <c r="W13" s="1"/>
      <c r="X13" s="14"/>
      <c r="Y13" s="27" t="str">
        <f>IF(OR(X12="",X13&lt;&gt;""),"",TEXT(X12+"1:00","HH:MM"))</f>
        <v/>
      </c>
      <c r="Z13" s="1"/>
      <c r="AB13" s="67"/>
      <c r="AC13" s="7" t="str">
        <f>meta!$P$3</f>
        <v>Almoço ↓</v>
      </c>
      <c r="AD13" s="1"/>
      <c r="AE13" s="14"/>
      <c r="AF13" s="27" t="str">
        <f>IF(OR(AE12="",AE13&lt;&gt;""),"",TEXT(AE12+"1:00","HH:MM"))</f>
        <v/>
      </c>
      <c r="AG13" s="1"/>
      <c r="AI13" s="67"/>
      <c r="AJ13" s="7" t="str">
        <f>meta!$P$3</f>
        <v>Almoço ↓</v>
      </c>
      <c r="AK13" s="1"/>
      <c r="AL13" s="14"/>
      <c r="AM13" s="27" t="str">
        <f>IF(OR(AL12="",AL13&lt;&gt;""),"",TEXT(AL12+"1:00","HH:MM"))</f>
        <v/>
      </c>
      <c r="AN13" s="1"/>
      <c r="AQ13" s="67"/>
      <c r="AR13" s="7" t="str">
        <f>meta!$P$3</f>
        <v>Almoço ↓</v>
      </c>
      <c r="AS13" s="1"/>
      <c r="AT13" s="14"/>
      <c r="AU13" s="27" t="str">
        <f>IF(OR(AT12="",AT13&lt;&gt;""),"",TEXT(AT12+"1:00","HH:MM"))</f>
        <v/>
      </c>
      <c r="AV13" s="1"/>
      <c r="AX13" s="67"/>
      <c r="AY13" s="7" t="str">
        <f>meta!$P$3</f>
        <v>Almoço ↓</v>
      </c>
      <c r="AZ13" s="1"/>
      <c r="BA13" s="14"/>
      <c r="BB13" s="27" t="str">
        <f>IF(OR(BA12="",BA13&lt;&gt;""),"",TEXT(BA12+"1:00","HH:MM"))</f>
        <v/>
      </c>
      <c r="BC13" s="1"/>
    </row>
    <row r="14" spans="1:55" ht="14.45" customHeight="1" x14ac:dyDescent="0.25">
      <c r="B14" s="22" t="s">
        <v>66</v>
      </c>
      <c r="C14" s="60" t="s">
        <v>64</v>
      </c>
      <c r="E14" s="68"/>
      <c r="F14" s="36"/>
      <c r="G14" s="67"/>
      <c r="H14" s="6" t="str">
        <f>meta!$P$4</f>
        <v>Saída</v>
      </c>
      <c r="I14" s="1"/>
      <c r="J14" s="13"/>
      <c r="K14" s="26" t="str">
        <f>IF(J14&lt;&gt;"","",TEXT(meta!$F$2,"HH:MM"))</f>
        <v>17:30</v>
      </c>
      <c r="L14" s="1"/>
      <c r="N14" s="67"/>
      <c r="O14" s="6" t="str">
        <f>meta!$P$4</f>
        <v>Saída</v>
      </c>
      <c r="P14" s="1"/>
      <c r="Q14" s="13"/>
      <c r="R14" s="26" t="str">
        <f>IF(Q14&lt;&gt;"","",TEXT(meta!$F$2,"HH:MM"))</f>
        <v>17:30</v>
      </c>
      <c r="S14" s="1"/>
      <c r="U14" s="67"/>
      <c r="V14" s="6" t="str">
        <f>meta!$P$4</f>
        <v>Saída</v>
      </c>
      <c r="W14" s="1"/>
      <c r="X14" s="13"/>
      <c r="Y14" s="26" t="str">
        <f>IF(X14&lt;&gt;"","",TEXT(meta!$F$2,"HH:MM"))</f>
        <v>17:30</v>
      </c>
      <c r="Z14" s="1"/>
      <c r="AB14" s="67"/>
      <c r="AC14" s="6" t="str">
        <f>meta!$P$4</f>
        <v>Saída</v>
      </c>
      <c r="AD14" s="1"/>
      <c r="AE14" s="13"/>
      <c r="AF14" s="26" t="str">
        <f>IF(AE14&lt;&gt;"","",TEXT(meta!$F$2,"HH:MM"))</f>
        <v>17:30</v>
      </c>
      <c r="AG14" s="1"/>
      <c r="AI14" s="67"/>
      <c r="AJ14" s="6" t="str">
        <f>meta!$P$4</f>
        <v>Saída</v>
      </c>
      <c r="AK14" s="1"/>
      <c r="AL14" s="13"/>
      <c r="AM14" s="26" t="str">
        <f>IF(AL14&lt;&gt;"","",TEXT(meta!$F$2,"HH:MM"))</f>
        <v>17:30</v>
      </c>
      <c r="AN14" s="1"/>
      <c r="AQ14" s="67"/>
      <c r="AR14" s="6" t="str">
        <f>meta!$P$4</f>
        <v>Saída</v>
      </c>
      <c r="AS14" s="1"/>
      <c r="AT14" s="13"/>
      <c r="AU14" s="26" t="str">
        <f>IF(AT14&lt;&gt;"","",TEXT(meta!$F$2,"HH:MM"))</f>
        <v>17:30</v>
      </c>
      <c r="AV14" s="1"/>
      <c r="AX14" s="67"/>
      <c r="AY14" s="6" t="str">
        <f>meta!$P$4</f>
        <v>Saída</v>
      </c>
      <c r="AZ14" s="1"/>
      <c r="BA14" s="13"/>
      <c r="BB14" s="26" t="str">
        <f>IF(BA14&lt;&gt;"","",TEXT(meta!$F$2,"HH:MM"))</f>
        <v>17:30</v>
      </c>
      <c r="BC14" s="1"/>
    </row>
    <row r="15" spans="1:55" s="18" customFormat="1" ht="10.5" customHeight="1" x14ac:dyDescent="0.25">
      <c r="A15" s="8"/>
      <c r="B15" s="11"/>
      <c r="C15" s="9"/>
      <c r="D15" s="2"/>
      <c r="E15" s="35"/>
      <c r="F15" s="35"/>
      <c r="G15" s="67"/>
      <c r="H15" s="58" t="str">
        <f>IF(AND(J11&lt;&gt;"",J12&lt;&gt;"",J13&lt;&gt;"",J14&lt;&gt;""),
IF(ABS(J14-J11-(J13-J12)-meta!$F$4)&lt;=meta!$F$9,
_xlfn.CONCAT(
(SIGN(J14-J11-(J13-J12)-meta!$F$4)*MINUTE(ABS(J14-J11-(J13-J12)-meta!$F$4))),meta!$F$10
),""),"")</f>
        <v/>
      </c>
      <c r="I15" s="8"/>
      <c r="J15" s="23" t="str">
        <f>_xlfn.IFS(AND(J11="",J12="",J13="",J14=""),"",
AND(J11&lt;&gt;"",J12="",J13="",J14=""),meta!$F$1-J11,
AND(J11&lt;&gt;"",J12&lt;&gt;"",J13="",J14=""),meta!$F$1-J11,
AND(J11&lt;&gt;"",J12&lt;&gt;"",J13&lt;&gt;"",J14=""),(meta!$F$1-J11)-(J13-J12-meta!$F$3),
AND(J11&lt;&gt;"",J12&lt;&gt;"",J13&lt;&gt;"",J14&lt;&gt;""),IF(ABS(J14-J11-(J13-J12)-meta!$F$4)&lt;=meta!$F$9,0,(J14-J11-(J13-J12)-meta!$F$4)),
TRUE,"ERRO")</f>
        <v/>
      </c>
      <c r="K15" s="28"/>
      <c r="L15" s="8"/>
      <c r="M15" s="19"/>
      <c r="N15" s="67"/>
      <c r="O15" s="58" t="str">
        <f>IF(AND(Q11&lt;&gt;"",Q12&lt;&gt;"",Q13&lt;&gt;"",Q14&lt;&gt;""),
IF(ABS(Q14-Q11-(Q13-Q12)-meta!$F$4)&lt;=meta!$F$9,
_xlfn.CONCAT(
(SIGN(Q14-Q11-(Q13-Q12)-meta!$F$4)*MINUTE(ABS(Q14-Q11-(Q13-Q12)-meta!$F$4))),meta!$F$10
),""),"")</f>
        <v/>
      </c>
      <c r="P15" s="8"/>
      <c r="Q15" s="23" t="str">
        <f>_xlfn.IFS(AND(Q11="",Q12="",Q13="",Q14=""),"",
AND(Q11&lt;&gt;"",Q12="",Q13="",Q14=""),meta!$F$1-Q11,
AND(Q11&lt;&gt;"",Q12&lt;&gt;"",Q13="",Q14=""),meta!$F$1-Q11,
AND(Q11&lt;&gt;"",Q12&lt;&gt;"",Q13&lt;&gt;"",Q14=""),(meta!$F$1-Q11)-(Q13-Q12-meta!$F$3),
AND(Q11&lt;&gt;"",Q12&lt;&gt;"",Q13&lt;&gt;"",Q14&lt;&gt;""),IF(ABS(Q14-Q11-(Q13-Q12)-meta!$F$4)&lt;=meta!$F$9,0,(Q14-Q11-(Q13-Q12)-meta!$F$4)),
TRUE,"ERRO")</f>
        <v/>
      </c>
      <c r="R15" s="28"/>
      <c r="S15" s="8"/>
      <c r="T15" s="19"/>
      <c r="U15" s="67"/>
      <c r="V15" s="58" t="str">
        <f>IF(AND(X11&lt;&gt;"",X12&lt;&gt;"",X13&lt;&gt;"",X14&lt;&gt;""),
IF(ABS(X14-X11-(X13-X12)-meta!$F$4)&lt;=meta!$F$9,
_xlfn.CONCAT(
(SIGN(X14-X11-(X13-X12)-meta!$F$4)*MINUTE(ABS(X14-X11-(X13-X12)-meta!$F$4))),meta!$F$10
),""),"")</f>
        <v/>
      </c>
      <c r="W15" s="8"/>
      <c r="X15" s="23" t="str">
        <f>_xlfn.IFS(AND(X11="",X12="",X13="",X14=""),"",
AND(X11&lt;&gt;"",X12="",X13="",X14=""),meta!$F$1-X11,
AND(X11&lt;&gt;"",X12&lt;&gt;"",X13="",X14=""),meta!$F$1-X11,
AND(X11&lt;&gt;"",X12&lt;&gt;"",X13&lt;&gt;"",X14=""),(meta!$F$1-X11)-(X13-X12-meta!$F$3),
AND(X11&lt;&gt;"",X12&lt;&gt;"",X13&lt;&gt;"",X14&lt;&gt;""),IF(ABS(X14-X11-(X13-X12)-meta!$F$4)&lt;=meta!$F$9,0,(X14-X11-(X13-X12)-meta!$F$4)),
TRUE,"ERRO")</f>
        <v/>
      </c>
      <c r="Y15" s="28"/>
      <c r="Z15" s="8"/>
      <c r="AA15" s="19"/>
      <c r="AB15" s="67"/>
      <c r="AC15" s="58" t="str">
        <f>IF(AND(AE11&lt;&gt;"",AE12&lt;&gt;"",AE13&lt;&gt;"",AE14&lt;&gt;""),
IF(ABS(AE14-AE11-(AE13-AE12)-meta!$F$4)&lt;=meta!$F$9,
_xlfn.CONCAT(
(SIGN(AE14-AE11-(AE13-AE12)-meta!$F$4)*MINUTE(ABS(AE14-AE11-(AE13-AE12)-meta!$F$4))),meta!$F$10
),""),"")</f>
        <v/>
      </c>
      <c r="AD15" s="8"/>
      <c r="AE15" s="23" t="str">
        <f>_xlfn.IFS(AND(AE11="",AE12="",AE13="",AE14=""),"",
AND(AE11&lt;&gt;"",AE12="",AE13="",AE14=""),meta!$F$1-AE11,
AND(AE11&lt;&gt;"",AE12&lt;&gt;"",AE13="",AE14=""),meta!$F$1-AE11,
AND(AE11&lt;&gt;"",AE12&lt;&gt;"",AE13&lt;&gt;"",AE14=""),(meta!$F$1-AE11)-(AE13-AE12-meta!$F$3),
AND(AE11&lt;&gt;"",AE12&lt;&gt;"",AE13&lt;&gt;"",AE14&lt;&gt;""),IF(ABS(AE14-AE11-(AE13-AE12)-meta!$F$4)&lt;=meta!$F$9,0,(AE14-AE11-(AE13-AE12)-meta!$F$4)),
TRUE,"ERRO")</f>
        <v/>
      </c>
      <c r="AF15" s="28"/>
      <c r="AG15" s="8"/>
      <c r="AH15" s="19"/>
      <c r="AI15" s="67"/>
      <c r="AJ15" s="58" t="str">
        <f>IF(AND(AL11&lt;&gt;"",AL12&lt;&gt;"",AL13&lt;&gt;"",AL14&lt;&gt;""),
IF(ABS(AL14-AL11-(AL13-AL12)-meta!$F$4)&lt;=meta!$F$9,
_xlfn.CONCAT(
(SIGN(AL14-AL11-(AL13-AL12)-meta!$F$4)*MINUTE(ABS(AL14-AL11-(AL13-AL12)-meta!$F$4))),meta!$F$10
),""),"")</f>
        <v/>
      </c>
      <c r="AK15" s="8"/>
      <c r="AL15" s="23" t="str">
        <f>_xlfn.IFS(AND(AL11="",AL12="",AL13="",AL14=""),"",
AND(AL11&lt;&gt;"",AL12="",AL13="",AL14=""),meta!$F$1-AL11,
AND(AL11&lt;&gt;"",AL12&lt;&gt;"",AL13="",AL14=""),meta!$F$1-AL11,
AND(AL11&lt;&gt;"",AL12&lt;&gt;"",AL13&lt;&gt;"",AL14=""),(meta!$F$1-AL11)-(AL13-AL12-meta!$F$3),
AND(AL11&lt;&gt;"",AL12&lt;&gt;"",AL13&lt;&gt;"",AL14&lt;&gt;""),IF(ABS(AL14-AL11-(AL13-AL12)-meta!$F$4)&lt;=meta!$F$9,0,(AL14-AL11-(AL13-AL12)-meta!$F$4)),
TRUE,"ERRO")</f>
        <v/>
      </c>
      <c r="AM15" s="28"/>
      <c r="AN15" s="8"/>
      <c r="AO15" s="19"/>
      <c r="AQ15" s="67"/>
      <c r="AR15" s="58" t="str">
        <f>IF(AND(AT11&lt;&gt;"",AT12&lt;&gt;"",AT13&lt;&gt;"",AT14&lt;&gt;""),
IF(ABS(AT14-AT11-(AT13-AT12)-meta!$F$4)&lt;=meta!$F$9,
_xlfn.CONCAT(
(SIGN(AT14-AT11-(AT13-AT12)-meta!$F$4)*MINUTE(ABS(AT14-AT11-(AT13-AT12)-meta!$F$4))),meta!$F$10
),""),"")</f>
        <v/>
      </c>
      <c r="AS15" s="8"/>
      <c r="AT15" s="23" t="str">
        <f>_xlfn.IFS(AND(AT11="",AT12="",AT13="",AT14=""),"",
AND(AT11&lt;&gt;"",AT12="",AT13="",AT14=""),meta!$F$1-AT11,
AND(AT11&lt;&gt;"",AT12&lt;&gt;"",AT13="",AT14=""),meta!$F$1-AT11,
AND(AT11&lt;&gt;"",AT12&lt;&gt;"",AT13&lt;&gt;"",AT14=""),(meta!$F$1-AT11)-(AT13-AT12-meta!$F$3),
AND(AT11&lt;&gt;"",AT12&lt;&gt;"",AT13&lt;&gt;"",AT14&lt;&gt;""),IF(ABS(AT14-AT11-(AT13-AT12)-meta!$F$4)&lt;=meta!$F$9,0,(AT14-AT11-(AT13-AT12)-meta!$F$4)),
TRUE,"ERRO")</f>
        <v/>
      </c>
      <c r="AU15" s="28"/>
      <c r="AV15" s="8"/>
      <c r="AX15" s="67"/>
      <c r="AY15" s="58" t="str">
        <f>IF(AND(BA11&lt;&gt;"",BA12&lt;&gt;"",BA13&lt;&gt;"",BA14&lt;&gt;""),
IF(ABS(BA14-BA11-(BA13-BA12)-meta!$F$4)&lt;=meta!$F$9,
_xlfn.CONCAT(
(SIGN(BA14-BA11-(BA13-BA12)-meta!$F$4)*MINUTE(ABS(BA14-BA11-(BA13-BA12)-meta!$F$4))),meta!$F$10
),""),"")</f>
        <v/>
      </c>
      <c r="AZ15" s="8"/>
      <c r="BA15" s="23" t="str">
        <f>_xlfn.IFS(AND(BA11="",BA12="",BA13="",BA14=""),"",
AND(BA11&lt;&gt;"",BA12="",BA13="",BA14=""),meta!$F$1-BA11,
AND(BA11&lt;&gt;"",BA12&lt;&gt;"",BA13="",BA14=""),meta!$F$1-BA11,
AND(BA11&lt;&gt;"",BA12&lt;&gt;"",BA13&lt;&gt;"",BA14=""),(meta!$F$1-BA11)-(BA13-BA12-meta!$F$3),
AND(BA11&lt;&gt;"",BA12&lt;&gt;"",BA13&lt;&gt;"",BA14&lt;&gt;""),IF(ABS(BA14-BA11-(BA13-BA12)-meta!$F$4)&lt;=meta!$F$9,0,(BA14-BA11-(BA13-BA12)-meta!$F$4)),
TRUE,"ERRO")</f>
        <v/>
      </c>
      <c r="BB15" s="28"/>
      <c r="BC15" s="8"/>
    </row>
    <row r="16" spans="1:55" ht="4.5" customHeight="1" x14ac:dyDescent="0.25">
      <c r="B16" s="11"/>
      <c r="C16" s="8"/>
      <c r="F16" s="35"/>
    </row>
    <row r="17" spans="1:55" ht="4.5" customHeight="1" x14ac:dyDescent="0.25">
      <c r="B17" s="11"/>
      <c r="C17" s="8"/>
      <c r="F17" s="35"/>
      <c r="G17" s="67">
        <f>AX10+1</f>
        <v>44054</v>
      </c>
      <c r="H17" s="15"/>
      <c r="I17" s="15"/>
      <c r="J17" s="15"/>
      <c r="K17" s="25"/>
      <c r="L17" s="4"/>
      <c r="N17" s="67">
        <f>G17+1</f>
        <v>44055</v>
      </c>
      <c r="O17" s="15"/>
      <c r="P17" s="15"/>
      <c r="Q17" s="15"/>
      <c r="R17" s="25"/>
      <c r="S17" s="4"/>
      <c r="U17" s="67">
        <f>N17+1</f>
        <v>44056</v>
      </c>
      <c r="V17" s="15"/>
      <c r="W17" s="15"/>
      <c r="X17" s="15"/>
      <c r="Y17" s="25"/>
      <c r="Z17" s="4"/>
      <c r="AB17" s="67">
        <f>U17+1</f>
        <v>44057</v>
      </c>
      <c r="AC17" s="15"/>
      <c r="AD17" s="15"/>
      <c r="AE17" s="15"/>
      <c r="AF17" s="25"/>
      <c r="AG17" s="4"/>
      <c r="AI17" s="67">
        <f>AB17+1</f>
        <v>44058</v>
      </c>
      <c r="AJ17" s="15"/>
      <c r="AK17" s="15"/>
      <c r="AL17" s="15"/>
      <c r="AM17" s="25"/>
      <c r="AN17" s="4"/>
      <c r="AQ17" s="67">
        <f>AI17+1</f>
        <v>44059</v>
      </c>
      <c r="AR17" s="15"/>
      <c r="AS17" s="15"/>
      <c r="AT17" s="15"/>
      <c r="AU17" s="25"/>
      <c r="AV17" s="4"/>
      <c r="AX17" s="67">
        <f>AQ17+1</f>
        <v>44060</v>
      </c>
      <c r="AY17" s="15"/>
      <c r="AZ17" s="15"/>
      <c r="BA17" s="15"/>
      <c r="BB17" s="25"/>
      <c r="BC17" s="4"/>
    </row>
    <row r="18" spans="1:55" ht="14.45" customHeight="1" x14ac:dyDescent="0.25">
      <c r="B18" s="70">
        <f>OOO!C16</f>
        <v>0</v>
      </c>
      <c r="C18" s="71"/>
      <c r="E18" s="68">
        <f>IFERROR(SUM(J22,Q22,X22,AE22,AL22,AT22,BA22)*VLOOKUP($C$14,meta!$R$1:$S$3,2,FALSE),SUM(J22,Q22,X22,AE22,AL22,AT22,BA22))</f>
        <v>0</v>
      </c>
      <c r="F18" s="41">
        <f>IFERROR(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*VLOOKUP($C$14,meta!$R$1:$S$3,2,FALSE),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)</f>
        <v>0</v>
      </c>
      <c r="G18" s="67"/>
      <c r="H18" s="6" t="str">
        <f>meta!$P$1</f>
        <v>Entrada</v>
      </c>
      <c r="I18" s="1"/>
      <c r="J18" s="13"/>
      <c r="K18" s="26" t="str">
        <f>IF(J18&lt;&gt;"","",TEXT(meta!$F$1,"HH:MM"))</f>
        <v>08:30</v>
      </c>
      <c r="L18" s="1"/>
      <c r="N18" s="67"/>
      <c r="O18" s="6" t="str">
        <f>meta!$P$1</f>
        <v>Entrada</v>
      </c>
      <c r="P18" s="1"/>
      <c r="Q18" s="13"/>
      <c r="R18" s="26" t="str">
        <f>IF(Q18&lt;&gt;"","",TEXT(meta!$F$1,"HH:MM"))</f>
        <v>08:30</v>
      </c>
      <c r="S18" s="1"/>
      <c r="U18" s="67"/>
      <c r="V18" s="6" t="str">
        <f>meta!$P$1</f>
        <v>Entrada</v>
      </c>
      <c r="W18" s="1"/>
      <c r="X18" s="13"/>
      <c r="Y18" s="26" t="str">
        <f>IF(X18&lt;&gt;"","",TEXT(meta!$F$1,"HH:MM"))</f>
        <v>08:30</v>
      </c>
      <c r="Z18" s="1"/>
      <c r="AB18" s="67"/>
      <c r="AC18" s="6" t="str">
        <f>meta!$P$1</f>
        <v>Entrada</v>
      </c>
      <c r="AD18" s="1"/>
      <c r="AE18" s="13"/>
      <c r="AF18" s="26" t="str">
        <f>IF(AE18&lt;&gt;"","",TEXT(meta!$F$1,"HH:MM"))</f>
        <v>08:30</v>
      </c>
      <c r="AG18" s="1"/>
      <c r="AI18" s="67"/>
      <c r="AJ18" s="6" t="str">
        <f>meta!$P$1</f>
        <v>Entrada</v>
      </c>
      <c r="AK18" s="1"/>
      <c r="AL18" s="13"/>
      <c r="AM18" s="26" t="str">
        <f>IF(AL18&lt;&gt;"","",TEXT(meta!$F$1,"HH:MM"))</f>
        <v>08:30</v>
      </c>
      <c r="AN18" s="1"/>
      <c r="AQ18" s="67"/>
      <c r="AR18" s="6" t="str">
        <f>meta!$P$1</f>
        <v>Entrada</v>
      </c>
      <c r="AS18" s="1"/>
      <c r="AT18" s="13"/>
      <c r="AU18" s="26" t="str">
        <f>IF(AT18&lt;&gt;"","",TEXT(meta!$F$1,"HH:MM"))</f>
        <v>08:30</v>
      </c>
      <c r="AV18" s="1"/>
      <c r="AX18" s="67"/>
      <c r="AY18" s="6" t="str">
        <f>meta!$P$1</f>
        <v>Entrada</v>
      </c>
      <c r="AZ18" s="1"/>
      <c r="BA18" s="13"/>
      <c r="BB18" s="26" t="str">
        <f>IF(BA18&lt;&gt;"","",TEXT(meta!$F$1,"HH:MM"))</f>
        <v>08:30</v>
      </c>
      <c r="BC18" s="1"/>
    </row>
    <row r="19" spans="1:55" ht="14.45" customHeight="1" x14ac:dyDescent="0.25">
      <c r="B19" s="72"/>
      <c r="C19" s="73"/>
      <c r="E19" s="68"/>
      <c r="F19" s="36"/>
      <c r="G19" s="67"/>
      <c r="H19" s="7" t="str">
        <f>meta!$P$2</f>
        <v>Almoço ↑</v>
      </c>
      <c r="I19" s="1"/>
      <c r="J19" s="14"/>
      <c r="K19" s="27"/>
      <c r="L19" s="1"/>
      <c r="N19" s="67"/>
      <c r="O19" s="7" t="str">
        <f>meta!$P$2</f>
        <v>Almoço ↑</v>
      </c>
      <c r="P19" s="1"/>
      <c r="Q19" s="14"/>
      <c r="R19" s="27"/>
      <c r="S19" s="1"/>
      <c r="U19" s="67"/>
      <c r="V19" s="7" t="str">
        <f>meta!$P$2</f>
        <v>Almoço ↑</v>
      </c>
      <c r="W19" s="1"/>
      <c r="X19" s="14"/>
      <c r="Y19" s="27"/>
      <c r="Z19" s="1"/>
      <c r="AB19" s="67"/>
      <c r="AC19" s="7" t="str">
        <f>meta!$P$2</f>
        <v>Almoço ↑</v>
      </c>
      <c r="AD19" s="1"/>
      <c r="AE19" s="14"/>
      <c r="AF19" s="27"/>
      <c r="AG19" s="1"/>
      <c r="AI19" s="67"/>
      <c r="AJ19" s="7" t="str">
        <f>meta!$P$2</f>
        <v>Almoço ↑</v>
      </c>
      <c r="AK19" s="1"/>
      <c r="AL19" s="14"/>
      <c r="AM19" s="27"/>
      <c r="AN19" s="1"/>
      <c r="AQ19" s="67"/>
      <c r="AR19" s="7" t="str">
        <f>meta!$P$2</f>
        <v>Almoço ↑</v>
      </c>
      <c r="AS19" s="1"/>
      <c r="AT19" s="14"/>
      <c r="AU19" s="27"/>
      <c r="AV19" s="1"/>
      <c r="AX19" s="67"/>
      <c r="AY19" s="7" t="str">
        <f>meta!$P$2</f>
        <v>Almoço ↑</v>
      </c>
      <c r="AZ19" s="1"/>
      <c r="BA19" s="14"/>
      <c r="BB19" s="27"/>
      <c r="BC19" s="1"/>
    </row>
    <row r="20" spans="1:55" ht="14.45" customHeight="1" x14ac:dyDescent="0.25">
      <c r="B20" s="72"/>
      <c r="C20" s="73"/>
      <c r="E20" s="68"/>
      <c r="F20" s="36"/>
      <c r="G20" s="67"/>
      <c r="H20" s="7" t="str">
        <f>meta!$P$3</f>
        <v>Almoço ↓</v>
      </c>
      <c r="I20" s="1"/>
      <c r="J20" s="14"/>
      <c r="K20" s="27" t="str">
        <f>IF(OR(J19="",J20&lt;&gt;""),"",TEXT(J19+"1:00","HH:MM"))</f>
        <v/>
      </c>
      <c r="L20" s="1"/>
      <c r="N20" s="67"/>
      <c r="O20" s="7" t="str">
        <f>meta!$P$3</f>
        <v>Almoço ↓</v>
      </c>
      <c r="P20" s="1"/>
      <c r="Q20" s="14"/>
      <c r="R20" s="27" t="str">
        <f>IF(OR(Q19="",Q20&lt;&gt;""),"",TEXT(Q19+"1:00","HH:MM"))</f>
        <v/>
      </c>
      <c r="S20" s="1"/>
      <c r="U20" s="67"/>
      <c r="V20" s="7" t="str">
        <f>meta!$P$3</f>
        <v>Almoço ↓</v>
      </c>
      <c r="W20" s="1"/>
      <c r="X20" s="14"/>
      <c r="Y20" s="27" t="str">
        <f>IF(OR(X19="",X20&lt;&gt;""),"",TEXT(X19+"1:00","HH:MM"))</f>
        <v/>
      </c>
      <c r="Z20" s="1"/>
      <c r="AB20" s="67"/>
      <c r="AC20" s="7" t="str">
        <f>meta!$P$3</f>
        <v>Almoço ↓</v>
      </c>
      <c r="AD20" s="1"/>
      <c r="AE20" s="14"/>
      <c r="AF20" s="27" t="str">
        <f>IF(OR(AE19="",AE20&lt;&gt;""),"",TEXT(AE19+"1:00","HH:MM"))</f>
        <v/>
      </c>
      <c r="AG20" s="1"/>
      <c r="AI20" s="67"/>
      <c r="AJ20" s="7" t="str">
        <f>meta!$P$3</f>
        <v>Almoço ↓</v>
      </c>
      <c r="AK20" s="1"/>
      <c r="AL20" s="14"/>
      <c r="AM20" s="27" t="str">
        <f>IF(OR(AL19="",AL20&lt;&gt;""),"",TEXT(AL19+"1:00","HH:MM"))</f>
        <v/>
      </c>
      <c r="AN20" s="1"/>
      <c r="AQ20" s="67"/>
      <c r="AR20" s="7" t="str">
        <f>meta!$P$3</f>
        <v>Almoço ↓</v>
      </c>
      <c r="AS20" s="1"/>
      <c r="AT20" s="14"/>
      <c r="AU20" s="27" t="str">
        <f>IF(OR(AT19="",AT20&lt;&gt;""),"",TEXT(AT19+"1:00","HH:MM"))</f>
        <v/>
      </c>
      <c r="AV20" s="1"/>
      <c r="AX20" s="67"/>
      <c r="AY20" s="7" t="str">
        <f>meta!$P$3</f>
        <v>Almoço ↓</v>
      </c>
      <c r="AZ20" s="1"/>
      <c r="BA20" s="14"/>
      <c r="BB20" s="27" t="str">
        <f>IF(OR(BA19="",BA20&lt;&gt;""),"",TEXT(BA19+"1:00","HH:MM"))</f>
        <v/>
      </c>
      <c r="BC20" s="1"/>
    </row>
    <row r="21" spans="1:55" ht="14.45" customHeight="1" x14ac:dyDescent="0.25">
      <c r="B21" s="74"/>
      <c r="C21" s="75"/>
      <c r="E21" s="68"/>
      <c r="F21" s="36"/>
      <c r="G21" s="67"/>
      <c r="H21" s="6" t="str">
        <f>meta!$P$4</f>
        <v>Saída</v>
      </c>
      <c r="I21" s="1"/>
      <c r="J21" s="13"/>
      <c r="K21" s="26" t="str">
        <f>IF(J21&lt;&gt;"","",TEXT(meta!$F$2,"HH:MM"))</f>
        <v>17:30</v>
      </c>
      <c r="L21" s="1"/>
      <c r="N21" s="67"/>
      <c r="O21" s="6" t="str">
        <f>meta!$P$4</f>
        <v>Saída</v>
      </c>
      <c r="P21" s="1"/>
      <c r="Q21" s="13"/>
      <c r="R21" s="26" t="str">
        <f>IF(Q21&lt;&gt;"","",TEXT(meta!$F$2,"HH:MM"))</f>
        <v>17:30</v>
      </c>
      <c r="S21" s="1"/>
      <c r="U21" s="67"/>
      <c r="V21" s="6" t="str">
        <f>meta!$P$4</f>
        <v>Saída</v>
      </c>
      <c r="W21" s="1"/>
      <c r="X21" s="13"/>
      <c r="Y21" s="26" t="str">
        <f>IF(X21&lt;&gt;"","",TEXT(meta!$F$2,"HH:MM"))</f>
        <v>17:30</v>
      </c>
      <c r="Z21" s="1"/>
      <c r="AB21" s="67"/>
      <c r="AC21" s="6" t="str">
        <f>meta!$P$4</f>
        <v>Saída</v>
      </c>
      <c r="AD21" s="1"/>
      <c r="AE21" s="13"/>
      <c r="AF21" s="26" t="str">
        <f>IF(AE21&lt;&gt;"","",TEXT(meta!$F$2,"HH:MM"))</f>
        <v>17:30</v>
      </c>
      <c r="AG21" s="1"/>
      <c r="AI21" s="67"/>
      <c r="AJ21" s="6" t="str">
        <f>meta!$P$4</f>
        <v>Saída</v>
      </c>
      <c r="AK21" s="1"/>
      <c r="AL21" s="13"/>
      <c r="AM21" s="26" t="str">
        <f>IF(AL21&lt;&gt;"","",TEXT(meta!$F$2,"HH:MM"))</f>
        <v>17:30</v>
      </c>
      <c r="AN21" s="1"/>
      <c r="AQ21" s="67"/>
      <c r="AR21" s="6" t="str">
        <f>meta!$P$4</f>
        <v>Saída</v>
      </c>
      <c r="AS21" s="1"/>
      <c r="AT21" s="13"/>
      <c r="AU21" s="26" t="str">
        <f>IF(AT21&lt;&gt;"","",TEXT(meta!$F$2,"HH:MM"))</f>
        <v>17:30</v>
      </c>
      <c r="AV21" s="1"/>
      <c r="AX21" s="67"/>
      <c r="AY21" s="6" t="str">
        <f>meta!$P$4</f>
        <v>Saída</v>
      </c>
      <c r="AZ21" s="1"/>
      <c r="BA21" s="13"/>
      <c r="BB21" s="26" t="str">
        <f>IF(BA21&lt;&gt;"","",TEXT(meta!$F$2,"HH:MM"))</f>
        <v>17:30</v>
      </c>
      <c r="BC21" s="1"/>
    </row>
    <row r="22" spans="1:55" s="18" customFormat="1" ht="10.5" customHeight="1" x14ac:dyDescent="0.2">
      <c r="A22" s="8"/>
      <c r="B22" s="76" t="s">
        <v>35</v>
      </c>
      <c r="C22" s="76"/>
      <c r="D22" s="2"/>
      <c r="E22" s="35"/>
      <c r="F22" s="35"/>
      <c r="G22" s="67"/>
      <c r="H22" s="58" t="str">
        <f>IF(AND(J18&lt;&gt;"",J19&lt;&gt;"",J20&lt;&gt;"",J21&lt;&gt;""),
IF(ABS(J21-J18-(J20-J19)-meta!$F$4)&lt;=meta!$F$9,
_xlfn.CONCAT(
(SIGN(J21-J18-(J20-J19)-meta!$F$4)*MINUTE(ABS(J21-J18-(J20-J19)-meta!$F$4))),meta!$F$10
),""),"")</f>
        <v/>
      </c>
      <c r="I22" s="8"/>
      <c r="J22" s="23" t="str">
        <f>_xlfn.IFS(AND(J18="",J19="",J20="",J21=""),"",
AND(J18&lt;&gt;"",J19="",J20="",J21=""),meta!$F$1-J18,
AND(J18&lt;&gt;"",J19&lt;&gt;"",J20="",J21=""),meta!$F$1-J18,
AND(J18&lt;&gt;"",J19&lt;&gt;"",J20&lt;&gt;"",J21=""),(meta!$F$1-J18)-(J20-J19-meta!$F$3),
AND(J18&lt;&gt;"",J19&lt;&gt;"",J20&lt;&gt;"",J21&lt;&gt;""),IF(ABS(J21-J18-(J20-J19)-meta!$F$4)&lt;=meta!$F$9,0,(J21-J18-(J20-J19)-meta!$F$4)),
TRUE,"ERRO")</f>
        <v/>
      </c>
      <c r="K22" s="28"/>
      <c r="L22" s="8"/>
      <c r="M22" s="19"/>
      <c r="N22" s="67"/>
      <c r="O22" s="58" t="str">
        <f>IF(AND(Q18&lt;&gt;"",Q19&lt;&gt;"",Q20&lt;&gt;"",Q21&lt;&gt;""),
IF(ABS(Q21-Q18-(Q20-Q19)-meta!$F$4)&lt;=meta!$F$9,
_xlfn.CONCAT(
(SIGN(Q21-Q18-(Q20-Q19)-meta!$F$4)*MINUTE(ABS(Q21-Q18-(Q20-Q19)-meta!$F$4))),meta!$F$10
),""),"")</f>
        <v/>
      </c>
      <c r="P22" s="8"/>
      <c r="Q22" s="23" t="str">
        <f>_xlfn.IFS(AND(Q18="",Q19="",Q20="",Q21=""),"",
AND(Q18&lt;&gt;"",Q19="",Q20="",Q21=""),meta!$F$1-Q18,
AND(Q18&lt;&gt;"",Q19&lt;&gt;"",Q20="",Q21=""),meta!$F$1-Q18,
AND(Q18&lt;&gt;"",Q19&lt;&gt;"",Q20&lt;&gt;"",Q21=""),(meta!$F$1-Q18)-(Q20-Q19-meta!$F$3),
AND(Q18&lt;&gt;"",Q19&lt;&gt;"",Q20&lt;&gt;"",Q21&lt;&gt;""),IF(ABS(Q21-Q18-(Q20-Q19)-meta!$F$4)&lt;=meta!$F$9,0,(Q21-Q18-(Q20-Q19)-meta!$F$4)),
TRUE,"ERRO")</f>
        <v/>
      </c>
      <c r="R22" s="28"/>
      <c r="S22" s="8"/>
      <c r="T22" s="19"/>
      <c r="U22" s="67"/>
      <c r="V22" s="58" t="str">
        <f>IF(AND(X18&lt;&gt;"",X19&lt;&gt;"",X20&lt;&gt;"",X21&lt;&gt;""),
IF(ABS(X21-X18-(X20-X19)-meta!$F$4)&lt;=meta!$F$9,
_xlfn.CONCAT(
(SIGN(X21-X18-(X20-X19)-meta!$F$4)*MINUTE(ABS(X21-X18-(X20-X19)-meta!$F$4))),meta!$F$10
),""),"")</f>
        <v/>
      </c>
      <c r="W22" s="8"/>
      <c r="X22" s="23" t="str">
        <f>_xlfn.IFS(AND(X18="",X19="",X20="",X21=""),"",
AND(X18&lt;&gt;"",X19="",X20="",X21=""),meta!$F$1-X18,
AND(X18&lt;&gt;"",X19&lt;&gt;"",X20="",X21=""),meta!$F$1-X18,
AND(X18&lt;&gt;"",X19&lt;&gt;"",X20&lt;&gt;"",X21=""),(meta!$F$1-X18)-(X20-X19-meta!$F$3),
AND(X18&lt;&gt;"",X19&lt;&gt;"",X20&lt;&gt;"",X21&lt;&gt;""),IF(ABS(X21-X18-(X20-X19)-meta!$F$4)&lt;=meta!$F$9,0,(X21-X18-(X20-X19)-meta!$F$4)),
TRUE,"ERRO")</f>
        <v/>
      </c>
      <c r="Y22" s="28"/>
      <c r="Z22" s="8"/>
      <c r="AA22" s="19"/>
      <c r="AB22" s="67"/>
      <c r="AC22" s="58" t="str">
        <f>IF(AND(AE18&lt;&gt;"",AE19&lt;&gt;"",AE20&lt;&gt;"",AE21&lt;&gt;""),
IF(ABS(AE21-AE18-(AE20-AE19)-meta!$F$4)&lt;=meta!$F$9,
_xlfn.CONCAT(
(SIGN(AE21-AE18-(AE20-AE19)-meta!$F$4)*MINUTE(ABS(AE21-AE18-(AE20-AE19)-meta!$F$4))),meta!$F$10
),""),"")</f>
        <v/>
      </c>
      <c r="AD22" s="8"/>
      <c r="AE22" s="23" t="str">
        <f>_xlfn.IFS(AND(AE18="",AE19="",AE20="",AE21=""),"",
AND(AE18&lt;&gt;"",AE19="",AE20="",AE21=""),meta!$F$1-AE18,
AND(AE18&lt;&gt;"",AE19&lt;&gt;"",AE20="",AE21=""),meta!$F$1-AE18,
AND(AE18&lt;&gt;"",AE19&lt;&gt;"",AE20&lt;&gt;"",AE21=""),(meta!$F$1-AE18)-(AE20-AE19-meta!$F$3),
AND(AE18&lt;&gt;"",AE19&lt;&gt;"",AE20&lt;&gt;"",AE21&lt;&gt;""),IF(ABS(AE21-AE18-(AE20-AE19)-meta!$F$4)&lt;=meta!$F$9,0,(AE21-AE18-(AE20-AE19)-meta!$F$4)),
TRUE,"ERRO")</f>
        <v/>
      </c>
      <c r="AF22" s="28"/>
      <c r="AG22" s="8"/>
      <c r="AH22" s="19"/>
      <c r="AI22" s="67"/>
      <c r="AJ22" s="58" t="str">
        <f>IF(AND(AL18&lt;&gt;"",AL19&lt;&gt;"",AL20&lt;&gt;"",AL21&lt;&gt;""),
IF(ABS(AL21-AL18-(AL20-AL19)-meta!$F$4)&lt;=meta!$F$9,
_xlfn.CONCAT(
(SIGN(AL21-AL18-(AL20-AL19)-meta!$F$4)*MINUTE(ABS(AL21-AL18-(AL20-AL19)-meta!$F$4))),meta!$F$10
),""),"")</f>
        <v/>
      </c>
      <c r="AK22" s="8"/>
      <c r="AL22" s="23" t="str">
        <f>_xlfn.IFS(AND(AL18="",AL19="",AL20="",AL21=""),"",
AND(AL18&lt;&gt;"",AL19="",AL20="",AL21=""),meta!$F$1-AL18,
AND(AL18&lt;&gt;"",AL19&lt;&gt;"",AL20="",AL21=""),meta!$F$1-AL18,
AND(AL18&lt;&gt;"",AL19&lt;&gt;"",AL20&lt;&gt;"",AL21=""),(meta!$F$1-AL18)-(AL20-AL19-meta!$F$3),
AND(AL18&lt;&gt;"",AL19&lt;&gt;"",AL20&lt;&gt;"",AL21&lt;&gt;""),IF(ABS(AL21-AL18-(AL20-AL19)-meta!$F$4)&lt;=meta!$F$9,0,(AL21-AL18-(AL20-AL19)-meta!$F$4)),
TRUE,"ERRO")</f>
        <v/>
      </c>
      <c r="AM22" s="28"/>
      <c r="AN22" s="8"/>
      <c r="AO22" s="19"/>
      <c r="AQ22" s="67"/>
      <c r="AR22" s="58" t="str">
        <f>IF(AND(AT18&lt;&gt;"",AT19&lt;&gt;"",AT20&lt;&gt;"",AT21&lt;&gt;""),
IF(ABS(AT21-AT18-(AT20-AT19)-meta!$F$4)&lt;=meta!$F$9,
_xlfn.CONCAT(
(SIGN(AT21-AT18-(AT20-AT19)-meta!$F$4)*MINUTE(ABS(AT21-AT18-(AT20-AT19)-meta!$F$4))),meta!$F$10
),""),"")</f>
        <v/>
      </c>
      <c r="AS22" s="8"/>
      <c r="AT22" s="23" t="str">
        <f>_xlfn.IFS(AND(AT18="",AT19="",AT20="",AT21=""),"",
AND(AT18&lt;&gt;"",AT19="",AT20="",AT21=""),meta!$F$1-AT18,
AND(AT18&lt;&gt;"",AT19&lt;&gt;"",AT20="",AT21=""),meta!$F$1-AT18,
AND(AT18&lt;&gt;"",AT19&lt;&gt;"",AT20&lt;&gt;"",AT21=""),(meta!$F$1-AT18)-(AT20-AT19-meta!$F$3),
AND(AT18&lt;&gt;"",AT19&lt;&gt;"",AT20&lt;&gt;"",AT21&lt;&gt;""),IF(ABS(AT21-AT18-(AT20-AT19)-meta!$F$4)&lt;=meta!$F$9,0,(AT21-AT18-(AT20-AT19)-meta!$F$4)),
TRUE,"ERRO")</f>
        <v/>
      </c>
      <c r="AU22" s="28"/>
      <c r="AV22" s="8"/>
      <c r="AX22" s="67"/>
      <c r="AY22" s="58" t="str">
        <f>IF(AND(BA18&lt;&gt;"",BA19&lt;&gt;"",BA20&lt;&gt;"",BA21&lt;&gt;""),
IF(ABS(BA21-BA18-(BA20-BA19)-meta!$F$4)&lt;=meta!$F$9,
_xlfn.CONCAT(
(SIGN(BA21-BA18-(BA20-BA19)-meta!$F$4)*MINUTE(ABS(BA21-BA18-(BA20-BA19)-meta!$F$4))),meta!$F$10
),""),"")</f>
        <v/>
      </c>
      <c r="AZ22" s="8"/>
      <c r="BA22" s="23" t="str">
        <f>_xlfn.IFS(AND(BA18="",BA19="",BA20="",BA21=""),"",
AND(BA18&lt;&gt;"",BA19="",BA20="",BA21=""),meta!$F$1-BA18,
AND(BA18&lt;&gt;"",BA19&lt;&gt;"",BA20="",BA21=""),meta!$F$1-BA18,
AND(BA18&lt;&gt;"",BA19&lt;&gt;"",BA20&lt;&gt;"",BA21=""),(meta!$F$1-BA18)-(BA20-BA19-meta!$F$3),
AND(BA18&lt;&gt;"",BA19&lt;&gt;"",BA20&lt;&gt;"",BA21&lt;&gt;""),IF(ABS(BA21-BA18-(BA20-BA19)-meta!$F$4)&lt;=meta!$F$9,0,(BA21-BA18-(BA20-BA19)-meta!$F$4)),
TRUE,"ERRO")</f>
        <v/>
      </c>
      <c r="BB22" s="28"/>
      <c r="BC22" s="8"/>
    </row>
    <row r="23" spans="1:55" ht="4.5" customHeight="1" x14ac:dyDescent="0.25">
      <c r="B23" s="11"/>
      <c r="F23" s="35"/>
    </row>
    <row r="24" spans="1:55" ht="4.5" customHeight="1" x14ac:dyDescent="0.25">
      <c r="B24" s="11"/>
      <c r="F24" s="35"/>
      <c r="G24" s="67">
        <f>AX17+1</f>
        <v>44061</v>
      </c>
      <c r="H24" s="15"/>
      <c r="I24" s="15"/>
      <c r="J24" s="15"/>
      <c r="K24" s="25"/>
      <c r="L24" s="4"/>
      <c r="N24" s="67">
        <f>G24+1</f>
        <v>44062</v>
      </c>
      <c r="O24" s="15"/>
      <c r="P24" s="15"/>
      <c r="Q24" s="15"/>
      <c r="R24" s="25"/>
      <c r="S24" s="4"/>
      <c r="U24" s="67">
        <f>N24+1</f>
        <v>44063</v>
      </c>
      <c r="V24" s="15"/>
      <c r="W24" s="15"/>
      <c r="X24" s="15"/>
      <c r="Y24" s="25"/>
      <c r="Z24" s="4"/>
      <c r="AB24" s="67">
        <f>U24+1</f>
        <v>44064</v>
      </c>
      <c r="AC24" s="15"/>
      <c r="AD24" s="15"/>
      <c r="AE24" s="15"/>
      <c r="AF24" s="25"/>
      <c r="AG24" s="4"/>
      <c r="AI24" s="67">
        <f>AB24+1</f>
        <v>44065</v>
      </c>
      <c r="AJ24" s="15"/>
      <c r="AK24" s="15"/>
      <c r="AL24" s="15"/>
      <c r="AM24" s="25"/>
      <c r="AN24" s="4"/>
      <c r="AQ24" s="67">
        <f>AI24+1</f>
        <v>44066</v>
      </c>
      <c r="AR24" s="15"/>
      <c r="AS24" s="15"/>
      <c r="AT24" s="15"/>
      <c r="AU24" s="25"/>
      <c r="AV24" s="4"/>
      <c r="AX24" s="67">
        <f>AQ24+1</f>
        <v>44067</v>
      </c>
      <c r="AY24" s="15"/>
      <c r="AZ24" s="15"/>
      <c r="BA24" s="15"/>
      <c r="BB24" s="25"/>
      <c r="BC24" s="4"/>
    </row>
    <row r="25" spans="1:55" ht="14.45" customHeight="1" x14ac:dyDescent="0.25">
      <c r="B25" s="11"/>
      <c r="E25" s="68">
        <f>IFERROR(SUM(J29,Q29,X29,AE29,AL29,AT29,BA29)*VLOOKUP($C$14,meta!$R$1:$S$3,2,FALSE),SUM(J29,Q29,X29,AE29,AL29,AT29,BA29))</f>
        <v>0</v>
      </c>
      <c r="F25" s="41">
        <f>IFERROR(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*VLOOKUP($C$14,meta!$R$1:$S$3,2,FALSE),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)</f>
        <v>0</v>
      </c>
      <c r="G25" s="67"/>
      <c r="H25" s="6" t="str">
        <f>meta!$P$1</f>
        <v>Entrada</v>
      </c>
      <c r="I25" s="1"/>
      <c r="J25" s="13"/>
      <c r="K25" s="26" t="str">
        <f>IF(J25&lt;&gt;"","",TEXT(meta!$F$1,"HH:MM"))</f>
        <v>08:30</v>
      </c>
      <c r="L25" s="1"/>
      <c r="N25" s="67"/>
      <c r="O25" s="6" t="str">
        <f>meta!$P$1</f>
        <v>Entrada</v>
      </c>
      <c r="P25" s="1"/>
      <c r="Q25" s="13"/>
      <c r="R25" s="26" t="str">
        <f>IF(Q25&lt;&gt;"","",TEXT(meta!$F$1,"HH:MM"))</f>
        <v>08:30</v>
      </c>
      <c r="S25" s="1"/>
      <c r="U25" s="67"/>
      <c r="V25" s="6" t="str">
        <f>meta!$P$1</f>
        <v>Entrada</v>
      </c>
      <c r="W25" s="1"/>
      <c r="X25" s="13"/>
      <c r="Y25" s="26" t="str">
        <f>IF(X25&lt;&gt;"","",TEXT(meta!$F$1,"HH:MM"))</f>
        <v>08:30</v>
      </c>
      <c r="Z25" s="1"/>
      <c r="AB25" s="67"/>
      <c r="AC25" s="6" t="str">
        <f>meta!$P$1</f>
        <v>Entrada</v>
      </c>
      <c r="AD25" s="1"/>
      <c r="AE25" s="13"/>
      <c r="AF25" s="26" t="str">
        <f>IF(AE25&lt;&gt;"","",TEXT(meta!$F$1,"HH:MM"))</f>
        <v>08:30</v>
      </c>
      <c r="AG25" s="1"/>
      <c r="AI25" s="67"/>
      <c r="AJ25" s="6" t="str">
        <f>meta!$P$1</f>
        <v>Entrada</v>
      </c>
      <c r="AK25" s="1"/>
      <c r="AL25" s="13"/>
      <c r="AM25" s="26" t="str">
        <f>IF(AL25&lt;&gt;"","",TEXT(meta!$F$1,"HH:MM"))</f>
        <v>08:30</v>
      </c>
      <c r="AN25" s="1"/>
      <c r="AQ25" s="67"/>
      <c r="AR25" s="6" t="str">
        <f>meta!$P$1</f>
        <v>Entrada</v>
      </c>
      <c r="AS25" s="1"/>
      <c r="AT25" s="13"/>
      <c r="AU25" s="26" t="str">
        <f>IF(AT25&lt;&gt;"","",TEXT(meta!$F$1,"HH:MM"))</f>
        <v>08:30</v>
      </c>
      <c r="AV25" s="1"/>
      <c r="AX25" s="67"/>
      <c r="AY25" s="6" t="str">
        <f>meta!$P$1</f>
        <v>Entrada</v>
      </c>
      <c r="AZ25" s="1"/>
      <c r="BA25" s="13"/>
      <c r="BB25" s="26" t="str">
        <f>IF(BA25&lt;&gt;"","",TEXT(meta!$F$1,"HH:MM"))</f>
        <v>08:30</v>
      </c>
      <c r="BC25" s="1"/>
    </row>
    <row r="26" spans="1:55" ht="14.45" customHeight="1" x14ac:dyDescent="0.25">
      <c r="B26" s="11"/>
      <c r="E26" s="68"/>
      <c r="F26" s="36"/>
      <c r="G26" s="67"/>
      <c r="H26" s="7" t="str">
        <f>meta!$P$2</f>
        <v>Almoço ↑</v>
      </c>
      <c r="I26" s="1"/>
      <c r="J26" s="14"/>
      <c r="K26" s="27"/>
      <c r="L26" s="1"/>
      <c r="N26" s="67"/>
      <c r="O26" s="7" t="str">
        <f>meta!$P$2</f>
        <v>Almoço ↑</v>
      </c>
      <c r="P26" s="1"/>
      <c r="Q26" s="14"/>
      <c r="R26" s="27"/>
      <c r="S26" s="1"/>
      <c r="U26" s="67"/>
      <c r="V26" s="7" t="str">
        <f>meta!$P$2</f>
        <v>Almoço ↑</v>
      </c>
      <c r="W26" s="1"/>
      <c r="X26" s="14"/>
      <c r="Y26" s="27"/>
      <c r="Z26" s="1"/>
      <c r="AB26" s="67"/>
      <c r="AC26" s="7" t="str">
        <f>meta!$P$2</f>
        <v>Almoço ↑</v>
      </c>
      <c r="AD26" s="1"/>
      <c r="AE26" s="14"/>
      <c r="AF26" s="27"/>
      <c r="AG26" s="1"/>
      <c r="AI26" s="67"/>
      <c r="AJ26" s="7" t="str">
        <f>meta!$P$2</f>
        <v>Almoço ↑</v>
      </c>
      <c r="AK26" s="1"/>
      <c r="AL26" s="14"/>
      <c r="AM26" s="27"/>
      <c r="AN26" s="1"/>
      <c r="AQ26" s="67"/>
      <c r="AR26" s="7" t="str">
        <f>meta!$P$2</f>
        <v>Almoço ↑</v>
      </c>
      <c r="AS26" s="1"/>
      <c r="AT26" s="14"/>
      <c r="AU26" s="27"/>
      <c r="AV26" s="1"/>
      <c r="AX26" s="67"/>
      <c r="AY26" s="7" t="str">
        <f>meta!$P$2</f>
        <v>Almoço ↑</v>
      </c>
      <c r="AZ26" s="1"/>
      <c r="BA26" s="14"/>
      <c r="BB26" s="27"/>
      <c r="BC26" s="1"/>
    </row>
    <row r="27" spans="1:55" ht="14.45" customHeight="1" x14ac:dyDescent="0.25">
      <c r="B27" s="11"/>
      <c r="E27" s="68"/>
      <c r="F27" s="36"/>
      <c r="G27" s="67"/>
      <c r="H27" s="7" t="str">
        <f>meta!$P$3</f>
        <v>Almoço ↓</v>
      </c>
      <c r="I27" s="1"/>
      <c r="J27" s="14"/>
      <c r="K27" s="27" t="str">
        <f>IF(OR(J26="",J27&lt;&gt;""),"",TEXT(J26+"1:00","HH:MM"))</f>
        <v/>
      </c>
      <c r="L27" s="1"/>
      <c r="N27" s="67"/>
      <c r="O27" s="7" t="str">
        <f>meta!$P$3</f>
        <v>Almoço ↓</v>
      </c>
      <c r="P27" s="1"/>
      <c r="Q27" s="14"/>
      <c r="R27" s="27" t="str">
        <f>IF(OR(Q26="",Q27&lt;&gt;""),"",TEXT(Q26+"1:00","HH:MM"))</f>
        <v/>
      </c>
      <c r="S27" s="1"/>
      <c r="U27" s="67"/>
      <c r="V27" s="7" t="str">
        <f>meta!$P$3</f>
        <v>Almoço ↓</v>
      </c>
      <c r="W27" s="1"/>
      <c r="X27" s="14"/>
      <c r="Y27" s="27" t="str">
        <f>IF(OR(X26="",X27&lt;&gt;""),"",TEXT(X26+"1:00","HH:MM"))</f>
        <v/>
      </c>
      <c r="Z27" s="1"/>
      <c r="AB27" s="67"/>
      <c r="AC27" s="7" t="str">
        <f>meta!$P$3</f>
        <v>Almoço ↓</v>
      </c>
      <c r="AD27" s="1"/>
      <c r="AE27" s="14"/>
      <c r="AF27" s="27" t="str">
        <f>IF(OR(AE26="",AE27&lt;&gt;""),"",TEXT(AE26+"1:00","HH:MM"))</f>
        <v/>
      </c>
      <c r="AG27" s="1"/>
      <c r="AI27" s="67"/>
      <c r="AJ27" s="7" t="str">
        <f>meta!$P$3</f>
        <v>Almoço ↓</v>
      </c>
      <c r="AK27" s="1"/>
      <c r="AL27" s="14"/>
      <c r="AM27" s="27" t="str">
        <f>IF(OR(AL26="",AL27&lt;&gt;""),"",TEXT(AL26+"1:00","HH:MM"))</f>
        <v/>
      </c>
      <c r="AN27" s="1"/>
      <c r="AQ27" s="67"/>
      <c r="AR27" s="7" t="str">
        <f>meta!$P$3</f>
        <v>Almoço ↓</v>
      </c>
      <c r="AS27" s="1"/>
      <c r="AT27" s="14"/>
      <c r="AU27" s="27" t="str">
        <f>IF(OR(AT26="",AT27&lt;&gt;""),"",TEXT(AT26+"1:00","HH:MM"))</f>
        <v/>
      </c>
      <c r="AV27" s="1"/>
      <c r="AX27" s="67"/>
      <c r="AY27" s="7" t="str">
        <f>meta!$P$3</f>
        <v>Almoço ↓</v>
      </c>
      <c r="AZ27" s="1"/>
      <c r="BA27" s="14"/>
      <c r="BB27" s="27" t="str">
        <f>IF(OR(BA26="",BA27&lt;&gt;""),"",TEXT(BA26+"1:00","HH:MM"))</f>
        <v/>
      </c>
      <c r="BC27" s="1"/>
    </row>
    <row r="28" spans="1:55" ht="14.45" customHeight="1" x14ac:dyDescent="0.25">
      <c r="B28" s="11"/>
      <c r="E28" s="68"/>
      <c r="F28" s="36"/>
      <c r="G28" s="67"/>
      <c r="H28" s="6" t="str">
        <f>meta!$P$4</f>
        <v>Saída</v>
      </c>
      <c r="I28" s="1"/>
      <c r="J28" s="13"/>
      <c r="K28" s="26" t="str">
        <f>IF(J28&lt;&gt;"","",TEXT(meta!$F$2,"HH:MM"))</f>
        <v>17:30</v>
      </c>
      <c r="L28" s="1"/>
      <c r="N28" s="67"/>
      <c r="O28" s="6" t="str">
        <f>meta!$P$4</f>
        <v>Saída</v>
      </c>
      <c r="P28" s="1"/>
      <c r="Q28" s="13"/>
      <c r="R28" s="26" t="str">
        <f>IF(Q28&lt;&gt;"","",TEXT(meta!$F$2,"HH:MM"))</f>
        <v>17:30</v>
      </c>
      <c r="S28" s="1"/>
      <c r="U28" s="67"/>
      <c r="V28" s="6" t="str">
        <f>meta!$P$4</f>
        <v>Saída</v>
      </c>
      <c r="W28" s="1"/>
      <c r="X28" s="13"/>
      <c r="Y28" s="26" t="str">
        <f>IF(X28&lt;&gt;"","",TEXT(meta!$F$2,"HH:MM"))</f>
        <v>17:30</v>
      </c>
      <c r="Z28" s="1"/>
      <c r="AB28" s="67"/>
      <c r="AC28" s="6" t="str">
        <f>meta!$P$4</f>
        <v>Saída</v>
      </c>
      <c r="AD28" s="1"/>
      <c r="AE28" s="13"/>
      <c r="AF28" s="26" t="str">
        <f>IF(AE28&lt;&gt;"","",TEXT(meta!$F$2,"HH:MM"))</f>
        <v>17:30</v>
      </c>
      <c r="AG28" s="1"/>
      <c r="AI28" s="67"/>
      <c r="AJ28" s="6" t="str">
        <f>meta!$P$4</f>
        <v>Saída</v>
      </c>
      <c r="AK28" s="1"/>
      <c r="AL28" s="13"/>
      <c r="AM28" s="26" t="str">
        <f>IF(AL28&lt;&gt;"","",TEXT(meta!$F$2,"HH:MM"))</f>
        <v>17:30</v>
      </c>
      <c r="AN28" s="1"/>
      <c r="AQ28" s="67"/>
      <c r="AR28" s="6" t="str">
        <f>meta!$P$4</f>
        <v>Saída</v>
      </c>
      <c r="AS28" s="1"/>
      <c r="AT28" s="13"/>
      <c r="AU28" s="26" t="str">
        <f>IF(AT28&lt;&gt;"","",TEXT(meta!$F$2,"HH:MM"))</f>
        <v>17:30</v>
      </c>
      <c r="AV28" s="1"/>
      <c r="AX28" s="67"/>
      <c r="AY28" s="6" t="str">
        <f>meta!$P$4</f>
        <v>Saída</v>
      </c>
      <c r="AZ28" s="1"/>
      <c r="BA28" s="13"/>
      <c r="BB28" s="26" t="str">
        <f>IF(BA28&lt;&gt;"","",TEXT(meta!$F$2,"HH:MM"))</f>
        <v>17:30</v>
      </c>
      <c r="BC28" s="1"/>
    </row>
    <row r="29" spans="1:55" s="18" customFormat="1" ht="10.5" customHeight="1" x14ac:dyDescent="0.25">
      <c r="A29" s="8"/>
      <c r="B29" s="11"/>
      <c r="C29" s="8"/>
      <c r="D29" s="2"/>
      <c r="E29" s="35"/>
      <c r="F29" s="35"/>
      <c r="G29" s="67"/>
      <c r="H29" s="58" t="str">
        <f>IF(AND(J25&lt;&gt;"",J26&lt;&gt;"",J27&lt;&gt;"",J28&lt;&gt;""),
IF(ABS(J28-J25-(J27-J26)-meta!$F$4)&lt;=meta!$F$9,
_xlfn.CONCAT(
(SIGN(J28-J25-(J27-J26)-meta!$F$4)*MINUTE(ABS(J28-J25-(J27-J26)-meta!$F$4))),meta!$F$10
),""),"")</f>
        <v/>
      </c>
      <c r="I29" s="8"/>
      <c r="J29" s="23" t="str">
        <f>_xlfn.IFS(AND(J25="",J26="",J27="",J28=""),"",
AND(J25&lt;&gt;"",J26="",J27="",J28=""),meta!$F$1-J25,
AND(J25&lt;&gt;"",J26&lt;&gt;"",J27="",J28=""),meta!$F$1-J25,
AND(J25&lt;&gt;"",J26&lt;&gt;"",J27&lt;&gt;"",J28=""),(meta!$F$1-J25)-(J27-J26-meta!$F$3),
AND(J25&lt;&gt;"",J26&lt;&gt;"",J27&lt;&gt;"",J28&lt;&gt;""),IF(ABS(J28-J25-(J27-J26)-meta!$F$4)&lt;=meta!$F$9,0,(J28-J25-(J27-J26)-meta!$F$4)),
TRUE,"ERRO")</f>
        <v/>
      </c>
      <c r="K29" s="28"/>
      <c r="L29" s="8"/>
      <c r="M29" s="19"/>
      <c r="N29" s="67"/>
      <c r="O29" s="58" t="str">
        <f>IF(AND(Q25&lt;&gt;"",Q26&lt;&gt;"",Q27&lt;&gt;"",Q28&lt;&gt;""),
IF(ABS(Q28-Q25-(Q27-Q26)-meta!$F$4)&lt;=meta!$F$9,
_xlfn.CONCAT(
(SIGN(Q28-Q25-(Q27-Q26)-meta!$F$4)*MINUTE(ABS(Q28-Q25-(Q27-Q26)-meta!$F$4))),meta!$F$10
),""),"")</f>
        <v/>
      </c>
      <c r="P29" s="8"/>
      <c r="Q29" s="23" t="str">
        <f>_xlfn.IFS(AND(Q25="",Q26="",Q27="",Q28=""),"",
AND(Q25&lt;&gt;"",Q26="",Q27="",Q28=""),meta!$F$1-Q25,
AND(Q25&lt;&gt;"",Q26&lt;&gt;"",Q27="",Q28=""),meta!$F$1-Q25,
AND(Q25&lt;&gt;"",Q26&lt;&gt;"",Q27&lt;&gt;"",Q28=""),(meta!$F$1-Q25)-(Q27-Q26-meta!$F$3),
AND(Q25&lt;&gt;"",Q26&lt;&gt;"",Q27&lt;&gt;"",Q28&lt;&gt;""),IF(ABS(Q28-Q25-(Q27-Q26)-meta!$F$4)&lt;=meta!$F$9,0,(Q28-Q25-(Q27-Q26)-meta!$F$4)),
TRUE,"ERRO")</f>
        <v/>
      </c>
      <c r="R29" s="28"/>
      <c r="S29" s="8"/>
      <c r="T29" s="19"/>
      <c r="U29" s="67"/>
      <c r="V29" s="58" t="str">
        <f>IF(AND(X25&lt;&gt;"",X26&lt;&gt;"",X27&lt;&gt;"",X28&lt;&gt;""),
IF(ABS(X28-X25-(X27-X26)-meta!$F$4)&lt;=meta!$F$9,
_xlfn.CONCAT(
(SIGN(X28-X25-(X27-X26)-meta!$F$4)*MINUTE(ABS(X28-X25-(X27-X26)-meta!$F$4))),meta!$F$10
),""),"")</f>
        <v/>
      </c>
      <c r="W29" s="8"/>
      <c r="X29" s="23" t="str">
        <f>_xlfn.IFS(AND(X25="",X26="",X27="",X28=""),"",
AND(X25&lt;&gt;"",X26="",X27="",X28=""),meta!$F$1-X25,
AND(X25&lt;&gt;"",X26&lt;&gt;"",X27="",X28=""),meta!$F$1-X25,
AND(X25&lt;&gt;"",X26&lt;&gt;"",X27&lt;&gt;"",X28=""),(meta!$F$1-X25)-(X27-X26-meta!$F$3),
AND(X25&lt;&gt;"",X26&lt;&gt;"",X27&lt;&gt;"",X28&lt;&gt;""),IF(ABS(X28-X25-(X27-X26)-meta!$F$4)&lt;=meta!$F$9,0,(X28-X25-(X27-X26)-meta!$F$4)),
TRUE,"ERRO")</f>
        <v/>
      </c>
      <c r="Y29" s="28"/>
      <c r="Z29" s="8"/>
      <c r="AA29" s="19"/>
      <c r="AB29" s="67"/>
      <c r="AC29" s="58" t="str">
        <f>IF(AND(AE25&lt;&gt;"",AE26&lt;&gt;"",AE27&lt;&gt;"",AE28&lt;&gt;""),
IF(ABS(AE28-AE25-(AE27-AE26)-meta!$F$4)&lt;=meta!$F$9,
_xlfn.CONCAT(
(SIGN(AE28-AE25-(AE27-AE26)-meta!$F$4)*MINUTE(ABS(AE28-AE25-(AE27-AE26)-meta!$F$4))),meta!$F$10
),""),"")</f>
        <v/>
      </c>
      <c r="AD29" s="8"/>
      <c r="AE29" s="23" t="str">
        <f>_xlfn.IFS(AND(AE25="",AE26="",AE27="",AE28=""),"",
AND(AE25&lt;&gt;"",AE26="",AE27="",AE28=""),meta!$F$1-AE25,
AND(AE25&lt;&gt;"",AE26&lt;&gt;"",AE27="",AE28=""),meta!$F$1-AE25,
AND(AE25&lt;&gt;"",AE26&lt;&gt;"",AE27&lt;&gt;"",AE28=""),(meta!$F$1-AE25)-(AE27-AE26-meta!$F$3),
AND(AE25&lt;&gt;"",AE26&lt;&gt;"",AE27&lt;&gt;"",AE28&lt;&gt;""),IF(ABS(AE28-AE25-(AE27-AE26)-meta!$F$4)&lt;=meta!$F$9,0,(AE28-AE25-(AE27-AE26)-meta!$F$4)),
TRUE,"ERRO")</f>
        <v/>
      </c>
      <c r="AF29" s="28"/>
      <c r="AG29" s="8"/>
      <c r="AH29" s="19"/>
      <c r="AI29" s="67"/>
      <c r="AJ29" s="58" t="str">
        <f>IF(AND(AL25&lt;&gt;"",AL26&lt;&gt;"",AL27&lt;&gt;"",AL28&lt;&gt;""),
IF(ABS(AL28-AL25-(AL27-AL26)-meta!$F$4)&lt;=meta!$F$9,
_xlfn.CONCAT(
(SIGN(AL28-AL25-(AL27-AL26)-meta!$F$4)*MINUTE(ABS(AL28-AL25-(AL27-AL26)-meta!$F$4))),meta!$F$10
),""),"")</f>
        <v/>
      </c>
      <c r="AK29" s="8"/>
      <c r="AL29" s="23" t="str">
        <f>_xlfn.IFS(AND(AL25="",AL26="",AL27="",AL28=""),"",
AND(AL25&lt;&gt;"",AL26="",AL27="",AL28=""),meta!$F$1-AL25,
AND(AL25&lt;&gt;"",AL26&lt;&gt;"",AL27="",AL28=""),meta!$F$1-AL25,
AND(AL25&lt;&gt;"",AL26&lt;&gt;"",AL27&lt;&gt;"",AL28=""),(meta!$F$1-AL25)-(AL27-AL26-meta!$F$3),
AND(AL25&lt;&gt;"",AL26&lt;&gt;"",AL27&lt;&gt;"",AL28&lt;&gt;""),IF(ABS(AL28-AL25-(AL27-AL26)-meta!$F$4)&lt;=meta!$F$9,0,(AL28-AL25-(AL27-AL26)-meta!$F$4)),
TRUE,"ERRO")</f>
        <v/>
      </c>
      <c r="AM29" s="28"/>
      <c r="AN29" s="8"/>
      <c r="AO29" s="19"/>
      <c r="AQ29" s="67"/>
      <c r="AR29" s="58" t="str">
        <f>IF(AND(AT25&lt;&gt;"",AT26&lt;&gt;"",AT27&lt;&gt;"",AT28&lt;&gt;""),
IF(ABS(AT28-AT25-(AT27-AT26)-meta!$F$4)&lt;=meta!$F$9,
_xlfn.CONCAT(
(SIGN(AT28-AT25-(AT27-AT26)-meta!$F$4)*MINUTE(ABS(AT28-AT25-(AT27-AT26)-meta!$F$4))),meta!$F$10
),""),"")</f>
        <v/>
      </c>
      <c r="AS29" s="8"/>
      <c r="AT29" s="23" t="str">
        <f>_xlfn.IFS(AND(AT25="",AT26="",AT27="",AT28=""),"",
AND(AT25&lt;&gt;"",AT26="",AT27="",AT28=""),meta!$F$1-AT25,
AND(AT25&lt;&gt;"",AT26&lt;&gt;"",AT27="",AT28=""),meta!$F$1-AT25,
AND(AT25&lt;&gt;"",AT26&lt;&gt;"",AT27&lt;&gt;"",AT28=""),(meta!$F$1-AT25)-(AT27-AT26-meta!$F$3),
AND(AT25&lt;&gt;"",AT26&lt;&gt;"",AT27&lt;&gt;"",AT28&lt;&gt;""),IF(ABS(AT28-AT25-(AT27-AT26)-meta!$F$4)&lt;=meta!$F$9,0,(AT28-AT25-(AT27-AT26)-meta!$F$4)),
TRUE,"ERRO")</f>
        <v/>
      </c>
      <c r="AU29" s="28"/>
      <c r="AV29" s="8"/>
      <c r="AX29" s="67"/>
      <c r="AY29" s="58" t="str">
        <f>IF(AND(BA25&lt;&gt;"",BA26&lt;&gt;"",BA27&lt;&gt;"",BA28&lt;&gt;""),
IF(ABS(BA28-BA25-(BA27-BA26)-meta!$F$4)&lt;=meta!$F$9,
_xlfn.CONCAT(
(SIGN(BA28-BA25-(BA27-BA26)-meta!$F$4)*MINUTE(ABS(BA28-BA25-(BA27-BA26)-meta!$F$4))),meta!$F$10
),""),"")</f>
        <v/>
      </c>
      <c r="AZ29" s="8"/>
      <c r="BA29" s="23" t="str">
        <f>_xlfn.IFS(AND(BA25="",BA26="",BA27="",BA28=""),"",
AND(BA25&lt;&gt;"",BA26="",BA27="",BA28=""),meta!$F$1-BA25,
AND(BA25&lt;&gt;"",BA26&lt;&gt;"",BA27="",BA28=""),meta!$F$1-BA25,
AND(BA25&lt;&gt;"",BA26&lt;&gt;"",BA27&lt;&gt;"",BA28=""),(meta!$F$1-BA25)-(BA27-BA26-meta!$F$3),
AND(BA25&lt;&gt;"",BA26&lt;&gt;"",BA27&lt;&gt;"",BA28&lt;&gt;""),IF(ABS(BA28-BA25-(BA27-BA26)-meta!$F$4)&lt;=meta!$F$9,0,(BA28-BA25-(BA27-BA26)-meta!$F$4)),
TRUE,"ERRO")</f>
        <v/>
      </c>
      <c r="BB29" s="28"/>
      <c r="BC29" s="8"/>
    </row>
    <row r="30" spans="1:55" ht="4.5" customHeight="1" x14ac:dyDescent="0.25">
      <c r="B30" s="11"/>
      <c r="F30" s="35"/>
    </row>
    <row r="31" spans="1:55" ht="4.5" customHeight="1" x14ac:dyDescent="0.25">
      <c r="B31" s="11"/>
      <c r="F31" s="35"/>
      <c r="G31" s="67">
        <f>AX24+1</f>
        <v>44068</v>
      </c>
      <c r="H31" s="15"/>
      <c r="I31" s="15"/>
      <c r="J31" s="15"/>
      <c r="K31" s="25"/>
      <c r="L31" s="4"/>
      <c r="N31" s="67">
        <f>G31+1</f>
        <v>44069</v>
      </c>
      <c r="O31" s="15"/>
      <c r="P31" s="15"/>
      <c r="Q31" s="15"/>
      <c r="R31" s="25"/>
      <c r="S31" s="4"/>
      <c r="U31" s="67">
        <f>N31+1</f>
        <v>44070</v>
      </c>
      <c r="V31" s="15"/>
      <c r="W31" s="15"/>
      <c r="X31" s="15"/>
      <c r="Y31" s="25"/>
      <c r="Z31" s="4"/>
      <c r="AB31" s="67">
        <f>U31+1</f>
        <v>44071</v>
      </c>
      <c r="AC31" s="15"/>
      <c r="AD31" s="15"/>
      <c r="AE31" s="15"/>
      <c r="AF31" s="25"/>
      <c r="AG31" s="4"/>
      <c r="AI31" s="67">
        <f>AB31+1</f>
        <v>44072</v>
      </c>
      <c r="AJ31" s="15"/>
      <c r="AK31" s="15"/>
      <c r="AL31" s="15"/>
      <c r="AM31" s="25"/>
      <c r="AN31" s="4"/>
      <c r="AQ31" s="67">
        <f>AI31+1</f>
        <v>44073</v>
      </c>
      <c r="AR31" s="15"/>
      <c r="AS31" s="15"/>
      <c r="AT31" s="15"/>
      <c r="AU31" s="25"/>
      <c r="AV31" s="4"/>
      <c r="AX31" s="67">
        <f>AQ31+1</f>
        <v>44074</v>
      </c>
      <c r="AY31" s="15"/>
      <c r="AZ31" s="15"/>
      <c r="BA31" s="15"/>
      <c r="BB31" s="25"/>
      <c r="BC31" s="4"/>
    </row>
    <row r="32" spans="1:55" ht="14.45" customHeight="1" x14ac:dyDescent="0.25">
      <c r="B32" s="11"/>
      <c r="E32" s="68">
        <f>IFERROR(SUM(J36,Q36,X36,AE36,AL36,AT36,BA36)*VLOOKUP($C$14,meta!$R$1:$S$3,2,FALSE),SUM(J36,Q36,X36,AE36,AL36,AT36,BA36))</f>
        <v>0</v>
      </c>
      <c r="F32" s="41">
        <f>IFERROR(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*VLOOKUP($C$14,meta!$R$1:$S$3,2,FALSE),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)</f>
        <v>0</v>
      </c>
      <c r="G32" s="67"/>
      <c r="H32" s="6" t="str">
        <f>meta!$P$1</f>
        <v>Entrada</v>
      </c>
      <c r="I32" s="1"/>
      <c r="J32" s="13"/>
      <c r="K32" s="26" t="str">
        <f>IF(J32&lt;&gt;"","",TEXT(meta!$F$1,"HH:MM"))</f>
        <v>08:30</v>
      </c>
      <c r="L32" s="1"/>
      <c r="N32" s="67"/>
      <c r="O32" s="6" t="str">
        <f>meta!$P$1</f>
        <v>Entrada</v>
      </c>
      <c r="P32" s="1"/>
      <c r="Q32" s="13"/>
      <c r="R32" s="26" t="str">
        <f>IF(Q32&lt;&gt;"","",TEXT(meta!$F$1,"HH:MM"))</f>
        <v>08:30</v>
      </c>
      <c r="S32" s="1"/>
      <c r="U32" s="67"/>
      <c r="V32" s="6" t="str">
        <f>meta!$P$1</f>
        <v>Entrada</v>
      </c>
      <c r="W32" s="1"/>
      <c r="X32" s="13"/>
      <c r="Y32" s="26" t="str">
        <f>IF(X32&lt;&gt;"","",TEXT(meta!$F$1,"HH:MM"))</f>
        <v>08:30</v>
      </c>
      <c r="Z32" s="1"/>
      <c r="AB32" s="67"/>
      <c r="AC32" s="6" t="str">
        <f>meta!$P$1</f>
        <v>Entrada</v>
      </c>
      <c r="AD32" s="1"/>
      <c r="AE32" s="13"/>
      <c r="AF32" s="26" t="str">
        <f>IF(AE32&lt;&gt;"","",TEXT(meta!$F$1,"HH:MM"))</f>
        <v>08:30</v>
      </c>
      <c r="AG32" s="1"/>
      <c r="AI32" s="67"/>
      <c r="AJ32" s="6" t="str">
        <f>meta!$P$1</f>
        <v>Entrada</v>
      </c>
      <c r="AK32" s="1"/>
      <c r="AL32" s="13"/>
      <c r="AM32" s="26" t="str">
        <f>IF(AL32&lt;&gt;"","",TEXT(meta!$F$1,"HH:MM"))</f>
        <v>08:30</v>
      </c>
      <c r="AN32" s="1"/>
      <c r="AQ32" s="67"/>
      <c r="AR32" s="6" t="str">
        <f>meta!$P$1</f>
        <v>Entrada</v>
      </c>
      <c r="AS32" s="1"/>
      <c r="AT32" s="13"/>
      <c r="AU32" s="26" t="str">
        <f>IF(AT32&lt;&gt;"","",TEXT(meta!$F$1,"HH:MM"))</f>
        <v>08:30</v>
      </c>
      <c r="AV32" s="1"/>
      <c r="AX32" s="67"/>
      <c r="AY32" s="6" t="str">
        <f>meta!$P$1</f>
        <v>Entrada</v>
      </c>
      <c r="AZ32" s="1"/>
      <c r="BA32" s="13"/>
      <c r="BB32" s="26" t="str">
        <f>IF(BA32&lt;&gt;"","",TEXT(meta!$F$1,"HH:MM"))</f>
        <v>08:30</v>
      </c>
      <c r="BC32" s="1"/>
    </row>
    <row r="33" spans="1:55" ht="14.45" customHeight="1" x14ac:dyDescent="0.25">
      <c r="B33" s="11"/>
      <c r="E33" s="68"/>
      <c r="F33" s="36"/>
      <c r="G33" s="67"/>
      <c r="H33" s="7" t="str">
        <f>meta!$P$2</f>
        <v>Almoço ↑</v>
      </c>
      <c r="I33" s="1"/>
      <c r="J33" s="14"/>
      <c r="K33" s="27"/>
      <c r="L33" s="1"/>
      <c r="N33" s="67"/>
      <c r="O33" s="7" t="str">
        <f>meta!$P$2</f>
        <v>Almoço ↑</v>
      </c>
      <c r="P33" s="1"/>
      <c r="Q33" s="14"/>
      <c r="R33" s="27"/>
      <c r="S33" s="1"/>
      <c r="U33" s="67"/>
      <c r="V33" s="7" t="str">
        <f>meta!$P$2</f>
        <v>Almoço ↑</v>
      </c>
      <c r="W33" s="1"/>
      <c r="X33" s="14"/>
      <c r="Y33" s="27"/>
      <c r="Z33" s="1"/>
      <c r="AB33" s="67"/>
      <c r="AC33" s="7" t="str">
        <f>meta!$P$2</f>
        <v>Almoço ↑</v>
      </c>
      <c r="AD33" s="1"/>
      <c r="AE33" s="14"/>
      <c r="AF33" s="27"/>
      <c r="AG33" s="1"/>
      <c r="AI33" s="67"/>
      <c r="AJ33" s="7" t="str">
        <f>meta!$P$2</f>
        <v>Almoço ↑</v>
      </c>
      <c r="AK33" s="1"/>
      <c r="AL33" s="14"/>
      <c r="AM33" s="27"/>
      <c r="AN33" s="1"/>
      <c r="AQ33" s="67"/>
      <c r="AR33" s="7" t="str">
        <f>meta!$P$2</f>
        <v>Almoço ↑</v>
      </c>
      <c r="AS33" s="1"/>
      <c r="AT33" s="14"/>
      <c r="AU33" s="27"/>
      <c r="AV33" s="1"/>
      <c r="AX33" s="67"/>
      <c r="AY33" s="7" t="str">
        <f>meta!$P$2</f>
        <v>Almoço ↑</v>
      </c>
      <c r="AZ33" s="1"/>
      <c r="BA33" s="14"/>
      <c r="BB33" s="27"/>
      <c r="BC33" s="1"/>
    </row>
    <row r="34" spans="1:55" ht="14.45" customHeight="1" x14ac:dyDescent="0.25">
      <c r="B34" s="11"/>
      <c r="E34" s="68"/>
      <c r="F34" s="36"/>
      <c r="G34" s="67"/>
      <c r="H34" s="7" t="str">
        <f>meta!$P$3</f>
        <v>Almoço ↓</v>
      </c>
      <c r="I34" s="1"/>
      <c r="J34" s="14"/>
      <c r="K34" s="27" t="str">
        <f>IF(OR(J33="",J34&lt;&gt;""),"",TEXT(J33+"1:00","HH:MM"))</f>
        <v/>
      </c>
      <c r="L34" s="1"/>
      <c r="N34" s="67"/>
      <c r="O34" s="7" t="str">
        <f>meta!$P$3</f>
        <v>Almoço ↓</v>
      </c>
      <c r="P34" s="1"/>
      <c r="Q34" s="14"/>
      <c r="R34" s="27" t="str">
        <f>IF(OR(Q33="",Q34&lt;&gt;""),"",TEXT(Q33+"1:00","HH:MM"))</f>
        <v/>
      </c>
      <c r="S34" s="1"/>
      <c r="U34" s="67"/>
      <c r="V34" s="7" t="str">
        <f>meta!$P$3</f>
        <v>Almoço ↓</v>
      </c>
      <c r="W34" s="1"/>
      <c r="X34" s="14"/>
      <c r="Y34" s="27" t="str">
        <f>IF(OR(X33="",X34&lt;&gt;""),"",TEXT(X33+"1:00","HH:MM"))</f>
        <v/>
      </c>
      <c r="Z34" s="1"/>
      <c r="AB34" s="67"/>
      <c r="AC34" s="7" t="str">
        <f>meta!$P$3</f>
        <v>Almoço ↓</v>
      </c>
      <c r="AD34" s="1"/>
      <c r="AE34" s="14"/>
      <c r="AF34" s="27" t="str">
        <f>IF(OR(AE33="",AE34&lt;&gt;""),"",TEXT(AE33+"1:00","HH:MM"))</f>
        <v/>
      </c>
      <c r="AG34" s="1"/>
      <c r="AI34" s="67"/>
      <c r="AJ34" s="7" t="str">
        <f>meta!$P$3</f>
        <v>Almoço ↓</v>
      </c>
      <c r="AK34" s="1"/>
      <c r="AL34" s="14"/>
      <c r="AM34" s="27" t="str">
        <f>IF(OR(AL33="",AL34&lt;&gt;""),"",TEXT(AL33+"1:00","HH:MM"))</f>
        <v/>
      </c>
      <c r="AN34" s="1"/>
      <c r="AQ34" s="67"/>
      <c r="AR34" s="7" t="str">
        <f>meta!$P$3</f>
        <v>Almoço ↓</v>
      </c>
      <c r="AS34" s="1"/>
      <c r="AT34" s="14"/>
      <c r="AU34" s="27" t="str">
        <f>IF(OR(AT33="",AT34&lt;&gt;""),"",TEXT(AT33+"1:00","HH:MM"))</f>
        <v/>
      </c>
      <c r="AV34" s="1"/>
      <c r="AX34" s="67"/>
      <c r="AY34" s="7" t="str">
        <f>meta!$P$3</f>
        <v>Almoço ↓</v>
      </c>
      <c r="AZ34" s="1"/>
      <c r="BA34" s="14"/>
      <c r="BB34" s="27" t="str">
        <f>IF(OR(BA33="",BA34&lt;&gt;""),"",TEXT(BA33+"1:00","HH:MM"))</f>
        <v/>
      </c>
      <c r="BC34" s="1"/>
    </row>
    <row r="35" spans="1:55" ht="14.45" customHeight="1" x14ac:dyDescent="0.25">
      <c r="B35" s="11"/>
      <c r="E35" s="68"/>
      <c r="F35" s="36"/>
      <c r="G35" s="67"/>
      <c r="H35" s="6" t="str">
        <f>meta!$P$4</f>
        <v>Saída</v>
      </c>
      <c r="I35" s="1"/>
      <c r="J35" s="13"/>
      <c r="K35" s="26" t="str">
        <f>IF(J35&lt;&gt;"","",TEXT(meta!$F$2,"HH:MM"))</f>
        <v>17:30</v>
      </c>
      <c r="L35" s="1"/>
      <c r="N35" s="67"/>
      <c r="O35" s="6" t="str">
        <f>meta!$P$4</f>
        <v>Saída</v>
      </c>
      <c r="P35" s="1"/>
      <c r="Q35" s="13"/>
      <c r="R35" s="26" t="str">
        <f>IF(Q35&lt;&gt;"","",TEXT(meta!$F$2,"HH:MM"))</f>
        <v>17:30</v>
      </c>
      <c r="S35" s="1"/>
      <c r="U35" s="67"/>
      <c r="V35" s="6" t="str">
        <f>meta!$P$4</f>
        <v>Saída</v>
      </c>
      <c r="W35" s="1"/>
      <c r="X35" s="13"/>
      <c r="Y35" s="26" t="str">
        <f>IF(X35&lt;&gt;"","",TEXT(meta!$F$2,"HH:MM"))</f>
        <v>17:30</v>
      </c>
      <c r="Z35" s="1"/>
      <c r="AB35" s="67"/>
      <c r="AC35" s="6" t="str">
        <f>meta!$P$4</f>
        <v>Saída</v>
      </c>
      <c r="AD35" s="1"/>
      <c r="AE35" s="13"/>
      <c r="AF35" s="26" t="str">
        <f>IF(AE35&lt;&gt;"","",TEXT(meta!$F$2,"HH:MM"))</f>
        <v>17:30</v>
      </c>
      <c r="AG35" s="1"/>
      <c r="AI35" s="67"/>
      <c r="AJ35" s="6" t="str">
        <f>meta!$P$4</f>
        <v>Saída</v>
      </c>
      <c r="AK35" s="1"/>
      <c r="AL35" s="13"/>
      <c r="AM35" s="26" t="str">
        <f>IF(AL35&lt;&gt;"","",TEXT(meta!$F$2,"HH:MM"))</f>
        <v>17:30</v>
      </c>
      <c r="AN35" s="1"/>
      <c r="AQ35" s="67"/>
      <c r="AR35" s="6" t="str">
        <f>meta!$P$4</f>
        <v>Saída</v>
      </c>
      <c r="AS35" s="1"/>
      <c r="AT35" s="13"/>
      <c r="AU35" s="26" t="str">
        <f>IF(AT35&lt;&gt;"","",TEXT(meta!$F$2,"HH:MM"))</f>
        <v>17:30</v>
      </c>
      <c r="AV35" s="1"/>
      <c r="AX35" s="67"/>
      <c r="AY35" s="6" t="str">
        <f>meta!$P$4</f>
        <v>Saída</v>
      </c>
      <c r="AZ35" s="1"/>
      <c r="BA35" s="13"/>
      <c r="BB35" s="26" t="str">
        <f>IF(BA35&lt;&gt;"","",TEXT(meta!$F$2,"HH:MM"))</f>
        <v>17:30</v>
      </c>
      <c r="BC35" s="1"/>
    </row>
    <row r="36" spans="1:55" s="18" customFormat="1" ht="10.5" customHeight="1" x14ac:dyDescent="0.25">
      <c r="A36" s="8"/>
      <c r="B36" s="11"/>
      <c r="C36" s="8"/>
      <c r="D36" s="2"/>
      <c r="E36" s="35"/>
      <c r="F36" s="35"/>
      <c r="G36" s="67"/>
      <c r="H36" s="58" t="str">
        <f>IF(AND(J32&lt;&gt;"",J33&lt;&gt;"",J34&lt;&gt;"",J35&lt;&gt;""),
IF(ABS(J35-J32-(J34-J33)-meta!$F$4)&lt;=meta!$F$9,
_xlfn.CONCAT(
(SIGN(J35-J32-(J34-J33)-meta!$F$4)*MINUTE(ABS(J35-J32-(J34-J33)-meta!$F$4))),meta!$F$10
),""),"")</f>
        <v/>
      </c>
      <c r="I36" s="8"/>
      <c r="J36" s="23" t="str">
        <f>_xlfn.IFS(AND(J32="",J33="",J34="",J35=""),"",
AND(J32&lt;&gt;"",J33="",J34="",J35=""),meta!$F$1-J32,
AND(J32&lt;&gt;"",J33&lt;&gt;"",J34="",J35=""),meta!$F$1-J32,
AND(J32&lt;&gt;"",J33&lt;&gt;"",J34&lt;&gt;"",J35=""),(meta!$F$1-J32)-(J34-J33-meta!$F$3),
AND(J32&lt;&gt;"",J33&lt;&gt;"",J34&lt;&gt;"",J35&lt;&gt;""),IF(ABS(J35-J32-(J34-J33)-meta!$F$4)&lt;=meta!$F$9,0,(J35-J32-(J34-J33)-meta!$F$4)),
TRUE,"ERRO")</f>
        <v/>
      </c>
      <c r="K36" s="28"/>
      <c r="L36" s="8"/>
      <c r="M36" s="19"/>
      <c r="N36" s="67"/>
      <c r="O36" s="58" t="str">
        <f>IF(AND(Q32&lt;&gt;"",Q33&lt;&gt;"",Q34&lt;&gt;"",Q35&lt;&gt;""),
IF(ABS(Q35-Q32-(Q34-Q33)-meta!$F$4)&lt;=meta!$F$9,
_xlfn.CONCAT(
(SIGN(Q35-Q32-(Q34-Q33)-meta!$F$4)*MINUTE(ABS(Q35-Q32-(Q34-Q33)-meta!$F$4))),meta!$F$10
),""),"")</f>
        <v/>
      </c>
      <c r="P36" s="8"/>
      <c r="Q36" s="23" t="str">
        <f>_xlfn.IFS(AND(Q32="",Q33="",Q34="",Q35=""),"",
AND(Q32&lt;&gt;"",Q33="",Q34="",Q35=""),meta!$F$1-Q32,
AND(Q32&lt;&gt;"",Q33&lt;&gt;"",Q34="",Q35=""),meta!$F$1-Q32,
AND(Q32&lt;&gt;"",Q33&lt;&gt;"",Q34&lt;&gt;"",Q35=""),(meta!$F$1-Q32)-(Q34-Q33-meta!$F$3),
AND(Q32&lt;&gt;"",Q33&lt;&gt;"",Q34&lt;&gt;"",Q35&lt;&gt;""),IF(ABS(Q35-Q32-(Q34-Q33)-meta!$F$4)&lt;=meta!$F$9,0,(Q35-Q32-(Q34-Q33)-meta!$F$4)),
TRUE,"ERRO")</f>
        <v/>
      </c>
      <c r="R36" s="28"/>
      <c r="S36" s="8"/>
      <c r="T36" s="19"/>
      <c r="U36" s="67"/>
      <c r="V36" s="58" t="str">
        <f>IF(AND(X32&lt;&gt;"",X33&lt;&gt;"",X34&lt;&gt;"",X35&lt;&gt;""),
IF(ABS(X35-X32-(X34-X33)-meta!$F$4)&lt;=meta!$F$9,
_xlfn.CONCAT(
(SIGN(X35-X32-(X34-X33)-meta!$F$4)*MINUTE(ABS(X35-X32-(X34-X33)-meta!$F$4))),meta!$F$10
),""),"")</f>
        <v/>
      </c>
      <c r="W36" s="8"/>
      <c r="X36" s="23" t="str">
        <f>_xlfn.IFS(AND(X32="",X33="",X34="",X35=""),"",
AND(X32&lt;&gt;"",X33="",X34="",X35=""),meta!$F$1-X32,
AND(X32&lt;&gt;"",X33&lt;&gt;"",X34="",X35=""),meta!$F$1-X32,
AND(X32&lt;&gt;"",X33&lt;&gt;"",X34&lt;&gt;"",X35=""),(meta!$F$1-X32)-(X34-X33-meta!$F$3),
AND(X32&lt;&gt;"",X33&lt;&gt;"",X34&lt;&gt;"",X35&lt;&gt;""),IF(ABS(X35-X32-(X34-X33)-meta!$F$4)&lt;=meta!$F$9,0,(X35-X32-(X34-X33)-meta!$F$4)),
TRUE,"ERRO")</f>
        <v/>
      </c>
      <c r="Y36" s="28"/>
      <c r="Z36" s="8"/>
      <c r="AA36" s="19"/>
      <c r="AB36" s="67"/>
      <c r="AC36" s="58" t="str">
        <f>IF(AND(AE32&lt;&gt;"",AE33&lt;&gt;"",AE34&lt;&gt;"",AE35&lt;&gt;""),
IF(ABS(AE35-AE32-(AE34-AE33)-meta!$F$4)&lt;=meta!$F$9,
_xlfn.CONCAT(
(SIGN(AE35-AE32-(AE34-AE33)-meta!$F$4)*MINUTE(ABS(AE35-AE32-(AE34-AE33)-meta!$F$4))),meta!$F$10
),""),"")</f>
        <v/>
      </c>
      <c r="AD36" s="8"/>
      <c r="AE36" s="23" t="str">
        <f>_xlfn.IFS(AND(AE32="",AE33="",AE34="",AE35=""),"",
AND(AE32&lt;&gt;"",AE33="",AE34="",AE35=""),meta!$F$1-AE32,
AND(AE32&lt;&gt;"",AE33&lt;&gt;"",AE34="",AE35=""),meta!$F$1-AE32,
AND(AE32&lt;&gt;"",AE33&lt;&gt;"",AE34&lt;&gt;"",AE35=""),(meta!$F$1-AE32)-(AE34-AE33-meta!$F$3),
AND(AE32&lt;&gt;"",AE33&lt;&gt;"",AE34&lt;&gt;"",AE35&lt;&gt;""),IF(ABS(AE35-AE32-(AE34-AE33)-meta!$F$4)&lt;=meta!$F$9,0,(AE35-AE32-(AE34-AE33)-meta!$F$4)),
TRUE,"ERRO")</f>
        <v/>
      </c>
      <c r="AF36" s="28"/>
      <c r="AG36" s="8"/>
      <c r="AH36" s="19"/>
      <c r="AI36" s="67"/>
      <c r="AJ36" s="58" t="str">
        <f>IF(AND(AL32&lt;&gt;"",AL33&lt;&gt;"",AL34&lt;&gt;"",AL35&lt;&gt;""),
IF(ABS(AL35-AL32-(AL34-AL33)-meta!$F$4)&lt;=meta!$F$9,
_xlfn.CONCAT(
(SIGN(AL35-AL32-(AL34-AL33)-meta!$F$4)*MINUTE(ABS(AL35-AL32-(AL34-AL33)-meta!$F$4))),meta!$F$10
),""),"")</f>
        <v/>
      </c>
      <c r="AK36" s="8"/>
      <c r="AL36" s="23" t="str">
        <f>_xlfn.IFS(AND(AL32="",AL33="",AL34="",AL35=""),"",
AND(AL32&lt;&gt;"",AL33="",AL34="",AL35=""),meta!$F$1-AL32,
AND(AL32&lt;&gt;"",AL33&lt;&gt;"",AL34="",AL35=""),meta!$F$1-AL32,
AND(AL32&lt;&gt;"",AL33&lt;&gt;"",AL34&lt;&gt;"",AL35=""),(meta!$F$1-AL32)-(AL34-AL33-meta!$F$3),
AND(AL32&lt;&gt;"",AL33&lt;&gt;"",AL34&lt;&gt;"",AL35&lt;&gt;""),IF(ABS(AL35-AL32-(AL34-AL33)-meta!$F$4)&lt;=meta!$F$9,0,(AL35-AL32-(AL34-AL33)-meta!$F$4)),
TRUE,"ERRO")</f>
        <v/>
      </c>
      <c r="AM36" s="28"/>
      <c r="AN36" s="8"/>
      <c r="AO36" s="19"/>
      <c r="AQ36" s="67"/>
      <c r="AR36" s="58" t="str">
        <f>IF(AND(AT32&lt;&gt;"",AT33&lt;&gt;"",AT34&lt;&gt;"",AT35&lt;&gt;""),
IF(ABS(AT35-AT32-(AT34-AT33)-meta!$F$4)&lt;=meta!$F$9,
_xlfn.CONCAT(
(SIGN(AT35-AT32-(AT34-AT33)-meta!$F$4)*MINUTE(ABS(AT35-AT32-(AT34-AT33)-meta!$F$4))),meta!$F$10
),""),"")</f>
        <v/>
      </c>
      <c r="AS36" s="8"/>
      <c r="AT36" s="23" t="str">
        <f>_xlfn.IFS(AND(AT32="",AT33="",AT34="",AT35=""),"",
AND(AT32&lt;&gt;"",AT33="",AT34="",AT35=""),meta!$F$1-AT32,
AND(AT32&lt;&gt;"",AT33&lt;&gt;"",AT34="",AT35=""),meta!$F$1-AT32,
AND(AT32&lt;&gt;"",AT33&lt;&gt;"",AT34&lt;&gt;"",AT35=""),(meta!$F$1-AT32)-(AT34-AT33-meta!$F$3),
AND(AT32&lt;&gt;"",AT33&lt;&gt;"",AT34&lt;&gt;"",AT35&lt;&gt;""),IF(ABS(AT35-AT32-(AT34-AT33)-meta!$F$4)&lt;=meta!$F$9,0,(AT35-AT32-(AT34-AT33)-meta!$F$4)),
TRUE,"ERRO")</f>
        <v/>
      </c>
      <c r="AU36" s="28"/>
      <c r="AV36" s="8"/>
      <c r="AX36" s="67"/>
      <c r="AY36" s="58" t="str">
        <f>IF(AND(BA32&lt;&gt;"",BA33&lt;&gt;"",BA34&lt;&gt;"",BA35&lt;&gt;""),
IF(ABS(BA35-BA32-(BA34-BA33)-meta!$F$4)&lt;=meta!$F$9,
_xlfn.CONCAT(
(SIGN(BA35-BA32-(BA34-BA33)-meta!$F$4)*MINUTE(ABS(BA35-BA32-(BA34-BA33)-meta!$F$4))),meta!$F$10
),""),"")</f>
        <v/>
      </c>
      <c r="AZ36" s="8"/>
      <c r="BA36" s="23" t="str">
        <f>_xlfn.IFS(AND(BA32="",BA33="",BA34="",BA35=""),"",
AND(BA32&lt;&gt;"",BA33="",BA34="",BA35=""),meta!$F$1-BA32,
AND(BA32&lt;&gt;"",BA33&lt;&gt;"",BA34="",BA35=""),meta!$F$1-BA32,
AND(BA32&lt;&gt;"",BA33&lt;&gt;"",BA34&lt;&gt;"",BA35=""),(meta!$F$1-BA32)-(BA34-BA33-meta!$F$3),
AND(BA32&lt;&gt;"",BA33&lt;&gt;"",BA34&lt;&gt;"",BA35&lt;&gt;""),IF(ABS(BA35-BA32-(BA34-BA33)-meta!$F$4)&lt;=meta!$F$9,0,(BA35-BA32-(BA34-BA33)-meta!$F$4)),
TRUE,"ERRO")</f>
        <v/>
      </c>
      <c r="BB36" s="28"/>
      <c r="BC36" s="8"/>
    </row>
    <row r="37" spans="1:55" ht="4.5" customHeight="1" x14ac:dyDescent="0.25">
      <c r="B37" s="11"/>
      <c r="F37" s="35"/>
    </row>
    <row r="38" spans="1:55" ht="4.5" customHeight="1" x14ac:dyDescent="0.25">
      <c r="B38" s="11"/>
      <c r="F38" s="35"/>
      <c r="G38" s="67">
        <f>AX31+1</f>
        <v>44075</v>
      </c>
      <c r="H38" s="15"/>
      <c r="I38" s="15"/>
      <c r="J38" s="15"/>
      <c r="K38" s="25"/>
      <c r="L38" s="4"/>
      <c r="N38" s="67">
        <f>G38+1</f>
        <v>44076</v>
      </c>
      <c r="O38" s="15"/>
      <c r="P38" s="15"/>
      <c r="Q38" s="15"/>
      <c r="R38" s="25"/>
      <c r="S38" s="4"/>
      <c r="U38" s="67">
        <f>N38+1</f>
        <v>44077</v>
      </c>
      <c r="V38" s="15"/>
      <c r="W38" s="15"/>
      <c r="X38" s="15"/>
      <c r="Y38" s="25"/>
      <c r="Z38" s="4"/>
      <c r="AB38" s="67">
        <f>U38+1</f>
        <v>44078</v>
      </c>
      <c r="AC38" s="15"/>
      <c r="AD38" s="15"/>
      <c r="AE38" s="15"/>
      <c r="AF38" s="25"/>
      <c r="AG38" s="4"/>
      <c r="AI38" s="67">
        <f>AB38+1</f>
        <v>44079</v>
      </c>
      <c r="AJ38" s="15"/>
      <c r="AK38" s="15"/>
      <c r="AL38" s="15"/>
      <c r="AM38" s="25"/>
      <c r="AN38" s="4"/>
      <c r="AQ38" s="67">
        <f>AI38+1</f>
        <v>44080</v>
      </c>
      <c r="AR38" s="15"/>
      <c r="AS38" s="15"/>
      <c r="AT38" s="15"/>
      <c r="AU38" s="25"/>
      <c r="AV38" s="4"/>
      <c r="AX38" s="67">
        <f>AQ38+1</f>
        <v>44081</v>
      </c>
      <c r="AY38" s="15"/>
      <c r="AZ38" s="15"/>
      <c r="BA38" s="15"/>
      <c r="BB38" s="25"/>
      <c r="BC38" s="4"/>
    </row>
    <row r="39" spans="1:55" ht="14.45" customHeight="1" x14ac:dyDescent="0.25">
      <c r="B39" s="11"/>
      <c r="E39" s="68">
        <f>IFERROR(SUM(J43,Q43,X43,AE43,AL43,AT43,BA43)*VLOOKUP($C$14,meta!$R$1:$S$3,2,FALSE),SUM(J43,Q43,X43,AE43,AL43,AT43,BA43))</f>
        <v>0</v>
      </c>
      <c r="F39" s="41">
        <f>IFERROR(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*VLOOKUP($C$14,meta!$R$1:$S$3,2,FALSE),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)</f>
        <v>0</v>
      </c>
      <c r="G39" s="67"/>
      <c r="H39" s="6" t="str">
        <f>meta!$P$1</f>
        <v>Entrada</v>
      </c>
      <c r="I39" s="1"/>
      <c r="J39" s="13"/>
      <c r="K39" s="26" t="str">
        <f>IF(J39&lt;&gt;"","",TEXT(meta!$F$1,"HH:MM"))</f>
        <v>08:30</v>
      </c>
      <c r="L39" s="1"/>
      <c r="N39" s="67"/>
      <c r="O39" s="6" t="str">
        <f>meta!$P$1</f>
        <v>Entrada</v>
      </c>
      <c r="P39" s="1"/>
      <c r="Q39" s="13"/>
      <c r="R39" s="26" t="str">
        <f>IF(Q39&lt;&gt;"","",TEXT(meta!$F$1,"HH:MM"))</f>
        <v>08:30</v>
      </c>
      <c r="S39" s="1"/>
      <c r="U39" s="67"/>
      <c r="V39" s="6" t="str">
        <f>meta!$P$1</f>
        <v>Entrada</v>
      </c>
      <c r="W39" s="1"/>
      <c r="X39" s="13"/>
      <c r="Y39" s="26" t="str">
        <f>IF(X39&lt;&gt;"","",TEXT(meta!$F$1,"HH:MM"))</f>
        <v>08:30</v>
      </c>
      <c r="Z39" s="1"/>
      <c r="AB39" s="67"/>
      <c r="AC39" s="6" t="str">
        <f>meta!$P$1</f>
        <v>Entrada</v>
      </c>
      <c r="AD39" s="1"/>
      <c r="AE39" s="13"/>
      <c r="AF39" s="26" t="str">
        <f>IF(AE39&lt;&gt;"","",TEXT(meta!$F$1,"HH:MM"))</f>
        <v>08:30</v>
      </c>
      <c r="AG39" s="1"/>
      <c r="AI39" s="67"/>
      <c r="AJ39" s="6" t="str">
        <f>meta!$P$1</f>
        <v>Entrada</v>
      </c>
      <c r="AK39" s="1"/>
      <c r="AL39" s="13"/>
      <c r="AM39" s="26" t="str">
        <f>IF(AL39&lt;&gt;"","",TEXT(meta!$F$1,"HH:MM"))</f>
        <v>08:30</v>
      </c>
      <c r="AN39" s="1"/>
      <c r="AQ39" s="67"/>
      <c r="AR39" s="6" t="str">
        <f>meta!$P$1</f>
        <v>Entrada</v>
      </c>
      <c r="AS39" s="1"/>
      <c r="AT39" s="13"/>
      <c r="AU39" s="26" t="str">
        <f>IF(AT39&lt;&gt;"","",TEXT(meta!$F$1,"HH:MM"))</f>
        <v>08:30</v>
      </c>
      <c r="AV39" s="1"/>
      <c r="AX39" s="67"/>
      <c r="AY39" s="6" t="str">
        <f>meta!$P$1</f>
        <v>Entrada</v>
      </c>
      <c r="AZ39" s="1"/>
      <c r="BA39" s="13"/>
      <c r="BB39" s="26" t="str">
        <f>IF(BA39&lt;&gt;"","",TEXT(meta!$F$1,"HH:MM"))</f>
        <v>08:30</v>
      </c>
      <c r="BC39" s="1"/>
    </row>
    <row r="40" spans="1:55" ht="14.45" customHeight="1" x14ac:dyDescent="0.25">
      <c r="B40" s="11"/>
      <c r="E40" s="68"/>
      <c r="F40" s="38"/>
      <c r="G40" s="67"/>
      <c r="H40" s="7" t="str">
        <f>meta!$P$2</f>
        <v>Almoço ↑</v>
      </c>
      <c r="I40" s="1"/>
      <c r="J40" s="14"/>
      <c r="K40" s="27"/>
      <c r="L40" s="1"/>
      <c r="N40" s="67"/>
      <c r="O40" s="7" t="str">
        <f>meta!$P$2</f>
        <v>Almoço ↑</v>
      </c>
      <c r="P40" s="1"/>
      <c r="Q40" s="14"/>
      <c r="R40" s="27"/>
      <c r="S40" s="1"/>
      <c r="U40" s="67"/>
      <c r="V40" s="7" t="str">
        <f>meta!$P$2</f>
        <v>Almoço ↑</v>
      </c>
      <c r="W40" s="1"/>
      <c r="X40" s="14"/>
      <c r="Y40" s="27"/>
      <c r="Z40" s="1"/>
      <c r="AB40" s="67"/>
      <c r="AC40" s="7" t="str">
        <f>meta!$P$2</f>
        <v>Almoço ↑</v>
      </c>
      <c r="AD40" s="1"/>
      <c r="AE40" s="14"/>
      <c r="AF40" s="27"/>
      <c r="AG40" s="1"/>
      <c r="AI40" s="67"/>
      <c r="AJ40" s="7" t="str">
        <f>meta!$P$2</f>
        <v>Almoço ↑</v>
      </c>
      <c r="AK40" s="1"/>
      <c r="AL40" s="14"/>
      <c r="AM40" s="27"/>
      <c r="AN40" s="1"/>
      <c r="AQ40" s="67"/>
      <c r="AR40" s="7" t="str">
        <f>meta!$P$2</f>
        <v>Almoço ↑</v>
      </c>
      <c r="AS40" s="1"/>
      <c r="AT40" s="14"/>
      <c r="AU40" s="27"/>
      <c r="AV40" s="1"/>
      <c r="AX40" s="67"/>
      <c r="AY40" s="7" t="str">
        <f>meta!$P$2</f>
        <v>Almoço ↑</v>
      </c>
      <c r="AZ40" s="1"/>
      <c r="BA40" s="14"/>
      <c r="BB40" s="27"/>
      <c r="BC40" s="1"/>
    </row>
    <row r="41" spans="1:55" ht="14.45" customHeight="1" x14ac:dyDescent="0.25">
      <c r="B41" s="11"/>
      <c r="E41" s="68"/>
      <c r="F41" s="38"/>
      <c r="G41" s="67"/>
      <c r="H41" s="7" t="str">
        <f>meta!$P$3</f>
        <v>Almoço ↓</v>
      </c>
      <c r="I41" s="1"/>
      <c r="J41" s="14"/>
      <c r="K41" s="27" t="str">
        <f>IF(OR(J40="",J41&lt;&gt;""),"",TEXT(J40+"1:00","HH:MM"))</f>
        <v/>
      </c>
      <c r="L41" s="1"/>
      <c r="N41" s="67"/>
      <c r="O41" s="7" t="str">
        <f>meta!$P$3</f>
        <v>Almoço ↓</v>
      </c>
      <c r="P41" s="1"/>
      <c r="Q41" s="14"/>
      <c r="R41" s="27" t="str">
        <f>IF(OR(Q40="",Q41&lt;&gt;""),"",TEXT(Q40+"1:00","HH:MM"))</f>
        <v/>
      </c>
      <c r="S41" s="1"/>
      <c r="U41" s="67"/>
      <c r="V41" s="7" t="str">
        <f>meta!$P$3</f>
        <v>Almoço ↓</v>
      </c>
      <c r="W41" s="1"/>
      <c r="X41" s="14"/>
      <c r="Y41" s="27" t="str">
        <f>IF(OR(X40="",X41&lt;&gt;""),"",TEXT(X40+"1:00","HH:MM"))</f>
        <v/>
      </c>
      <c r="Z41" s="1"/>
      <c r="AB41" s="67"/>
      <c r="AC41" s="7" t="str">
        <f>meta!$P$3</f>
        <v>Almoço ↓</v>
      </c>
      <c r="AD41" s="1"/>
      <c r="AE41" s="14"/>
      <c r="AF41" s="27" t="str">
        <f>IF(OR(AE40="",AE41&lt;&gt;""),"",TEXT(AE40+"1:00","HH:MM"))</f>
        <v/>
      </c>
      <c r="AG41" s="1"/>
      <c r="AI41" s="67"/>
      <c r="AJ41" s="7" t="str">
        <f>meta!$P$3</f>
        <v>Almoço ↓</v>
      </c>
      <c r="AK41" s="1"/>
      <c r="AL41" s="14"/>
      <c r="AM41" s="27" t="str">
        <f>IF(OR(AL40="",AL41&lt;&gt;""),"",TEXT(AL40+"1:00","HH:MM"))</f>
        <v/>
      </c>
      <c r="AN41" s="1"/>
      <c r="AQ41" s="67"/>
      <c r="AR41" s="7" t="str">
        <f>meta!$P$3</f>
        <v>Almoço ↓</v>
      </c>
      <c r="AS41" s="1"/>
      <c r="AT41" s="14"/>
      <c r="AU41" s="27" t="str">
        <f>IF(OR(AT40="",AT41&lt;&gt;""),"",TEXT(AT40+"1:00","HH:MM"))</f>
        <v/>
      </c>
      <c r="AV41" s="1"/>
      <c r="AX41" s="67"/>
      <c r="AY41" s="7" t="str">
        <f>meta!$P$3</f>
        <v>Almoço ↓</v>
      </c>
      <c r="AZ41" s="1"/>
      <c r="BA41" s="14"/>
      <c r="BB41" s="27" t="str">
        <f>IF(OR(BA40="",BA41&lt;&gt;""),"",TEXT(BA40+"1:00","HH:MM"))</f>
        <v/>
      </c>
      <c r="BC41" s="1"/>
    </row>
    <row r="42" spans="1:55" ht="14.45" customHeight="1" x14ac:dyDescent="0.25">
      <c r="B42" s="11"/>
      <c r="E42" s="68"/>
      <c r="F42" s="38"/>
      <c r="G42" s="67"/>
      <c r="H42" s="6" t="str">
        <f>meta!$P$4</f>
        <v>Saída</v>
      </c>
      <c r="I42" s="1"/>
      <c r="J42" s="13"/>
      <c r="K42" s="26" t="str">
        <f>IF(J42&lt;&gt;"","",TEXT(meta!$F$2,"HH:MM"))</f>
        <v>17:30</v>
      </c>
      <c r="L42" s="1"/>
      <c r="N42" s="67"/>
      <c r="O42" s="6" t="str">
        <f>meta!$P$4</f>
        <v>Saída</v>
      </c>
      <c r="P42" s="1"/>
      <c r="Q42" s="13"/>
      <c r="R42" s="26" t="str">
        <f>IF(Q42&lt;&gt;"","",TEXT(meta!$F$2,"HH:MM"))</f>
        <v>17:30</v>
      </c>
      <c r="S42" s="1"/>
      <c r="U42" s="67"/>
      <c r="V42" s="6" t="str">
        <f>meta!$P$4</f>
        <v>Saída</v>
      </c>
      <c r="W42" s="1"/>
      <c r="X42" s="13"/>
      <c r="Y42" s="26" t="str">
        <f>IF(X42&lt;&gt;"","",TEXT(meta!$F$2,"HH:MM"))</f>
        <v>17:30</v>
      </c>
      <c r="Z42" s="1"/>
      <c r="AB42" s="67"/>
      <c r="AC42" s="6" t="str">
        <f>meta!$P$4</f>
        <v>Saída</v>
      </c>
      <c r="AD42" s="1"/>
      <c r="AE42" s="13"/>
      <c r="AF42" s="26" t="str">
        <f>IF(AE42&lt;&gt;"","",TEXT(meta!$F$2,"HH:MM"))</f>
        <v>17:30</v>
      </c>
      <c r="AG42" s="1"/>
      <c r="AI42" s="67"/>
      <c r="AJ42" s="6" t="str">
        <f>meta!$P$4</f>
        <v>Saída</v>
      </c>
      <c r="AK42" s="1"/>
      <c r="AL42" s="13"/>
      <c r="AM42" s="26" t="str">
        <f>IF(AL42&lt;&gt;"","",TEXT(meta!$F$2,"HH:MM"))</f>
        <v>17:30</v>
      </c>
      <c r="AN42" s="1"/>
      <c r="AQ42" s="67"/>
      <c r="AR42" s="6" t="str">
        <f>meta!$P$4</f>
        <v>Saída</v>
      </c>
      <c r="AS42" s="1"/>
      <c r="AT42" s="13"/>
      <c r="AU42" s="26" t="str">
        <f>IF(AT42&lt;&gt;"","",TEXT(meta!$F$2,"HH:MM"))</f>
        <v>17:30</v>
      </c>
      <c r="AV42" s="1"/>
      <c r="AX42" s="67"/>
      <c r="AY42" s="6" t="str">
        <f>meta!$P$4</f>
        <v>Saída</v>
      </c>
      <c r="AZ42" s="1"/>
      <c r="BA42" s="13"/>
      <c r="BB42" s="26" t="str">
        <f>IF(BA42&lt;&gt;"","",TEXT(meta!$F$2,"HH:MM"))</f>
        <v>17:30</v>
      </c>
      <c r="BC42" s="1"/>
    </row>
    <row r="43" spans="1:55" s="18" customFormat="1" ht="10.5" customHeight="1" x14ac:dyDescent="0.25">
      <c r="A43" s="8"/>
      <c r="B43" s="11"/>
      <c r="C43" s="8"/>
      <c r="D43" s="2"/>
      <c r="E43" s="35"/>
      <c r="F43" s="37"/>
      <c r="G43" s="67"/>
      <c r="H43" s="58" t="str">
        <f>IF(AND(J39&lt;&gt;"",J40&lt;&gt;"",J41&lt;&gt;"",J42&lt;&gt;""),
IF(ABS(J42-J39-(J41-J40)-meta!$F$4)&lt;=meta!$F$9,
_xlfn.CONCAT(
(SIGN(J42-J39-(J41-J40)-meta!$F$4)*MINUTE(ABS(J42-J39-(J41-J40)-meta!$F$4))),meta!$F$10
),""),"")</f>
        <v/>
      </c>
      <c r="I43" s="8"/>
      <c r="J43" s="23" t="str">
        <f>_xlfn.IFS(AND(J39="",J40="",J41="",J42=""),"",
AND(J39&lt;&gt;"",J40="",J41="",J42=""),meta!$F$1-J39,
AND(J39&lt;&gt;"",J40&lt;&gt;"",J41="",J42=""),meta!$F$1-J39,
AND(J39&lt;&gt;"",J40&lt;&gt;"",J41&lt;&gt;"",J42=""),(meta!$F$1-J39)-(J41-J40-meta!$F$3),
AND(J39&lt;&gt;"",J40&lt;&gt;"",J41&lt;&gt;"",J42&lt;&gt;""),IF(ABS(J42-J39-(J41-J40)-meta!$F$4)&lt;=meta!$F$9,0,(J42-J39-(J41-J40)-meta!$F$4)),
TRUE,"ERRO")</f>
        <v/>
      </c>
      <c r="K43" s="28"/>
      <c r="L43" s="8"/>
      <c r="M43" s="19"/>
      <c r="N43" s="67"/>
      <c r="O43" s="58" t="str">
        <f>IF(AND(Q39&lt;&gt;"",Q40&lt;&gt;"",Q41&lt;&gt;"",Q42&lt;&gt;""),
IF(ABS(Q42-Q39-(Q41-Q40)-meta!$F$4)&lt;=meta!$F$9,
_xlfn.CONCAT(
(SIGN(Q42-Q39-(Q41-Q40)-meta!$F$4)*MINUTE(ABS(Q42-Q39-(Q41-Q40)-meta!$F$4))),meta!$F$10
),""),"")</f>
        <v/>
      </c>
      <c r="P43" s="8"/>
      <c r="Q43" s="23" t="str">
        <f>_xlfn.IFS(AND(Q39="",Q40="",Q41="",Q42=""),"",
AND(Q39&lt;&gt;"",Q40="",Q41="",Q42=""),meta!$F$1-Q39,
AND(Q39&lt;&gt;"",Q40&lt;&gt;"",Q41="",Q42=""),meta!$F$1-Q39,
AND(Q39&lt;&gt;"",Q40&lt;&gt;"",Q41&lt;&gt;"",Q42=""),(meta!$F$1-Q39)-(Q41-Q40-meta!$F$3),
AND(Q39&lt;&gt;"",Q40&lt;&gt;"",Q41&lt;&gt;"",Q42&lt;&gt;""),IF(ABS(Q42-Q39-(Q41-Q40)-meta!$F$4)&lt;=meta!$F$9,0,(Q42-Q39-(Q41-Q40)-meta!$F$4)),
TRUE,"ERRO")</f>
        <v/>
      </c>
      <c r="R43" s="28"/>
      <c r="S43" s="8"/>
      <c r="T43" s="19"/>
      <c r="U43" s="67"/>
      <c r="V43" s="58" t="str">
        <f>IF(AND(X39&lt;&gt;"",X40&lt;&gt;"",X41&lt;&gt;"",X42&lt;&gt;""),
IF(ABS(X42-X39-(X41-X40)-meta!$F$4)&lt;=meta!$F$9,
_xlfn.CONCAT(
(SIGN(X42-X39-(X41-X40)-meta!$F$4)*MINUTE(ABS(X42-X39-(X41-X40)-meta!$F$4))),meta!$F$10
),""),"")</f>
        <v/>
      </c>
      <c r="W43" s="8"/>
      <c r="X43" s="23" t="str">
        <f>_xlfn.IFS(AND(X39="",X40="",X41="",X42=""),"",
AND(X39&lt;&gt;"",X40="",X41="",X42=""),meta!$F$1-X39,
AND(X39&lt;&gt;"",X40&lt;&gt;"",X41="",X42=""),meta!$F$1-X39,
AND(X39&lt;&gt;"",X40&lt;&gt;"",X41&lt;&gt;"",X42=""),(meta!$F$1-X39)-(X41-X40-meta!$F$3),
AND(X39&lt;&gt;"",X40&lt;&gt;"",X41&lt;&gt;"",X42&lt;&gt;""),IF(ABS(X42-X39-(X41-X40)-meta!$F$4)&lt;=meta!$F$9,0,(X42-X39-(X41-X40)-meta!$F$4)),
TRUE,"ERRO")</f>
        <v/>
      </c>
      <c r="Y43" s="28"/>
      <c r="Z43" s="8"/>
      <c r="AA43" s="19"/>
      <c r="AB43" s="67"/>
      <c r="AC43" s="58" t="str">
        <f>IF(AND(AE39&lt;&gt;"",AE40&lt;&gt;"",AE41&lt;&gt;"",AE42&lt;&gt;""),
IF(ABS(AE42-AE39-(AE41-AE40)-meta!$F$4)&lt;=meta!$F$9,
_xlfn.CONCAT(
(SIGN(AE42-AE39-(AE41-AE40)-meta!$F$4)*MINUTE(ABS(AE42-AE39-(AE41-AE40)-meta!$F$4))),meta!$F$10
),""),"")</f>
        <v/>
      </c>
      <c r="AD43" s="8"/>
      <c r="AE43" s="23" t="str">
        <f>_xlfn.IFS(AND(AE39="",AE40="",AE41="",AE42=""),"",
AND(AE39&lt;&gt;"",AE40="",AE41="",AE42=""),meta!$F$1-AE39,
AND(AE39&lt;&gt;"",AE40&lt;&gt;"",AE41="",AE42=""),meta!$F$1-AE39,
AND(AE39&lt;&gt;"",AE40&lt;&gt;"",AE41&lt;&gt;"",AE42=""),(meta!$F$1-AE39)-(AE41-AE40-meta!$F$3),
AND(AE39&lt;&gt;"",AE40&lt;&gt;"",AE41&lt;&gt;"",AE42&lt;&gt;""),IF(ABS(AE42-AE39-(AE41-AE40)-meta!$F$4)&lt;=meta!$F$9,0,(AE42-AE39-(AE41-AE40)-meta!$F$4)),
TRUE,"ERRO")</f>
        <v/>
      </c>
      <c r="AF43" s="28"/>
      <c r="AG43" s="8"/>
      <c r="AH43" s="19"/>
      <c r="AI43" s="67"/>
      <c r="AJ43" s="58" t="str">
        <f>IF(AND(AL39&lt;&gt;"",AL40&lt;&gt;"",AL41&lt;&gt;"",AL42&lt;&gt;""),
IF(ABS(AL42-AL39-(AL41-AL40)-meta!$F$4)&lt;=meta!$F$9,
_xlfn.CONCAT(
(SIGN(AL42-AL39-(AL41-AL40)-meta!$F$4)*MINUTE(ABS(AL42-AL39-(AL41-AL40)-meta!$F$4))),meta!$F$10
),""),"")</f>
        <v/>
      </c>
      <c r="AK43" s="8"/>
      <c r="AL43" s="23" t="str">
        <f>_xlfn.IFS(AND(AL39="",AL40="",AL41="",AL42=""),"",
AND(AL39&lt;&gt;"",AL40="",AL41="",AL42=""),meta!$F$1-AL39,
AND(AL39&lt;&gt;"",AL40&lt;&gt;"",AL41="",AL42=""),meta!$F$1-AL39,
AND(AL39&lt;&gt;"",AL40&lt;&gt;"",AL41&lt;&gt;"",AL42=""),(meta!$F$1-AL39)-(AL41-AL40-meta!$F$3),
AND(AL39&lt;&gt;"",AL40&lt;&gt;"",AL41&lt;&gt;"",AL42&lt;&gt;""),IF(ABS(AL42-AL39-(AL41-AL40)-meta!$F$4)&lt;=meta!$F$9,0,(AL42-AL39-(AL41-AL40)-meta!$F$4)),
TRUE,"ERRO")</f>
        <v/>
      </c>
      <c r="AM43" s="28"/>
      <c r="AN43" s="8"/>
      <c r="AO43" s="19"/>
      <c r="AQ43" s="67"/>
      <c r="AR43" s="58" t="str">
        <f>IF(AND(AT39&lt;&gt;"",AT40&lt;&gt;"",AT41&lt;&gt;"",AT42&lt;&gt;""),
IF(ABS(AT42-AT39-(AT41-AT40)-meta!$F$4)&lt;=meta!$F$9,
_xlfn.CONCAT(
(SIGN(AT42-AT39-(AT41-AT40)-meta!$F$4)*MINUTE(ABS(AT42-AT39-(AT41-AT40)-meta!$F$4))),meta!$F$10
),""),"")</f>
        <v/>
      </c>
      <c r="AS43" s="8"/>
      <c r="AT43" s="23" t="str">
        <f>_xlfn.IFS(AND(AT39="",AT40="",AT41="",AT42=""),"",
AND(AT39&lt;&gt;"",AT40="",AT41="",AT42=""),meta!$F$1-AT39,
AND(AT39&lt;&gt;"",AT40&lt;&gt;"",AT41="",AT42=""),meta!$F$1-AT39,
AND(AT39&lt;&gt;"",AT40&lt;&gt;"",AT41&lt;&gt;"",AT42=""),(meta!$F$1-AT39)-(AT41-AT40-meta!$F$3),
AND(AT39&lt;&gt;"",AT40&lt;&gt;"",AT41&lt;&gt;"",AT42&lt;&gt;""),IF(ABS(AT42-AT39-(AT41-AT40)-meta!$F$4)&lt;=meta!$F$9,0,(AT42-AT39-(AT41-AT40)-meta!$F$4)),
TRUE,"ERRO")</f>
        <v/>
      </c>
      <c r="AU43" s="28"/>
      <c r="AV43" s="8"/>
      <c r="AX43" s="67"/>
      <c r="AY43" s="58" t="str">
        <f>IF(AND(BA39&lt;&gt;"",BA40&lt;&gt;"",BA41&lt;&gt;"",BA42&lt;&gt;""),
IF(ABS(BA42-BA39-(BA41-BA40)-meta!$F$4)&lt;=meta!$F$9,
_xlfn.CONCAT(
(SIGN(BA42-BA39-(BA41-BA40)-meta!$F$4)*MINUTE(ABS(BA42-BA39-(BA41-BA40)-meta!$F$4))),meta!$F$10
),""),"")</f>
        <v/>
      </c>
      <c r="AZ43" s="8"/>
      <c r="BA43" s="23" t="str">
        <f>_xlfn.IFS(AND(BA39="",BA40="",BA41="",BA42=""),"",
AND(BA39&lt;&gt;"",BA40="",BA41="",BA42=""),meta!$F$1-BA39,
AND(BA39&lt;&gt;"",BA40&lt;&gt;"",BA41="",BA42=""),meta!$F$1-BA39,
AND(BA39&lt;&gt;"",BA40&lt;&gt;"",BA41&lt;&gt;"",BA42=""),(meta!$F$1-BA39)-(BA41-BA40-meta!$F$3),
AND(BA39&lt;&gt;"",BA40&lt;&gt;"",BA41&lt;&gt;"",BA42&lt;&gt;""),IF(ABS(BA42-BA39-(BA41-BA40)-meta!$F$4)&lt;=meta!$F$9,0,(BA42-BA39-(BA41-BA40)-meta!$F$4)),
TRUE,"ERRO")</f>
        <v/>
      </c>
      <c r="BB43" s="28"/>
      <c r="BC43" s="8"/>
    </row>
  </sheetData>
  <sheetProtection sheet="1" objects="1" scenarios="1" selectLockedCells="1"/>
  <mergeCells count="51">
    <mergeCell ref="AX38:AX43"/>
    <mergeCell ref="E39:E42"/>
    <mergeCell ref="G38:G43"/>
    <mergeCell ref="N38:N43"/>
    <mergeCell ref="U38:U43"/>
    <mergeCell ref="AB38:AB43"/>
    <mergeCell ref="AI38:AI43"/>
    <mergeCell ref="AQ38:AQ43"/>
    <mergeCell ref="AX24:AX29"/>
    <mergeCell ref="E25:E28"/>
    <mergeCell ref="G31:G36"/>
    <mergeCell ref="N31:N36"/>
    <mergeCell ref="U31:U36"/>
    <mergeCell ref="AB31:AB36"/>
    <mergeCell ref="AI31:AI36"/>
    <mergeCell ref="AQ31:AQ36"/>
    <mergeCell ref="AX31:AX36"/>
    <mergeCell ref="E32:E35"/>
    <mergeCell ref="AX17:AX22"/>
    <mergeCell ref="B18:C21"/>
    <mergeCell ref="E18:E21"/>
    <mergeCell ref="B22:C22"/>
    <mergeCell ref="G24:G29"/>
    <mergeCell ref="N24:N29"/>
    <mergeCell ref="U24:U29"/>
    <mergeCell ref="AB24:AB29"/>
    <mergeCell ref="AI24:AI29"/>
    <mergeCell ref="AQ24:AQ29"/>
    <mergeCell ref="G17:G22"/>
    <mergeCell ref="N17:N22"/>
    <mergeCell ref="U17:U22"/>
    <mergeCell ref="AB17:AB22"/>
    <mergeCell ref="AI17:AI22"/>
    <mergeCell ref="AQ17:AQ22"/>
    <mergeCell ref="AQ3:AQ8"/>
    <mergeCell ref="AX3:AX8"/>
    <mergeCell ref="E4:E7"/>
    <mergeCell ref="G10:G15"/>
    <mergeCell ref="N10:N15"/>
    <mergeCell ref="U10:U15"/>
    <mergeCell ref="AB10:AB15"/>
    <mergeCell ref="AI10:AI15"/>
    <mergeCell ref="AQ10:AQ15"/>
    <mergeCell ref="AX10:AX15"/>
    <mergeCell ref="AI3:AI8"/>
    <mergeCell ref="B2:C11"/>
    <mergeCell ref="G3:G8"/>
    <mergeCell ref="N3:N8"/>
    <mergeCell ref="U3:U8"/>
    <mergeCell ref="AB3:AB8"/>
    <mergeCell ref="E11:E14"/>
  </mergeCells>
  <conditionalFormatting sqref="G3:J8">
    <cfRule type="expression" dxfId="645" priority="126" stopIfTrue="1">
      <formula>$G$3&gt;TODAY()</formula>
    </cfRule>
  </conditionalFormatting>
  <conditionalFormatting sqref="G10:J15">
    <cfRule type="expression" dxfId="644" priority="105" stopIfTrue="1">
      <formula>$G$10&gt;TODAY()</formula>
    </cfRule>
  </conditionalFormatting>
  <conditionalFormatting sqref="G17:J22">
    <cfRule type="expression" dxfId="643" priority="84" stopIfTrue="1">
      <formula>$G$17&gt;TODAY()</formula>
    </cfRule>
  </conditionalFormatting>
  <conditionalFormatting sqref="G24:J29">
    <cfRule type="expression" dxfId="642" priority="63" stopIfTrue="1">
      <formula>$G$24&gt;TODAY()</formula>
    </cfRule>
  </conditionalFormatting>
  <conditionalFormatting sqref="G31:J36">
    <cfRule type="expression" dxfId="641" priority="42" stopIfTrue="1">
      <formula>$G$31&gt;TODAY()</formula>
    </cfRule>
  </conditionalFormatting>
  <conditionalFormatting sqref="G38:J43">
    <cfRule type="expression" dxfId="640" priority="21" stopIfTrue="1">
      <formula>$G$38&gt;TODAY()</formula>
    </cfRule>
  </conditionalFormatting>
  <conditionalFormatting sqref="G3:L3 I4:I7 H8:L8 L4:L7">
    <cfRule type="expression" dxfId="639" priority="127" stopIfTrue="1">
      <formula>$G$3=TODAY()</formula>
    </cfRule>
  </conditionalFormatting>
  <conditionalFormatting sqref="G10:L10 I11:I14 H15:L15 L11:L14">
    <cfRule type="expression" dxfId="637" priority="106" stopIfTrue="1">
      <formula>$G$10=TODAY()</formula>
    </cfRule>
  </conditionalFormatting>
  <conditionalFormatting sqref="G17:L17 I18:I21 H22:L22 L18:L21">
    <cfRule type="expression" dxfId="635" priority="85" stopIfTrue="1">
      <formula>$G$17=TODAY()</formula>
    </cfRule>
  </conditionalFormatting>
  <conditionalFormatting sqref="G24:L24 I25:I28 H29:L29 L25:L28">
    <cfRule type="expression" dxfId="633" priority="64" stopIfTrue="1">
      <formula>$G$24=TODAY()</formula>
    </cfRule>
  </conditionalFormatting>
  <conditionalFormatting sqref="G31:L31 I32:I35 H36:L36 L32:L35">
    <cfRule type="expression" dxfId="631" priority="43" stopIfTrue="1">
      <formula>$G$31=TODAY()</formula>
    </cfRule>
  </conditionalFormatting>
  <conditionalFormatting sqref="G38:L38 I39:I42 H43:L43 L39:L42">
    <cfRule type="expression" dxfId="629" priority="22" stopIfTrue="1">
      <formula>$G$38=TODAY()</formula>
    </cfRule>
  </conditionalFormatting>
  <conditionalFormatting sqref="N3:O3 Q3:R3 P3:P8 O8 Q8:R8 S3:S8">
    <cfRule type="expression" dxfId="627" priority="130" stopIfTrue="1">
      <formula>$N$3=TODAY()</formula>
    </cfRule>
  </conditionalFormatting>
  <conditionalFormatting sqref="N3:Q8">
    <cfRule type="expression" dxfId="626" priority="129" stopIfTrue="1">
      <formula>$N$3&gt;TODAY()</formula>
    </cfRule>
  </conditionalFormatting>
  <conditionalFormatting sqref="N10:Q15">
    <cfRule type="expression" dxfId="625" priority="108" stopIfTrue="1">
      <formula>$N$10&gt;TODAY()</formula>
    </cfRule>
  </conditionalFormatting>
  <conditionalFormatting sqref="N17:Q22">
    <cfRule type="expression" dxfId="624" priority="87" stopIfTrue="1">
      <formula>$N$17&gt;TODAY()</formula>
    </cfRule>
  </conditionalFormatting>
  <conditionalFormatting sqref="N24:Q29">
    <cfRule type="expression" dxfId="623" priority="66" stopIfTrue="1">
      <formula>$N$24&gt;TODAY()</formula>
    </cfRule>
  </conditionalFormatting>
  <conditionalFormatting sqref="N31:Q36">
    <cfRule type="expression" dxfId="622" priority="45" stopIfTrue="1">
      <formula>$N$31&gt;TODAY()</formula>
    </cfRule>
  </conditionalFormatting>
  <conditionalFormatting sqref="N38:Q43">
    <cfRule type="expression" dxfId="621" priority="24" stopIfTrue="1">
      <formula>$N$38&gt;TODAY()</formula>
    </cfRule>
  </conditionalFormatting>
  <conditionalFormatting sqref="N10:S10 P11:P14 O15:S15 S11:S14">
    <cfRule type="expression" dxfId="619" priority="109" stopIfTrue="1">
      <formula>$N$10=TODAY()</formula>
    </cfRule>
  </conditionalFormatting>
  <conditionalFormatting sqref="N17:S17 P18:P21 O22:S22 S18:S21">
    <cfRule type="expression" dxfId="617" priority="88" stopIfTrue="1">
      <formula>$N$17=TODAY()</formula>
    </cfRule>
  </conditionalFormatting>
  <conditionalFormatting sqref="N24:S24 P25:P28 O29:S29 S25:S28">
    <cfRule type="expression" dxfId="615" priority="67" stopIfTrue="1">
      <formula>$N$24=TODAY()</formula>
    </cfRule>
  </conditionalFormatting>
  <conditionalFormatting sqref="N31:S31 P32:P35 O36:S36 S32:S35">
    <cfRule type="expression" dxfId="613" priority="46" stopIfTrue="1">
      <formula>$N$31=TODAY()</formula>
    </cfRule>
  </conditionalFormatting>
  <conditionalFormatting sqref="N38:S38 P39:P42 O43:S43 S39:S42">
    <cfRule type="expression" dxfId="611" priority="25" stopIfTrue="1">
      <formula>$N$38=TODAY()</formula>
    </cfRule>
  </conditionalFormatting>
  <conditionalFormatting sqref="U3:X8">
    <cfRule type="expression" dxfId="609" priority="123" stopIfTrue="1">
      <formula>$U$3&gt;TODAY()</formula>
    </cfRule>
  </conditionalFormatting>
  <conditionalFormatting sqref="U10:X15">
    <cfRule type="expression" dxfId="608" priority="102" stopIfTrue="1">
      <formula>$U$10&gt;TODAY()</formula>
    </cfRule>
  </conditionalFormatting>
  <conditionalFormatting sqref="U17:X22">
    <cfRule type="expression" dxfId="607" priority="81" stopIfTrue="1">
      <formula>$U$17&gt;TODAY()</formula>
    </cfRule>
  </conditionalFormatting>
  <conditionalFormatting sqref="U24:X29">
    <cfRule type="expression" dxfId="606" priority="60" stopIfTrue="1">
      <formula>$U$24&gt;TODAY()</formula>
    </cfRule>
  </conditionalFormatting>
  <conditionalFormatting sqref="U31:X36">
    <cfRule type="expression" dxfId="605" priority="39" stopIfTrue="1">
      <formula>$U$31&gt;TODAY()</formula>
    </cfRule>
  </conditionalFormatting>
  <conditionalFormatting sqref="U38:X43">
    <cfRule type="expression" dxfId="604" priority="18" stopIfTrue="1">
      <formula>$U$38&gt;TODAY()</formula>
    </cfRule>
  </conditionalFormatting>
  <conditionalFormatting sqref="U3:Z3 W4:W7 V8:Z8 Z4:Z7">
    <cfRule type="expression" dxfId="603" priority="124" stopIfTrue="1">
      <formula>$U$3=TODAY()</formula>
    </cfRule>
  </conditionalFormatting>
  <conditionalFormatting sqref="U10:Z10 W11:W14 V15:Z15 Z11:Z14">
    <cfRule type="expression" dxfId="601" priority="103" stopIfTrue="1">
      <formula>$U$10=TODAY()</formula>
    </cfRule>
  </conditionalFormatting>
  <conditionalFormatting sqref="U17:Z17 W18:W21 V22:Z22 Z18:Z21">
    <cfRule type="expression" dxfId="599" priority="82" stopIfTrue="1">
      <formula>$U$17=TODAY()</formula>
    </cfRule>
  </conditionalFormatting>
  <conditionalFormatting sqref="U24:Z24 W25:W28 V29:Z29 Z25:Z28">
    <cfRule type="expression" dxfId="597" priority="61" stopIfTrue="1">
      <formula>$U$24=TODAY()</formula>
    </cfRule>
  </conditionalFormatting>
  <conditionalFormatting sqref="U31:Z31 W32:W35 V36:Z36 Z32:Z35">
    <cfRule type="expression" dxfId="595" priority="40" stopIfTrue="1">
      <formula>$U$31=TODAY()</formula>
    </cfRule>
  </conditionalFormatting>
  <conditionalFormatting sqref="U38:Z38 W39:W42 V43:Z43 Z39:Z42">
    <cfRule type="expression" dxfId="593" priority="19" stopIfTrue="1">
      <formula>$U$38=TODAY()</formula>
    </cfRule>
  </conditionalFormatting>
  <conditionalFormatting sqref="AB3:AE8">
    <cfRule type="expression" dxfId="591" priority="120" stopIfTrue="1">
      <formula>$AB$3&gt;TODAY()</formula>
    </cfRule>
  </conditionalFormatting>
  <conditionalFormatting sqref="AB10:AE15">
    <cfRule type="expression" dxfId="590" priority="99" stopIfTrue="1">
      <formula>$AB$10&gt;TODAY()</formula>
    </cfRule>
  </conditionalFormatting>
  <conditionalFormatting sqref="AB17:AE22">
    <cfRule type="expression" dxfId="589" priority="78" stopIfTrue="1">
      <formula>$AB$17&gt;TODAY()</formula>
    </cfRule>
  </conditionalFormatting>
  <conditionalFormatting sqref="AB24:AE29">
    <cfRule type="expression" dxfId="588" priority="57" stopIfTrue="1">
      <formula>$AB$24&gt;TODAY()</formula>
    </cfRule>
  </conditionalFormatting>
  <conditionalFormatting sqref="AB31:AE36">
    <cfRule type="expression" dxfId="587" priority="36" stopIfTrue="1">
      <formula>$AB$31&gt;TODAY()</formula>
    </cfRule>
  </conditionalFormatting>
  <conditionalFormatting sqref="AB38:AE43">
    <cfRule type="expression" dxfId="586" priority="15" stopIfTrue="1">
      <formula>$AB$38&gt;TODAY()</formula>
    </cfRule>
  </conditionalFormatting>
  <conditionalFormatting sqref="AB3:AG3 AD4:AD7 AC8:AG8 AG4:AG7">
    <cfRule type="expression" dxfId="585" priority="121" stopIfTrue="1">
      <formula>$AB$3=TODAY()</formula>
    </cfRule>
  </conditionalFormatting>
  <conditionalFormatting sqref="AB10:AG10 AD11:AD14 AC15:AG15 AG11:AG14">
    <cfRule type="expression" dxfId="583" priority="100" stopIfTrue="1">
      <formula>$AB$10=TODAY()</formula>
    </cfRule>
  </conditionalFormatting>
  <conditionalFormatting sqref="AB17:AG17 AD18:AD21 AC22:AG22 AG18:AG21">
    <cfRule type="expression" dxfId="581" priority="79" stopIfTrue="1">
      <formula>$AB$17=TODAY()</formula>
    </cfRule>
  </conditionalFormatting>
  <conditionalFormatting sqref="AB24:AG24 AD25:AD28 AC29:AG29 AG25:AG28">
    <cfRule type="expression" dxfId="579" priority="58" stopIfTrue="1">
      <formula>$AB$24=TODAY()</formula>
    </cfRule>
  </conditionalFormatting>
  <conditionalFormatting sqref="AB31:AG31 AD32:AD35 AC36:AG36 AG32:AG35">
    <cfRule type="expression" dxfId="577" priority="37" stopIfTrue="1">
      <formula>$AB$31=TODAY()</formula>
    </cfRule>
  </conditionalFormatting>
  <conditionalFormatting sqref="AB38:AG38 AD39:AD42 AC43:AG43 AG39:AG42">
    <cfRule type="expression" dxfId="575" priority="16" stopIfTrue="1">
      <formula>$AB$38=TODAY()</formula>
    </cfRule>
  </conditionalFormatting>
  <conditionalFormatting sqref="AI3:AL8">
    <cfRule type="expression" dxfId="573" priority="117" stopIfTrue="1">
      <formula>$AI$3&gt;TODAY()</formula>
    </cfRule>
  </conditionalFormatting>
  <conditionalFormatting sqref="AI10:AL15">
    <cfRule type="expression" dxfId="572" priority="96" stopIfTrue="1">
      <formula>$AI$10&gt;TODAY()</formula>
    </cfRule>
  </conditionalFormatting>
  <conditionalFormatting sqref="AI17:AL22">
    <cfRule type="expression" dxfId="571" priority="75" stopIfTrue="1">
      <formula>$AI$17&gt;TODAY()</formula>
    </cfRule>
  </conditionalFormatting>
  <conditionalFormatting sqref="AI24:AL29">
    <cfRule type="expression" dxfId="570" priority="54" stopIfTrue="1">
      <formula>$AI$24&gt;TODAY()</formula>
    </cfRule>
  </conditionalFormatting>
  <conditionalFormatting sqref="AI31:AL36">
    <cfRule type="expression" dxfId="569" priority="33" stopIfTrue="1">
      <formula>$AI$31&gt;TODAY()</formula>
    </cfRule>
  </conditionalFormatting>
  <conditionalFormatting sqref="AI38:AL43">
    <cfRule type="expression" dxfId="568" priority="12" stopIfTrue="1">
      <formula>$AI$38&gt;TODAY()</formula>
    </cfRule>
  </conditionalFormatting>
  <conditionalFormatting sqref="AI3:AN3 AK4:AK7 AJ8:AN8 AN4:AN7">
    <cfRule type="expression" dxfId="567" priority="118" stopIfTrue="1">
      <formula>$AI$3=TODAY()</formula>
    </cfRule>
  </conditionalFormatting>
  <conditionalFormatting sqref="AI10:AN10 AK11:AK14 AJ15:AN15 AN11:AN14">
    <cfRule type="expression" dxfId="565" priority="97" stopIfTrue="1">
      <formula>$AI$10=TODAY()</formula>
    </cfRule>
  </conditionalFormatting>
  <conditionalFormatting sqref="AI17:AN17 AK18:AK21 AJ22:AN22 AN18:AN21">
    <cfRule type="expression" dxfId="563" priority="76" stopIfTrue="1">
      <formula>$AI$17=TODAY()</formula>
    </cfRule>
  </conditionalFormatting>
  <conditionalFormatting sqref="AI24:AN24 AK25:AK28 AJ29:AN29 AN25:AN28">
    <cfRule type="expression" dxfId="561" priority="55" stopIfTrue="1">
      <formula>$AI$24=TODAY()</formula>
    </cfRule>
  </conditionalFormatting>
  <conditionalFormatting sqref="AI31:AN31 AK32:AK35 AJ36:AN36 AN32:AN35">
    <cfRule type="expression" dxfId="559" priority="34" stopIfTrue="1">
      <formula>$AI$31=TODAY()</formula>
    </cfRule>
  </conditionalFormatting>
  <conditionalFormatting sqref="AI38:AN38 AK39:AK42 AJ43:AN43 AN39:AN42">
    <cfRule type="expression" dxfId="557" priority="13" stopIfTrue="1">
      <formula>$AI$38=TODAY()</formula>
    </cfRule>
  </conditionalFormatting>
  <conditionalFormatting sqref="AQ3:AT8">
    <cfRule type="expression" dxfId="555" priority="114" stopIfTrue="1">
      <formula>$AQ$3&gt;TODAY()</formula>
    </cfRule>
  </conditionalFormatting>
  <conditionalFormatting sqref="AQ10:AT15">
    <cfRule type="expression" dxfId="554" priority="93" stopIfTrue="1">
      <formula>$AQ$10&gt;TODAY()</formula>
    </cfRule>
  </conditionalFormatting>
  <conditionalFormatting sqref="AQ17:AT22">
    <cfRule type="expression" dxfId="553" priority="72" stopIfTrue="1">
      <formula>$AQ$17&gt;TODAY()</formula>
    </cfRule>
  </conditionalFormatting>
  <conditionalFormatting sqref="AQ24:AT29">
    <cfRule type="expression" dxfId="552" priority="51" stopIfTrue="1">
      <formula>$AQ$24&gt;TODAY()</formula>
    </cfRule>
  </conditionalFormatting>
  <conditionalFormatting sqref="AQ31:AT36">
    <cfRule type="expression" dxfId="551" priority="30" stopIfTrue="1">
      <formula>$AQ$31&gt;TODAY()</formula>
    </cfRule>
  </conditionalFormatting>
  <conditionalFormatting sqref="AQ38:AT43">
    <cfRule type="expression" dxfId="550" priority="9" stopIfTrue="1">
      <formula>$AQ$38&gt;TODAY()</formula>
    </cfRule>
  </conditionalFormatting>
  <conditionalFormatting sqref="AQ3:AV3 AS4:AS7 AR8:AV8 AV4:AV7">
    <cfRule type="expression" dxfId="549" priority="115" stopIfTrue="1">
      <formula>$AQ$3=TODAY()</formula>
    </cfRule>
  </conditionalFormatting>
  <conditionalFormatting sqref="AQ10:AV10 AS11:AS14 AR15:AV15 AV11:AV14">
    <cfRule type="expression" dxfId="547" priority="94" stopIfTrue="1">
      <formula>$AQ$10=TODAY()</formula>
    </cfRule>
  </conditionalFormatting>
  <conditionalFormatting sqref="AQ17:AV17 AS18:AS21 AR22:AV22 AV18:AV21">
    <cfRule type="expression" dxfId="545" priority="73" stopIfTrue="1">
      <formula>$AQ$17=TODAY()</formula>
    </cfRule>
  </conditionalFormatting>
  <conditionalFormatting sqref="AQ24:AV24 AS25:AS28 AR29:AV29 AV25:AV28">
    <cfRule type="expression" dxfId="543" priority="52" stopIfTrue="1">
      <formula>$AQ$24=TODAY()</formula>
    </cfRule>
  </conditionalFormatting>
  <conditionalFormatting sqref="AQ31:AV31 AS32:AS35 AR36:AV36 AV32:AV35">
    <cfRule type="expression" dxfId="541" priority="31" stopIfTrue="1">
      <formula>$AQ$31=TODAY()</formula>
    </cfRule>
  </conditionalFormatting>
  <conditionalFormatting sqref="AQ38:AV38 AS39:AS42 AR43:AV43 AV39:AV42">
    <cfRule type="expression" dxfId="539" priority="10" stopIfTrue="1">
      <formula>$AQ$38=TODAY()</formula>
    </cfRule>
  </conditionalFormatting>
  <conditionalFormatting sqref="AX3:BA8">
    <cfRule type="expression" dxfId="537" priority="111" stopIfTrue="1">
      <formula>$AX$3&gt;TODAY()</formula>
    </cfRule>
  </conditionalFormatting>
  <conditionalFormatting sqref="AX10:BA15">
    <cfRule type="expression" dxfId="536" priority="90" stopIfTrue="1">
      <formula>$AX$10&gt;TODAY()</formula>
    </cfRule>
  </conditionalFormatting>
  <conditionalFormatting sqref="AX17:BA22">
    <cfRule type="expression" dxfId="535" priority="69" stopIfTrue="1">
      <formula>$AX$17&gt;TODAY()</formula>
    </cfRule>
  </conditionalFormatting>
  <conditionalFormatting sqref="AX24:BA29">
    <cfRule type="expression" dxfId="534" priority="48" stopIfTrue="1">
      <formula>$AX$24&gt;TODAY()</formula>
    </cfRule>
  </conditionalFormatting>
  <conditionalFormatting sqref="AX31:BA36">
    <cfRule type="expression" dxfId="533" priority="27" stopIfTrue="1">
      <formula>$AX$31&gt;TODAY()</formula>
    </cfRule>
  </conditionalFormatting>
  <conditionalFormatting sqref="AX38:BA43">
    <cfRule type="expression" dxfId="532" priority="6" stopIfTrue="1">
      <formula>$AX$38&gt;TODAY()</formula>
    </cfRule>
  </conditionalFormatting>
  <conditionalFormatting sqref="AX3:BC3 AZ4:AZ7 AY8:BC8 BC4:BC7">
    <cfRule type="expression" dxfId="531" priority="112" stopIfTrue="1">
      <formula>$AX$3=TODAY()</formula>
    </cfRule>
  </conditionalFormatting>
  <conditionalFormatting sqref="AX10:BC10 AZ11:AZ14 AY15:BC15 BC11:BC14">
    <cfRule type="expression" dxfId="529" priority="91" stopIfTrue="1">
      <formula>$AX$10=TODAY()</formula>
    </cfRule>
  </conditionalFormatting>
  <conditionalFormatting sqref="AX17:BC17 AZ18:AZ21 AY22:BC22 BC18:BC21">
    <cfRule type="expression" dxfId="527" priority="70" stopIfTrue="1">
      <formula>$AX$17=TODAY()</formula>
    </cfRule>
  </conditionalFormatting>
  <conditionalFormatting sqref="AX24:BC24 AZ25:AZ28 AY29:BC29 BC25:BC28">
    <cfRule type="expression" dxfId="525" priority="49" stopIfTrue="1">
      <formula>$AX$24=TODAY()</formula>
    </cfRule>
  </conditionalFormatting>
  <conditionalFormatting sqref="AX31:BC31 AZ32:AZ35 AY36:BC36 BC32:BC35">
    <cfRule type="expression" dxfId="523" priority="28" stopIfTrue="1">
      <formula>$AX$31=TODAY()</formula>
    </cfRule>
  </conditionalFormatting>
  <conditionalFormatting sqref="AX38:BC38 AZ39:AZ42 AY43:BC43 BC39:BC42">
    <cfRule type="expression" dxfId="521" priority="7" stopIfTrue="1">
      <formula>$AX$38=TODAY()</formula>
    </cfRule>
  </conditionalFormatting>
  <dataValidations count="2">
    <dataValidation type="time" allowBlank="1" showInputMessage="1" showErrorMessage="1" errorTitle="Formato inválido!" error="Você deve inserir um horário no formato HH:MM que seja plausível" sqref="Q32:Q35 Q4:Q7 J4:J7 X4:X7 AE4:AE7 AL4:AL7 AT4:AT7 J32:J35 X32:X35 AE32:AE35 AL32:AL35 AT32:AT35 Q18:Q21 BA4:BA7 Q11:Q14 J11:J14 X11:X14 AE11:AE14 AL11:AL14 AT11:AT14 BA11:BA14 J18:J21 X18:X21 BA39:BA42 AL18:AL21 BA32:BA35 AT18:AT21 BA18:BA21 Q25:Q28 J25:J28 X25:X28 AE25:AE28 AL25:AL28 AT25:AT28 BA25:BA28 Q39:Q42 J39:J42 X39:X42 AE39:AE42 AL39:AL42 AT39:AT42 AE18:AE20" xr:uid="{CF0D75BD-76F6-4B50-AFA0-D6A7F2E7236B}">
      <formula1>0</formula1>
      <formula2>0.999988425925926</formula2>
    </dataValidation>
    <dataValidation type="time" allowBlank="1" showInputMessage="1" showErrorMessage="1" errorTitle="Formato inválido!" error="Você deve inserir um horário no formato HH:MM que seja plausível" sqref="AE21" xr:uid="{D6C48F1D-2DEE-4CFC-BC23-D1E9AB0EFC3A}">
      <formula1>0</formula1>
      <formula2>0.999999884259259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F0E56869-375A-4E1A-8B61-59ED5CD78E6E}">
            <xm:f>$C$14=meta!$R$2</xm:f>
            <x14:dxf>
              <font>
                <color theme="5" tint="0.39994506668294322"/>
              </font>
            </x14:dxf>
          </x14:cfRule>
          <xm:sqref>B2:C11</xm:sqref>
        </x14:conditionalFormatting>
        <x14:conditionalFormatting xmlns:xm="http://schemas.microsoft.com/office/excel/2006/main">
          <x14:cfRule type="expression" priority="1" id="{78BDD276-B8CF-40F6-968B-D0E71583928B}">
            <xm:f>JUL!$C$14=meta!$R$2</xm:f>
            <x14:dxf>
              <font>
                <color theme="5" tint="0.39994506668294322"/>
              </font>
            </x14:dxf>
          </x14:cfRule>
          <xm:sqref>C12</xm:sqref>
        </x14:conditionalFormatting>
        <x14:conditionalFormatting xmlns:xm="http://schemas.microsoft.com/office/excel/2006/main">
          <x14:cfRule type="expression" priority="2" id="{06945325-921D-469D-B3A0-51F2F8F6A561}">
            <xm:f>$C$14=meta!$R$2</xm:f>
            <x14:dxf>
              <font>
                <color theme="5" tint="0.39994506668294322"/>
              </font>
            </x14:dxf>
          </x14:cfRule>
          <xm:sqref>C13</xm:sqref>
        </x14:conditionalFormatting>
        <x14:conditionalFormatting xmlns:xm="http://schemas.microsoft.com/office/excel/2006/main">
          <x14:cfRule type="containsText" priority="4" operator="containsText" id="{EEB1EF9C-EECE-483A-96E7-27C04C6580B9}">
            <xm:f>NOT(ISERROR(SEARCH(meta!$R$2,C14)))</xm:f>
            <xm:f>meta!$R$2</xm:f>
            <x14:dxf>
              <font>
                <color theme="5" tint="0.39994506668294322"/>
              </font>
            </x14:dxf>
          </x14:cfRule>
          <xm:sqref>C14</xm:sqref>
        </x14:conditionalFormatting>
        <x14:conditionalFormatting xmlns:xm="http://schemas.microsoft.com/office/excel/2006/main">
          <x14:cfRule type="expression" priority="125" stopIfTrue="1" id="{1C47CD34-1C3A-4144-B508-B1E73433962A}">
            <xm:f>MONTH($G$3)&lt;&gt;VLOOKUP($B$2,meta!$M$1:$N$12,2,FALSE)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G3:L8</xm:sqref>
        </x14:conditionalFormatting>
        <x14:conditionalFormatting xmlns:xm="http://schemas.microsoft.com/office/excel/2006/main">
          <x14:cfRule type="expression" priority="104" stopIfTrue="1" id="{33032632-305B-4C04-B471-E508DE4B2CC9}">
            <xm:f>MONTH($G$10)&lt;&gt;VLOOKUP($B$2,meta!$M$1:$N$12,2,FALSE)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G10:L15</xm:sqref>
        </x14:conditionalFormatting>
        <x14:conditionalFormatting xmlns:xm="http://schemas.microsoft.com/office/excel/2006/main">
          <x14:cfRule type="expression" priority="83" stopIfTrue="1" id="{DB47345C-3654-4C4B-985A-049ED2DE5641}">
            <xm:f>MONTH($G$17)&lt;&gt;VLOOKUP($B$2,meta!$M$1:$N$12,2,FALSE)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G17:L22</xm:sqref>
        </x14:conditionalFormatting>
        <x14:conditionalFormatting xmlns:xm="http://schemas.microsoft.com/office/excel/2006/main">
          <x14:cfRule type="expression" priority="62" stopIfTrue="1" id="{BB00B88A-0764-4E2B-AA93-7B2F22312A0C}">
            <xm:f>MONTH($G$24)&lt;&gt;VLOOKUP($B$2,meta!$M$1:$N$12,2,FALSE)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G24:L29</xm:sqref>
        </x14:conditionalFormatting>
        <x14:conditionalFormatting xmlns:xm="http://schemas.microsoft.com/office/excel/2006/main">
          <x14:cfRule type="expression" priority="41" stopIfTrue="1" id="{87619AC8-FE6D-4D92-B257-064C7C5E2209}">
            <xm:f>MONTH($G$31)&lt;&gt;VLOOKUP($B$2,meta!$M$1:$N$12,2,FALSE)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G31:L36</xm:sqref>
        </x14:conditionalFormatting>
        <x14:conditionalFormatting xmlns:xm="http://schemas.microsoft.com/office/excel/2006/main">
          <x14:cfRule type="expression" priority="20" stopIfTrue="1" id="{A764EA7A-5AAC-47CC-B4DE-B60261A47213}">
            <xm:f>MONTH($G$38)&lt;&gt;VLOOKUP($B$2,meta!$M$1:$N$12,2,FALSE)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G38:L43</xm:sqref>
        </x14:conditionalFormatting>
        <x14:conditionalFormatting xmlns:xm="http://schemas.microsoft.com/office/excel/2006/main">
          <x14:cfRule type="expression" priority="128" stopIfTrue="1" id="{74C785E2-A407-4B89-9623-CED1C901921E}">
            <xm:f>MONTH($N$3)&lt;&gt;VLOOKUP($B$2,meta!$M$1:$N$12,2,FALSE)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N3:S8</xm:sqref>
        </x14:conditionalFormatting>
        <x14:conditionalFormatting xmlns:xm="http://schemas.microsoft.com/office/excel/2006/main">
          <x14:cfRule type="expression" priority="107" stopIfTrue="1" id="{D3B44046-66A9-49B9-8DC3-B644DE1F458A}">
            <xm:f>MONTH($N$10)&lt;&gt;VLOOKUP($B$2,meta!$M$1:$N$12,2,FALSE)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N10:S15</xm:sqref>
        </x14:conditionalFormatting>
        <x14:conditionalFormatting xmlns:xm="http://schemas.microsoft.com/office/excel/2006/main">
          <x14:cfRule type="expression" priority="86" stopIfTrue="1" id="{C77D285D-4CA2-4FF9-A070-CBDBC7C8C55C}">
            <xm:f>MONTH($N$17)&lt;&gt;VLOOKUP($B$2,meta!$M$1:$N$12,2,FALSE)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N17:S22</xm:sqref>
        </x14:conditionalFormatting>
        <x14:conditionalFormatting xmlns:xm="http://schemas.microsoft.com/office/excel/2006/main">
          <x14:cfRule type="expression" priority="65" stopIfTrue="1" id="{A4F71CAC-67C2-449B-8A3E-388D9414A0C6}">
            <xm:f>MONTH($N$24)&lt;&gt;VLOOKUP($B$2,meta!$M$1:$N$12,2,FALSE)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N24:S29</xm:sqref>
        </x14:conditionalFormatting>
        <x14:conditionalFormatting xmlns:xm="http://schemas.microsoft.com/office/excel/2006/main">
          <x14:cfRule type="expression" priority="44" stopIfTrue="1" id="{1DF8673E-D8D5-4C4C-B94A-62FD25D1B9E0}">
            <xm:f>MONTH($N$31)&lt;&gt;VLOOKUP($B$2,meta!$M$1:$N$12,2,FALSE)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N31:S36</xm:sqref>
        </x14:conditionalFormatting>
        <x14:conditionalFormatting xmlns:xm="http://schemas.microsoft.com/office/excel/2006/main">
          <x14:cfRule type="expression" priority="23" stopIfTrue="1" id="{171E32C7-8108-43BE-8BBB-6F5F479A7D30}">
            <xm:f>MONTH($N$38)&lt;&gt;VLOOKUP($B$2,meta!$M$1:$N$12,2,FALSE)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N38:S43</xm:sqref>
        </x14:conditionalFormatting>
        <x14:conditionalFormatting xmlns:xm="http://schemas.microsoft.com/office/excel/2006/main">
          <x14:cfRule type="expression" priority="122" stopIfTrue="1" id="{74EFDDDA-041D-427B-BFB7-4618139E2465}">
            <xm:f>MONTH($U$3)&lt;&gt;VLOOKUP($B$2,meta!$M$1:$N$12,2,FALSE)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U3:Z8</xm:sqref>
        </x14:conditionalFormatting>
        <x14:conditionalFormatting xmlns:xm="http://schemas.microsoft.com/office/excel/2006/main">
          <x14:cfRule type="expression" priority="101" stopIfTrue="1" id="{A41375D6-3417-4127-9C3D-5CC244755E2D}">
            <xm:f>MONTH($U$10)&lt;&gt;VLOOKUP($B$2,meta!$M$1:$N$12,2,FALSE)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U10:Z15</xm:sqref>
        </x14:conditionalFormatting>
        <x14:conditionalFormatting xmlns:xm="http://schemas.microsoft.com/office/excel/2006/main">
          <x14:cfRule type="expression" priority="80" stopIfTrue="1" id="{A6FD87A7-1C3C-4ECE-902D-436D17DCC5CA}">
            <xm:f>MONTH($U$17)&lt;&gt;VLOOKUP($B$2,meta!$M$1:$N$12,2,FALSE)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U17:Z22</xm:sqref>
        </x14:conditionalFormatting>
        <x14:conditionalFormatting xmlns:xm="http://schemas.microsoft.com/office/excel/2006/main">
          <x14:cfRule type="expression" priority="59" stopIfTrue="1" id="{D1734973-ABDD-405C-864F-F578F2DB9537}">
            <xm:f>MONTH($U$24)&lt;&gt;VLOOKUP($B$2,meta!$M$1:$N$12,2,FALSE)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U24:Z29</xm:sqref>
        </x14:conditionalFormatting>
        <x14:conditionalFormatting xmlns:xm="http://schemas.microsoft.com/office/excel/2006/main">
          <x14:cfRule type="expression" priority="38" stopIfTrue="1" id="{CAE08F45-BE34-43B4-BB9C-E28363B9B29C}">
            <xm:f>MONTH($U$31)&lt;&gt;VLOOKUP($B$2,meta!$M$1:$N$12,2,FALSE)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U31:Z36</xm:sqref>
        </x14:conditionalFormatting>
        <x14:conditionalFormatting xmlns:xm="http://schemas.microsoft.com/office/excel/2006/main">
          <x14:cfRule type="expression" priority="17" stopIfTrue="1" id="{0522FFF7-07EA-40C5-A0EA-7494B110499B}">
            <xm:f>MONTH($U$38)&lt;&gt;VLOOKUP($B$2,meta!$M$1:$N$12,2,FALSE)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U38:Z43</xm:sqref>
        </x14:conditionalFormatting>
        <x14:conditionalFormatting xmlns:xm="http://schemas.microsoft.com/office/excel/2006/main">
          <x14:cfRule type="expression" priority="119" stopIfTrue="1" id="{2E6A710B-4959-4AD7-8007-79A4D844D545}">
            <xm:f>MONTH($AB$3)&lt;&gt;VLOOKUP($B$2,meta!$M$1:$N$12,2,FALSE)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AB3:AG8</xm:sqref>
        </x14:conditionalFormatting>
        <x14:conditionalFormatting xmlns:xm="http://schemas.microsoft.com/office/excel/2006/main">
          <x14:cfRule type="expression" priority="98" stopIfTrue="1" id="{2B432AF5-9222-49FF-9E73-245CF13396F0}">
            <xm:f>MONTH($AB$10)&lt;&gt;VLOOKUP($B$2,meta!$M$1:$N$12,2,FALSE)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AB10:AG15</xm:sqref>
        </x14:conditionalFormatting>
        <x14:conditionalFormatting xmlns:xm="http://schemas.microsoft.com/office/excel/2006/main">
          <x14:cfRule type="expression" priority="77" stopIfTrue="1" id="{FCDF33AE-87DF-4426-A5BF-5FF9F8A9D6B7}">
            <xm:f>MONTH($AB$17)&lt;&gt;VLOOKUP($B$2,meta!$M$1:$N$12,2,FALSE)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AB17:AG22</xm:sqref>
        </x14:conditionalFormatting>
        <x14:conditionalFormatting xmlns:xm="http://schemas.microsoft.com/office/excel/2006/main">
          <x14:cfRule type="expression" priority="56" stopIfTrue="1" id="{D0AFF843-DE99-4539-B1B5-F86644795D5A}">
            <xm:f>MONTH($AB$24)&lt;&gt;VLOOKUP($B$2,meta!$M$1:$N$12,2,FALSE)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AB24:AG29</xm:sqref>
        </x14:conditionalFormatting>
        <x14:conditionalFormatting xmlns:xm="http://schemas.microsoft.com/office/excel/2006/main">
          <x14:cfRule type="expression" priority="35" stopIfTrue="1" id="{701E7747-29FC-4749-B4A9-0E6FFFAA8284}">
            <xm:f>MONTH($AB$31)&lt;&gt;VLOOKUP($B$2,meta!$M$1:$N$12,2,FALSE)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AB31:AG36</xm:sqref>
        </x14:conditionalFormatting>
        <x14:conditionalFormatting xmlns:xm="http://schemas.microsoft.com/office/excel/2006/main">
          <x14:cfRule type="expression" priority="14" stopIfTrue="1" id="{3C89D5E1-1F68-454A-AB23-AC8E73C243B0}">
            <xm:f>MONTH($AB$38)&lt;&gt;VLOOKUP($B$2,meta!$M$1:$N$12,2,FALSE)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AB38:AG43</xm:sqref>
        </x14:conditionalFormatting>
        <x14:conditionalFormatting xmlns:xm="http://schemas.microsoft.com/office/excel/2006/main">
          <x14:cfRule type="expression" priority="116" stopIfTrue="1" id="{F407E5FB-FB92-414B-B0CC-A67BBBB3C662}">
            <xm:f>MONTH($AI$3)&lt;&gt;VLOOKUP($B$2,meta!$M$1:$N$12,2,FALSE)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AI3:AN8</xm:sqref>
        </x14:conditionalFormatting>
        <x14:conditionalFormatting xmlns:xm="http://schemas.microsoft.com/office/excel/2006/main">
          <x14:cfRule type="expression" priority="95" stopIfTrue="1" id="{35FBF235-0E95-4494-BDA0-33EEB6951C35}">
            <xm:f>MONTH($AI$10)&lt;&gt;VLOOKUP($B$2,meta!$M$1:$N$12,2,FALSE)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AI10:AN15</xm:sqref>
        </x14:conditionalFormatting>
        <x14:conditionalFormatting xmlns:xm="http://schemas.microsoft.com/office/excel/2006/main">
          <x14:cfRule type="expression" priority="74" stopIfTrue="1" id="{58B9686D-BC10-474A-9D49-ABA1B3A74CF5}">
            <xm:f>MONTH($AI$17)&lt;&gt;VLOOKUP($B$2,meta!$M$1:$N$12,2,FALSE)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AI17:AN22</xm:sqref>
        </x14:conditionalFormatting>
        <x14:conditionalFormatting xmlns:xm="http://schemas.microsoft.com/office/excel/2006/main">
          <x14:cfRule type="expression" priority="53" stopIfTrue="1" id="{916C3745-DB7F-425F-ABAC-E81D473E8CE7}">
            <xm:f>MONTH($AI$24)&lt;&gt;VLOOKUP($B$2,meta!$M$1:$N$12,2,FALSE)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AI24:AN29</xm:sqref>
        </x14:conditionalFormatting>
        <x14:conditionalFormatting xmlns:xm="http://schemas.microsoft.com/office/excel/2006/main">
          <x14:cfRule type="expression" priority="32" stopIfTrue="1" id="{B01BB67F-E64E-40CE-84A3-36DAFAFC0942}">
            <xm:f>MONTH($AI$31)&lt;&gt;VLOOKUP($B$2,meta!$M$1:$N$12,2,FALSE)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AI31:AN36</xm:sqref>
        </x14:conditionalFormatting>
        <x14:conditionalFormatting xmlns:xm="http://schemas.microsoft.com/office/excel/2006/main">
          <x14:cfRule type="expression" priority="11" stopIfTrue="1" id="{51A3DB87-3033-4D89-A9FC-BC6608BF117C}">
            <xm:f>MONTH($AI$38)&lt;&gt;VLOOKUP($B$2,meta!$M$1:$N$12,2,FALSE)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AI38:AN43</xm:sqref>
        </x14:conditionalFormatting>
        <x14:conditionalFormatting xmlns:xm="http://schemas.microsoft.com/office/excel/2006/main">
          <x14:cfRule type="expression" priority="113" stopIfTrue="1" id="{55474017-2238-4945-9538-6CC5F693EC85}">
            <xm:f>MONTH($AQ$3)&lt;&gt;VLOOKUP($B$2,meta!$M$1:$N$12,2,FALSE)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AQ3:AV8</xm:sqref>
        </x14:conditionalFormatting>
        <x14:conditionalFormatting xmlns:xm="http://schemas.microsoft.com/office/excel/2006/main">
          <x14:cfRule type="expression" priority="92" stopIfTrue="1" id="{46322133-5813-46DE-A7B4-B254660492F1}">
            <xm:f>MONTH($AQ$10)&lt;&gt;VLOOKUP($B$2,meta!$M$1:$N$12,2,FALSE)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AQ10:AV15</xm:sqref>
        </x14:conditionalFormatting>
        <x14:conditionalFormatting xmlns:xm="http://schemas.microsoft.com/office/excel/2006/main">
          <x14:cfRule type="expression" priority="71" stopIfTrue="1" id="{11C31ADD-CE3F-43D4-A022-665BB1ADABC8}">
            <xm:f>MONTH($AQ$17)&lt;&gt;VLOOKUP($B$2,meta!$M$1:$N$12,2,FALSE)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AQ17:AV22</xm:sqref>
        </x14:conditionalFormatting>
        <x14:conditionalFormatting xmlns:xm="http://schemas.microsoft.com/office/excel/2006/main">
          <x14:cfRule type="expression" priority="50" stopIfTrue="1" id="{2AD564F7-B519-4846-A477-384B5F642CF4}">
            <xm:f>MONTH($AQ$24)&lt;&gt;VLOOKUP($B$2,meta!$M$1:$N$12,2,FALSE)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AQ24:AV29</xm:sqref>
        </x14:conditionalFormatting>
        <x14:conditionalFormatting xmlns:xm="http://schemas.microsoft.com/office/excel/2006/main">
          <x14:cfRule type="expression" priority="29" stopIfTrue="1" id="{3A6E1DCD-24EE-4EC9-8D62-0F832C40B6EA}">
            <xm:f>MONTH($AQ$31)&lt;&gt;VLOOKUP($B$2,meta!$M$1:$N$12,2,FALSE)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AQ31:AV36</xm:sqref>
        </x14:conditionalFormatting>
        <x14:conditionalFormatting xmlns:xm="http://schemas.microsoft.com/office/excel/2006/main">
          <x14:cfRule type="expression" priority="8" stopIfTrue="1" id="{4FE736C6-745B-4B14-8650-63B84E171449}">
            <xm:f>MONTH($AQ$38)&lt;&gt;VLOOKUP($B$2,meta!$M$1:$N$12,2,FALSE)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AQ38:AV43</xm:sqref>
        </x14:conditionalFormatting>
        <x14:conditionalFormatting xmlns:xm="http://schemas.microsoft.com/office/excel/2006/main">
          <x14:cfRule type="expression" priority="110" stopIfTrue="1" id="{4A6A66F2-DD25-42AB-B2CF-EFE420FE3323}">
            <xm:f>MONTH($AX$3)&lt;&gt;VLOOKUP($B$2,meta!$M$1:$N$12,2,FALSE)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AX3:BC8</xm:sqref>
        </x14:conditionalFormatting>
        <x14:conditionalFormatting xmlns:xm="http://schemas.microsoft.com/office/excel/2006/main">
          <x14:cfRule type="expression" priority="89" stopIfTrue="1" id="{E49AEAB5-7367-4893-9C29-17E2AA0C59DA}">
            <xm:f>MONTH($AX$10)&lt;&gt;VLOOKUP($B$2,meta!$M$1:$N$12,2,FALSE)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AX10:BC15</xm:sqref>
        </x14:conditionalFormatting>
        <x14:conditionalFormatting xmlns:xm="http://schemas.microsoft.com/office/excel/2006/main">
          <x14:cfRule type="expression" priority="68" stopIfTrue="1" id="{55900369-C9F0-45CA-8F99-4C6A959CA0D2}">
            <xm:f>MONTH($AX$17)&lt;&gt;VLOOKUP($B$2,meta!$M$1:$N$12,2,FALSE)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AX17:BC22</xm:sqref>
        </x14:conditionalFormatting>
        <x14:conditionalFormatting xmlns:xm="http://schemas.microsoft.com/office/excel/2006/main">
          <x14:cfRule type="expression" priority="47" stopIfTrue="1" id="{DA145612-74C3-48B0-99D9-A3F752153531}">
            <xm:f>MONTH($AX$24)&lt;&gt;VLOOKUP($B$2,meta!$M$1:$N$12,2,FALSE)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AX24:BC29</xm:sqref>
        </x14:conditionalFormatting>
        <x14:conditionalFormatting xmlns:xm="http://schemas.microsoft.com/office/excel/2006/main">
          <x14:cfRule type="expression" priority="26" stopIfTrue="1" id="{07D8FC6E-4983-4361-9C60-122329128BC4}">
            <xm:f>MONTH($AX$31)&lt;&gt;VLOOKUP($B$2,meta!$M$1:$N$12,2,FALSE)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AX31:BC36</xm:sqref>
        </x14:conditionalFormatting>
        <x14:conditionalFormatting xmlns:xm="http://schemas.microsoft.com/office/excel/2006/main">
          <x14:cfRule type="expression" priority="5" stopIfTrue="1" id="{17F63967-FF5B-4E11-9B97-893A7B8FECC2}">
            <xm:f>MONTH($AX$38)&lt;&gt;VLOOKUP($B$2,meta!$M$1:$N$12,2,FALSE)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AX38:BC43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C78DDCB1-C952-4653-869C-4693CC477459}">
          <x14:formula1>
            <xm:f>meta!$R$1:$R$2</xm:f>
          </x14:formula1>
          <xm:sqref>C14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AC39-71DC-44E9-AFFC-F7F6C1D74C0A}">
  <sheetPr codeName="Planilha10"/>
  <dimension ref="A1:BC43"/>
  <sheetViews>
    <sheetView zoomScaleNormal="100" workbookViewId="0">
      <selection activeCell="J4" sqref="J4"/>
    </sheetView>
  </sheetViews>
  <sheetFormatPr defaultColWidth="9.140625" defaultRowHeight="15" x14ac:dyDescent="0.25"/>
  <cols>
    <col min="1" max="1" width="1" style="1" customWidth="1"/>
    <col min="2" max="2" width="10.42578125" style="12" customWidth="1"/>
    <col min="3" max="3" width="6.5703125" style="1" bestFit="1" customWidth="1"/>
    <col min="4" max="4" width="1" style="5" customWidth="1"/>
    <col min="5" max="5" width="2.42578125" style="35" customWidth="1"/>
    <col min="6" max="6" width="1" style="37" customWidth="1"/>
    <col min="7" max="7" width="2.85546875" style="20" customWidth="1"/>
    <col min="8" max="8" width="9.42578125" style="3" customWidth="1"/>
    <col min="9" max="9" width="1" style="3" customWidth="1"/>
    <col min="10" max="10" width="5.85546875" style="3" customWidth="1"/>
    <col min="11" max="11" width="0.140625" style="29" customWidth="1"/>
    <col min="12" max="13" width="1" style="3" customWidth="1"/>
    <col min="14" max="14" width="2.85546875" style="20" customWidth="1"/>
    <col min="15" max="15" width="9.42578125" style="3" customWidth="1"/>
    <col min="16" max="16" width="1" style="3" customWidth="1"/>
    <col min="17" max="17" width="5.85546875" style="3" customWidth="1"/>
    <col min="18" max="18" width="0.140625" style="29" customWidth="1"/>
    <col min="19" max="20" width="1" style="3" customWidth="1"/>
    <col min="21" max="21" width="2.85546875" style="20" customWidth="1"/>
    <col min="22" max="22" width="9.42578125" style="3" customWidth="1"/>
    <col min="23" max="23" width="1" style="3" customWidth="1"/>
    <col min="24" max="24" width="5.85546875" style="3" customWidth="1"/>
    <col min="25" max="25" width="0.140625" style="29" customWidth="1"/>
    <col min="26" max="27" width="1" style="3" customWidth="1"/>
    <col min="28" max="28" width="2.85546875" style="20" customWidth="1"/>
    <col min="29" max="29" width="9.42578125" style="3" customWidth="1"/>
    <col min="30" max="30" width="1" style="3" customWidth="1"/>
    <col min="31" max="31" width="5.85546875" style="3" customWidth="1"/>
    <col min="32" max="32" width="0.140625" style="29" customWidth="1"/>
    <col min="33" max="34" width="1" style="3" customWidth="1"/>
    <col min="35" max="35" width="2.85546875" style="20" customWidth="1"/>
    <col min="36" max="36" width="9.42578125" style="3" customWidth="1"/>
    <col min="37" max="37" width="1" style="3" customWidth="1"/>
    <col min="38" max="38" width="5.85546875" style="3" customWidth="1"/>
    <col min="39" max="39" width="0.140625" style="29" customWidth="1"/>
    <col min="40" max="41" width="1" style="3" customWidth="1"/>
    <col min="42" max="42" width="1" style="16" customWidth="1"/>
    <col min="43" max="43" width="2.85546875" style="21" customWidth="1"/>
    <col min="44" max="44" width="9.42578125" style="17" customWidth="1"/>
    <col min="45" max="45" width="1" style="17" customWidth="1"/>
    <col min="46" max="46" width="5.85546875" style="17" customWidth="1"/>
    <col min="47" max="47" width="0.140625" style="24" customWidth="1"/>
    <col min="48" max="49" width="1" style="17" customWidth="1"/>
    <col min="50" max="50" width="2.85546875" style="21" customWidth="1"/>
    <col min="51" max="51" width="9.42578125" style="17" customWidth="1"/>
    <col min="52" max="52" width="1" style="17" customWidth="1"/>
    <col min="53" max="53" width="5.85546875" style="17" customWidth="1"/>
    <col min="54" max="54" width="0.140625" style="24" customWidth="1"/>
    <col min="55" max="55" width="1" style="17" customWidth="1"/>
    <col min="56" max="56" width="1" style="16" customWidth="1"/>
    <col min="57" max="57" width="9.140625" style="16"/>
    <col min="58" max="58" width="12.5703125" style="16" bestFit="1" customWidth="1"/>
    <col min="59" max="16384" width="9.140625" style="16"/>
  </cols>
  <sheetData>
    <row r="1" spans="1:55" ht="10.5" customHeight="1" x14ac:dyDescent="0.25">
      <c r="C1" s="32">
        <f>meta!$C$1</f>
        <v>2024</v>
      </c>
      <c r="J1" s="30">
        <f>IFERROR(SUM(J8,J15,J22,J29,J36,J43)*VLOOKUP($C$14,meta!$R$1:$S$3,2,FALSE),SUM(J8,J15,J22,J29,J36,J43))</f>
        <v>0</v>
      </c>
      <c r="Q1" s="30">
        <f>IFERROR(SUM(Q8,Q15,Q22,Q29,Q36,Q43)*VLOOKUP($C$14,meta!$R$1:$S$3,2,FALSE),SUM(Q8,Q15,Q22,Q29,Q36,Q43))</f>
        <v>0</v>
      </c>
      <c r="X1" s="30">
        <f>IFERROR(SUM(X8,X15,X22,X29,X36,X43)*VLOOKUP($C$14,meta!$R$1:$S$3,2,FALSE),SUM(X8,X15,X22,X29,X36,X43))</f>
        <v>0</v>
      </c>
      <c r="AE1" s="30">
        <f>IFERROR(SUM(AE8,AE15,AE22,AE29,AE36,AE43)*VLOOKUP($C$14,meta!$R$1:$S$3,2,FALSE),SUM(AE8,AE15,AE22,AE29,AE36,AE43))</f>
        <v>0</v>
      </c>
      <c r="AL1" s="30">
        <f>IFERROR(SUM(AL8,AL15,AL22,AL29,AL36,AL43)*VLOOKUP($C$14,meta!$R$1:$S$3,2,FALSE),SUM(AL8,AL15,AL22,AL29,AL36,AL43))</f>
        <v>0</v>
      </c>
      <c r="AT1" s="31">
        <f>IFERROR(SUM(AT8,AT15,AT22,AT29,AT36,AT43)*VLOOKUP($C$14,meta!$R$1:$S$3,2,FALSE),SUM(AT8,AT15,AT22,AT29,AT36,AT43))</f>
        <v>0</v>
      </c>
      <c r="BA1" s="31">
        <f>IFERROR(SUM(BA8,BA15,BA22,BA29,BA36,BA43)*VLOOKUP($C$14,meta!$R$1:$S$3,2,FALSE),SUM(BA8,BA15,BA22,BA29,BA36,BA43))</f>
        <v>0</v>
      </c>
    </row>
    <row r="2" spans="1:55" ht="4.5" customHeight="1" x14ac:dyDescent="0.25">
      <c r="B2" s="66" t="s">
        <v>31</v>
      </c>
      <c r="C2" s="66"/>
      <c r="D2" s="2"/>
      <c r="F2" s="34">
        <f>IFERROR(SUM(F4,F11,F18,F25,F32,F39)*VLOOKUP($C$14,meta!$R$1:$S$3,2,FALSE),SUM(F4,F11,F18,F25,F32,F39))</f>
        <v>0</v>
      </c>
      <c r="G2" s="39"/>
      <c r="H2" s="35"/>
      <c r="I2" s="35"/>
      <c r="J2" s="34">
        <f>IFERROR((1*NOT(OR(ISBLANK(J4),ISBLANK(J5),ISBLANK(J6),ISBLANK(J7)))+1*NOT(OR(ISBLANK(J11),ISBLANK(J12),ISBLANK(J13),ISBLANK(J14)))+1*NOT(OR(ISBLANK(J18),ISBLANK(J19),ISBLANK(J20),ISBLANK(J21)))+1*NOT(OR(ISBLANK(J25),ISBLANK(J26),ISBLANK(J27),ISBLANK(J28)))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*VLOOKUP($C$14,meta!$R$1:$S$3,2,FALSE),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+1*NOT(OR(ISBLANK(J32),ISBLANK(J33),ISBLANK(J34),ISBLANK(J35)))+1*NOT(OR(ISBLANK(J39),ISBLANK(J40),ISBLANK(J41),ISBLANK(J42)))))</f>
        <v>0</v>
      </c>
      <c r="K2" s="35"/>
      <c r="L2" s="35"/>
      <c r="M2" s="35"/>
      <c r="N2" s="39"/>
      <c r="O2" s="35"/>
      <c r="P2" s="35"/>
      <c r="Q2" s="34">
        <f>IFERROR((1*NOT(OR(ISBLANK(Q4),ISBLANK(Q5),ISBLANK(Q6),ISBLANK(Q7)))+1*NOT(OR(ISBLANK(Q11),ISBLANK(Q12),ISBLANK(Q13),ISBLANK(Q14)))+1*NOT(OR(ISBLANK(Q18),ISBLANK(Q19),ISBLANK(Q20),ISBLANK(Q21)))+1*NOT(OR(ISBLANK(Q25),ISBLANK(Q26),ISBLANK(Q27),ISBLANK(Q28)))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*VLOOKUP($C$14,meta!$R$1:$S$3,2,FALSE),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+1*NOT(OR(ISBLANK(Q32),ISBLANK(Q33),ISBLANK(Q34),ISBLANK(Q35)))+1*NOT(OR(ISBLANK(Q39),ISBLANK(Q40),ISBLANK(Q41),ISBLANK(Q42)))))</f>
        <v>0</v>
      </c>
      <c r="R2" s="35"/>
      <c r="S2" s="35"/>
      <c r="T2" s="35"/>
      <c r="U2" s="39"/>
      <c r="V2" s="35"/>
      <c r="W2" s="35"/>
      <c r="X2" s="34">
        <f>IFERROR((1*NOT(OR(ISBLANK(X4),ISBLANK(X5),ISBLANK(X6),ISBLANK(X7)))+1*NOT(OR(ISBLANK(X11),ISBLANK(X12),ISBLANK(X13),ISBLANK(X14)))+1*NOT(OR(ISBLANK(X18),ISBLANK(X19),ISBLANK(X20),ISBLANK(X21)))+1*NOT(OR(ISBLANK(X25),ISBLANK(X26),ISBLANK(X27),ISBLANK(X28)))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*VLOOKUP($C$14,meta!$R$1:$S$3,2,FALSE),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+1*NOT(OR(ISBLANK(X32),ISBLANK(X33),ISBLANK(X34),ISBLANK(X35)))+1*NOT(OR(ISBLANK(X39),ISBLANK(X40),ISBLANK(X41),ISBLANK(X42)))))</f>
        <v>0</v>
      </c>
      <c r="Y2" s="35"/>
      <c r="Z2" s="35"/>
      <c r="AA2" s="35"/>
      <c r="AB2" s="39"/>
      <c r="AC2" s="35"/>
      <c r="AD2" s="35"/>
      <c r="AE2" s="34">
        <f>IFERROR((1*NOT(OR(ISBLANK(AE4),ISBLANK(AE5),ISBLANK(AE6),ISBLANK(AE7)))+1*NOT(OR(ISBLANK(AE11),ISBLANK(AE12),ISBLANK(AE13),ISBLANK(AE14)))+1*NOT(OR(ISBLANK(AE18),ISBLANK(AE19),ISBLANK(AE20),ISBLANK(AE21)))+1*NOT(OR(ISBLANK(AE25),ISBLANK(AE26),ISBLANK(AE27),ISBLANK(AE28)))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*VLOOKUP($C$14,meta!$R$1:$S$3,2,FALSE),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+1*NOT(OR(ISBLANK(AE32),ISBLANK(AE33),ISBLANK(AE34),ISBLANK(AE35)))+1*NOT(OR(ISBLANK(AE39),ISBLANK(AE40),ISBLANK(AE41),ISBLANK(AE42)))))</f>
        <v>0</v>
      </c>
      <c r="AF2" s="35"/>
      <c r="AG2" s="35"/>
      <c r="AH2" s="35"/>
      <c r="AI2" s="39"/>
      <c r="AJ2" s="35"/>
      <c r="AK2" s="35"/>
      <c r="AL2" s="34">
        <f>IFERROR((1*NOT(OR(ISBLANK(AL4),ISBLANK(AL5),ISBLANK(AL6),ISBLANK(AL7)))+1*NOT(OR(ISBLANK(AL11),ISBLANK(AL12),ISBLANK(AL13),ISBLANK(AL14)))+1*NOT(OR(ISBLANK(AL18),ISBLANK(AL19),ISBLANK(AL20),ISBLANK(AL21)))+1*NOT(OR(ISBLANK(AL25),ISBLANK(AL26),ISBLANK(AL27),ISBLANK(AL28)))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*VLOOKUP($C$14,meta!$R$1:$S$3,2,FALSE),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+1*NOT(OR(ISBLANK(AL32),ISBLANK(AL33),ISBLANK(AL34),ISBLANK(AL35)))+1*NOT(OR(ISBLANK(AL39),ISBLANK(AL40),ISBLANK(AL41),ISBLANK(AL42)))))</f>
        <v>0</v>
      </c>
      <c r="AM2" s="35"/>
      <c r="AN2" s="35"/>
      <c r="AO2" s="35"/>
      <c r="AP2" s="17"/>
      <c r="AQ2" s="40"/>
      <c r="AT2" s="33">
        <f>IFERROR((1*NOT(OR(ISBLANK(AT4),ISBLANK(AT5),ISBLANK(AT6),ISBLANK(AT7)))+1*NOT(OR(ISBLANK(AT11),ISBLANK(AT12),ISBLANK(AT13),ISBLANK(AT14)))+1*NOT(OR(ISBLANK(AT18),ISBLANK(AT19),ISBLANK(AT20),ISBLANK(AT21)))+1*NOT(OR(ISBLANK(AT25),ISBLANK(AT26),ISBLANK(AT27),ISBLANK(AT28)))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*VLOOKUP($C$14,meta!$R$1:$S$3,2,FALSE),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+1*NOT(OR(ISBLANK(AT32),ISBLANK(AT33),ISBLANK(AT34),ISBLANK(AT35)))+1*NOT(OR(ISBLANK(AT39),ISBLANK(AT40),ISBLANK(AT41),ISBLANK(AT42)))))</f>
        <v>0</v>
      </c>
      <c r="AU2" s="17"/>
      <c r="AX2" s="40"/>
      <c r="BA2" s="33">
        <f>IFERROR((1*NOT(OR(ISBLANK(BA4),ISBLANK(BA5),ISBLANK(BA6),ISBLANK(BA7)))+1*NOT(OR(ISBLANK(BA11),ISBLANK(BA12),ISBLANK(BA13),ISBLANK(BA14)))+1*NOT(OR(ISBLANK(BA18),ISBLANK(BA19),ISBLANK(BA20),ISBLANK(BA21)))+1*NOT(OR(ISBLANK(BA25),ISBLANK(BA26),ISBLANK(BA27),ISBLANK(BA28)))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*VLOOKUP($C$14,meta!$R$1:$S$3,2,FALSE),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+1*NOT(OR(ISBLANK(BA32),ISBLANK(BA33),ISBLANK(BA34),ISBLANK(BA35)))+1*NOT(OR(ISBLANK(BA39),ISBLANK(BA40),ISBLANK(BA41),ISBLANK(BA42)))))</f>
        <v>0</v>
      </c>
    </row>
    <row r="3" spans="1:55" ht="4.5" customHeight="1" x14ac:dyDescent="0.25">
      <c r="B3" s="66"/>
      <c r="C3" s="66"/>
      <c r="D3" s="2"/>
      <c r="F3" s="35"/>
      <c r="G3" s="67" cm="1">
        <f t="array" ref="G3">_xlfn.IFS(WEEKDAY(DATE(meta!$C$1,VLOOKUP($B$2,meta!$M$1:$N$12,2,FALSE),1))=2,DATE(meta!$C$1,VLOOKUP($B$2,meta!$M$1:$N$12,2,FALSE),1),
WEEKDAY(DATE(meta!$C$1,VLOOKUP($B$2,meta!$M$1:$N$12,2,FALSE),1))=3,DATE(meta!$C$1,VLOOKUP($B$2,meta!$M$1:$N$12,2,FALSE),1)-1,
WEEKDAY(DATE(meta!$C$1,VLOOKUP($B$2,meta!$M$1:$N$12,2,FALSE),1))=4,DATE(meta!$C$1,VLOOKUP($B$2,meta!$M$1:$N$12,2,FALSE),1)-2,
WEEKDAY(DATE(meta!$C$1,VLOOKUP($B$2,meta!$M$1:$N$12,2,FALSE),1))=5,DATE(meta!$C$1,VLOOKUP($B$2,meta!$M$1:$N$12,2,FALSE),1)-3,
WEEKDAY(DATE(meta!$C$1,VLOOKUP($B$2,meta!$M$1:$N$12,2,FALSE),1))=6,DATE(meta!$C$1,VLOOKUP($B$2,meta!$M$1:$N$12,2,FALSE),1)-4,
WEEKDAY(DATE(meta!$C$1,VLOOKUP($B$2,meta!$M$1:$N$12,2,FALSE),1))=7,DATE(meta!$C$1,VLOOKUP($B$2,meta!$M$1:$N$12,2,FALSE),1)-5,
WEEKDAY(DATE(meta!$C$1,VLOOKUP($B$2,meta!$M$1:$N$12,2,FALSE),1))=1,DATE(meta!$C$1,VLOOKUP($B$2,meta!$M$1:$N$12,2,FALSE),1)-6
)</f>
        <v>44068</v>
      </c>
      <c r="H3" s="15"/>
      <c r="I3" s="15"/>
      <c r="J3" s="15"/>
      <c r="K3" s="25"/>
      <c r="L3" s="4"/>
      <c r="N3" s="67">
        <f>G3+1</f>
        <v>44069</v>
      </c>
      <c r="O3" s="15"/>
      <c r="P3" s="15"/>
      <c r="Q3" s="15"/>
      <c r="R3" s="25"/>
      <c r="S3" s="4"/>
      <c r="U3" s="67">
        <f>N3+1</f>
        <v>44070</v>
      </c>
      <c r="V3" s="15"/>
      <c r="W3" s="15"/>
      <c r="X3" s="15"/>
      <c r="Y3" s="25"/>
      <c r="Z3" s="4"/>
      <c r="AB3" s="67">
        <f>U3+1</f>
        <v>44071</v>
      </c>
      <c r="AC3" s="15"/>
      <c r="AD3" s="15"/>
      <c r="AE3" s="15"/>
      <c r="AF3" s="25"/>
      <c r="AG3" s="4"/>
      <c r="AI3" s="67">
        <f>AB3+1</f>
        <v>44072</v>
      </c>
      <c r="AJ3" s="15"/>
      <c r="AK3" s="15"/>
      <c r="AL3" s="15"/>
      <c r="AM3" s="25"/>
      <c r="AN3" s="4"/>
      <c r="AQ3" s="67">
        <f>AI3+1</f>
        <v>44073</v>
      </c>
      <c r="AR3" s="15"/>
      <c r="AS3" s="15"/>
      <c r="AT3" s="15"/>
      <c r="AU3" s="25"/>
      <c r="AV3" s="4"/>
      <c r="AX3" s="67">
        <f>AQ3+1</f>
        <v>44074</v>
      </c>
      <c r="AY3" s="15"/>
      <c r="AZ3" s="15"/>
      <c r="BA3" s="15"/>
      <c r="BB3" s="25"/>
      <c r="BC3" s="4"/>
    </row>
    <row r="4" spans="1:55" ht="14.45" customHeight="1" x14ac:dyDescent="0.25">
      <c r="B4" s="66"/>
      <c r="C4" s="66"/>
      <c r="E4" s="68">
        <f>IFERROR(SUM(J8,Q8,X8,AE8,AL8,AT8,BA8)*VLOOKUP($C$14,meta!$R$1:$S$3,2,FALSE),SUM(J8,Q8,X8,AE8,AL8,AT8,BA8))</f>
        <v>0</v>
      </c>
      <c r="F4" s="41">
        <f>IFERROR(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*VLOOKUP($C$14,meta!$R$1:$S$3,2,FALSE),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)</f>
        <v>0</v>
      </c>
      <c r="G4" s="67"/>
      <c r="H4" s="6" t="str">
        <f>meta!$P$1</f>
        <v>Entrada</v>
      </c>
      <c r="I4" s="1"/>
      <c r="J4" s="13"/>
      <c r="K4" s="26" t="str">
        <f>IF(J4&lt;&gt;"","",TEXT(meta!$F$1,"HH:MM"))</f>
        <v>08:30</v>
      </c>
      <c r="L4" s="1"/>
      <c r="N4" s="67"/>
      <c r="O4" s="6" t="str">
        <f>meta!$P$1</f>
        <v>Entrada</v>
      </c>
      <c r="P4" s="1"/>
      <c r="Q4" s="13"/>
      <c r="R4" s="26" t="str">
        <f>IF(Q4&lt;&gt;"","",TEXT(meta!$F$1,"HH:MM"))</f>
        <v>08:30</v>
      </c>
      <c r="S4" s="1"/>
      <c r="U4" s="67"/>
      <c r="V4" s="6" t="str">
        <f>meta!$P$1</f>
        <v>Entrada</v>
      </c>
      <c r="W4" s="1"/>
      <c r="X4" s="13"/>
      <c r="Y4" s="26" t="str">
        <f>IF(X4&lt;&gt;"","",TEXT(meta!$F$1,"HH:MM"))</f>
        <v>08:30</v>
      </c>
      <c r="Z4" s="1"/>
      <c r="AB4" s="67"/>
      <c r="AC4" s="6" t="str">
        <f>meta!$P$1</f>
        <v>Entrada</v>
      </c>
      <c r="AD4" s="1"/>
      <c r="AE4" s="13"/>
      <c r="AF4" s="26" t="str">
        <f>IF(AE4&lt;&gt;"","",TEXT(meta!$F$1,"HH:MM"))</f>
        <v>08:30</v>
      </c>
      <c r="AG4" s="1"/>
      <c r="AI4" s="67"/>
      <c r="AJ4" s="6" t="str">
        <f>meta!$P$1</f>
        <v>Entrada</v>
      </c>
      <c r="AK4" s="1"/>
      <c r="AL4" s="13"/>
      <c r="AM4" s="26" t="str">
        <f>IF(AL4&lt;&gt;"","",TEXT(meta!$F$1,"HH:MM"))</f>
        <v>08:30</v>
      </c>
      <c r="AN4" s="1"/>
      <c r="AQ4" s="67"/>
      <c r="AR4" s="6" t="str">
        <f>meta!$P$1</f>
        <v>Entrada</v>
      </c>
      <c r="AS4" s="1"/>
      <c r="AT4" s="13"/>
      <c r="AU4" s="26" t="str">
        <f>IF(AT4&lt;&gt;"","",TEXT(meta!$F$1,"HH:MM"))</f>
        <v>08:30</v>
      </c>
      <c r="AV4" s="1"/>
      <c r="AX4" s="67"/>
      <c r="AY4" s="6" t="str">
        <f>meta!$P$1</f>
        <v>Entrada</v>
      </c>
      <c r="AZ4" s="1"/>
      <c r="BA4" s="13"/>
      <c r="BB4" s="26" t="str">
        <f>IF(BA4&lt;&gt;"","",TEXT(meta!$F$1,"HH:MM"))</f>
        <v>08:30</v>
      </c>
      <c r="BC4" s="1"/>
    </row>
    <row r="5" spans="1:55" ht="14.45" customHeight="1" x14ac:dyDescent="0.25">
      <c r="B5" s="66"/>
      <c r="C5" s="66"/>
      <c r="E5" s="68"/>
      <c r="F5" s="36"/>
      <c r="G5" s="67"/>
      <c r="H5" s="7" t="str">
        <f>meta!$P$2</f>
        <v>Almoço ↑</v>
      </c>
      <c r="I5" s="1"/>
      <c r="J5" s="14"/>
      <c r="K5" s="27"/>
      <c r="L5" s="1"/>
      <c r="N5" s="67"/>
      <c r="O5" s="7" t="str">
        <f>meta!$P$2</f>
        <v>Almoço ↑</v>
      </c>
      <c r="P5" s="1"/>
      <c r="Q5" s="14"/>
      <c r="R5" s="27"/>
      <c r="S5" s="1"/>
      <c r="U5" s="67"/>
      <c r="V5" s="7" t="str">
        <f>meta!$P$2</f>
        <v>Almoço ↑</v>
      </c>
      <c r="W5" s="1"/>
      <c r="X5" s="14"/>
      <c r="Y5" s="27"/>
      <c r="Z5" s="1"/>
      <c r="AB5" s="67"/>
      <c r="AC5" s="7" t="str">
        <f>meta!$P$2</f>
        <v>Almoço ↑</v>
      </c>
      <c r="AD5" s="1"/>
      <c r="AE5" s="14"/>
      <c r="AF5" s="27"/>
      <c r="AG5" s="1"/>
      <c r="AI5" s="67"/>
      <c r="AJ5" s="7" t="str">
        <f>meta!$P$2</f>
        <v>Almoço ↑</v>
      </c>
      <c r="AK5" s="1"/>
      <c r="AL5" s="14"/>
      <c r="AM5" s="27"/>
      <c r="AN5" s="1"/>
      <c r="AQ5" s="67"/>
      <c r="AR5" s="7" t="str">
        <f>meta!$P$2</f>
        <v>Almoço ↑</v>
      </c>
      <c r="AS5" s="1"/>
      <c r="AT5" s="14"/>
      <c r="AU5" s="27"/>
      <c r="AV5" s="1"/>
      <c r="AX5" s="67"/>
      <c r="AY5" s="7" t="str">
        <f>meta!$P$2</f>
        <v>Almoço ↑</v>
      </c>
      <c r="AZ5" s="1"/>
      <c r="BA5" s="14"/>
      <c r="BB5" s="27"/>
      <c r="BC5" s="1"/>
    </row>
    <row r="6" spans="1:55" ht="14.45" customHeight="1" x14ac:dyDescent="0.25">
      <c r="B6" s="66"/>
      <c r="C6" s="66"/>
      <c r="E6" s="68"/>
      <c r="F6" s="36"/>
      <c r="G6" s="67"/>
      <c r="H6" s="7" t="str">
        <f>meta!$P$3</f>
        <v>Almoço ↓</v>
      </c>
      <c r="I6" s="1"/>
      <c r="J6" s="14"/>
      <c r="K6" s="27" t="str">
        <f>IF(OR(J5="",J6&lt;&gt;""),"",TEXT(J5+"1:00","HH:MM"))</f>
        <v/>
      </c>
      <c r="L6" s="1"/>
      <c r="N6" s="67"/>
      <c r="O6" s="7" t="str">
        <f>meta!$P$3</f>
        <v>Almoço ↓</v>
      </c>
      <c r="P6" s="1"/>
      <c r="Q6" s="14"/>
      <c r="R6" s="27" t="str">
        <f>IF(OR(Q5="",Q6&lt;&gt;""),"",TEXT(Q5+"1:00","HH:MM"))</f>
        <v/>
      </c>
      <c r="S6" s="1"/>
      <c r="U6" s="67"/>
      <c r="V6" s="7" t="str">
        <f>meta!$P$3</f>
        <v>Almoço ↓</v>
      </c>
      <c r="W6" s="1"/>
      <c r="X6" s="14"/>
      <c r="Y6" s="27" t="str">
        <f>IF(OR(X5="",X6&lt;&gt;""),"",TEXT(X5+"1:00","HH:MM"))</f>
        <v/>
      </c>
      <c r="Z6" s="1"/>
      <c r="AB6" s="67"/>
      <c r="AC6" s="7" t="str">
        <f>meta!$P$3</f>
        <v>Almoço ↓</v>
      </c>
      <c r="AD6" s="1"/>
      <c r="AE6" s="14"/>
      <c r="AF6" s="27" t="str">
        <f>IF(OR(AE5="",AE6&lt;&gt;""),"",TEXT(AE5+"1:00","HH:MM"))</f>
        <v/>
      </c>
      <c r="AG6" s="1"/>
      <c r="AI6" s="67"/>
      <c r="AJ6" s="7" t="str">
        <f>meta!$P$3</f>
        <v>Almoço ↓</v>
      </c>
      <c r="AK6" s="1"/>
      <c r="AL6" s="14"/>
      <c r="AM6" s="27" t="str">
        <f>IF(OR(AL5="",AL6&lt;&gt;""),"",TEXT(AL5+"1:00","HH:MM"))</f>
        <v/>
      </c>
      <c r="AN6" s="1"/>
      <c r="AQ6" s="67"/>
      <c r="AR6" s="7" t="str">
        <f>meta!$P$3</f>
        <v>Almoço ↓</v>
      </c>
      <c r="AS6" s="1"/>
      <c r="AT6" s="14"/>
      <c r="AU6" s="27" t="str">
        <f>IF(OR(AT5="",AT6&lt;&gt;""),"",TEXT(AT5+"1:00","HH:MM"))</f>
        <v/>
      </c>
      <c r="AV6" s="1"/>
      <c r="AX6" s="67"/>
      <c r="AY6" s="7" t="str">
        <f>meta!$P$3</f>
        <v>Almoço ↓</v>
      </c>
      <c r="AZ6" s="1"/>
      <c r="BA6" s="14"/>
      <c r="BB6" s="27" t="str">
        <f>IF(OR(BA5="",BA6&lt;&gt;""),"",TEXT(BA5+"1:00","HH:MM"))</f>
        <v/>
      </c>
      <c r="BC6" s="1"/>
    </row>
    <row r="7" spans="1:55" ht="14.45" customHeight="1" x14ac:dyDescent="0.25">
      <c r="B7" s="66"/>
      <c r="C7" s="66"/>
      <c r="E7" s="68"/>
      <c r="F7" s="36"/>
      <c r="G7" s="67"/>
      <c r="H7" s="6" t="str">
        <f>meta!$P$4</f>
        <v>Saída</v>
      </c>
      <c r="I7" s="1"/>
      <c r="J7" s="13"/>
      <c r="K7" s="26" t="str">
        <f>IF(J7&lt;&gt;"","",TEXT(meta!$F$2,"HH:MM"))</f>
        <v>17:30</v>
      </c>
      <c r="L7" s="1"/>
      <c r="N7" s="67"/>
      <c r="O7" s="6" t="str">
        <f>meta!$P$4</f>
        <v>Saída</v>
      </c>
      <c r="P7" s="1"/>
      <c r="Q7" s="13"/>
      <c r="R7" s="26" t="str">
        <f>IF(Q7&lt;&gt;"","",TEXT(meta!$F$2,"HH:MM"))</f>
        <v>17:30</v>
      </c>
      <c r="S7" s="1"/>
      <c r="U7" s="67"/>
      <c r="V7" s="6" t="str">
        <f>meta!$P$4</f>
        <v>Saída</v>
      </c>
      <c r="W7" s="1"/>
      <c r="X7" s="13"/>
      <c r="Y7" s="26" t="str">
        <f>IF(X7&lt;&gt;"","",TEXT(meta!$F$2,"HH:MM"))</f>
        <v>17:30</v>
      </c>
      <c r="Z7" s="1"/>
      <c r="AB7" s="67"/>
      <c r="AC7" s="6" t="str">
        <f>meta!$P$4</f>
        <v>Saída</v>
      </c>
      <c r="AD7" s="1"/>
      <c r="AE7" s="13"/>
      <c r="AF7" s="26" t="str">
        <f>IF(AE7&lt;&gt;"","",TEXT(meta!$F$2,"HH:MM"))</f>
        <v>17:30</v>
      </c>
      <c r="AG7" s="1"/>
      <c r="AI7" s="67"/>
      <c r="AJ7" s="6" t="str">
        <f>meta!$P$4</f>
        <v>Saída</v>
      </c>
      <c r="AK7" s="1"/>
      <c r="AL7" s="13"/>
      <c r="AM7" s="26" t="str">
        <f>IF(AL7&lt;&gt;"","",TEXT(meta!$F$2,"HH:MM"))</f>
        <v>17:30</v>
      </c>
      <c r="AN7" s="1"/>
      <c r="AQ7" s="67"/>
      <c r="AR7" s="6" t="str">
        <f>meta!$P$4</f>
        <v>Saída</v>
      </c>
      <c r="AS7" s="1"/>
      <c r="AT7" s="13"/>
      <c r="AU7" s="26" t="str">
        <f>IF(AT7&lt;&gt;"","",TEXT(meta!$F$2,"HH:MM"))</f>
        <v>17:30</v>
      </c>
      <c r="AV7" s="1"/>
      <c r="AX7" s="67"/>
      <c r="AY7" s="6" t="str">
        <f>meta!$P$4</f>
        <v>Saída</v>
      </c>
      <c r="AZ7" s="1"/>
      <c r="BA7" s="13"/>
      <c r="BB7" s="26" t="str">
        <f>IF(BA7&lt;&gt;"","",TEXT(meta!$F$2,"HH:MM"))</f>
        <v>17:30</v>
      </c>
      <c r="BC7" s="1"/>
    </row>
    <row r="8" spans="1:55" s="18" customFormat="1" ht="10.5" customHeight="1" x14ac:dyDescent="0.25">
      <c r="A8" s="8"/>
      <c r="B8" s="66"/>
      <c r="C8" s="66"/>
      <c r="D8" s="2"/>
      <c r="E8" s="35"/>
      <c r="F8" s="35"/>
      <c r="G8" s="67"/>
      <c r="H8" s="58" t="str">
        <f>IF(AND(J4&lt;&gt;"",J5&lt;&gt;"",J6&lt;&gt;"",J7&lt;&gt;""),
IF(ABS(J7-J4-(J6-J5)-meta!$F$4)&lt;=meta!$F$9,
_xlfn.CONCAT(
(SIGN(J7-J4-(J6-J5)-meta!$F$4)*MINUTE(ABS(J7-J4-(J6-J5)-meta!$F$4))),meta!$F$10
),""),"")</f>
        <v/>
      </c>
      <c r="I8" s="8"/>
      <c r="J8" s="23" t="str">
        <f>_xlfn.IFS(AND(J4="",J5="",J6="",J7=""),"",
AND(J4&lt;&gt;"",J5="",J6="",J7=""),meta!$F$1-J4,
AND(J4&lt;&gt;"",J5&lt;&gt;"",J6="",J7=""),meta!$F$1-J4,
AND(J4&lt;&gt;"",J5&lt;&gt;"",J6&lt;&gt;"",J7=""),(meta!$F$1-J4)-(J6-J5-meta!$F$3),
AND(J4&lt;&gt;"",J5&lt;&gt;"",J6&lt;&gt;"",J7&lt;&gt;""),IF(ABS(J7-J4-(J6-J5)-meta!$F$4)&lt;=meta!$F$9,0,(J7-J4-(J6-J5)-meta!$F$4)),
TRUE,"ERRO")</f>
        <v/>
      </c>
      <c r="K8" s="28"/>
      <c r="L8" s="8"/>
      <c r="M8" s="19"/>
      <c r="N8" s="67"/>
      <c r="O8" s="58" t="str">
        <f>IF(AND(Q4&lt;&gt;"",Q5&lt;&gt;"",Q6&lt;&gt;"",Q7&lt;&gt;""),
IF(ABS(Q7-Q4-(Q6-Q5)-meta!$F$4)&lt;=meta!$F$9,
_xlfn.CONCAT(
(SIGN(Q7-Q4-(Q6-Q5)-meta!$F$4)*MINUTE(ABS(Q7-Q4-(Q6-Q5)-meta!$F$4))),meta!$F$10
),""),"")</f>
        <v/>
      </c>
      <c r="P8" s="8"/>
      <c r="Q8" s="23" t="str">
        <f>_xlfn.IFS(AND(Q4="",Q5="",Q6="",Q7=""),"",
AND(Q4&lt;&gt;"",Q5="",Q6="",Q7=""),meta!$F$1-Q4,
AND(Q4&lt;&gt;"",Q5&lt;&gt;"",Q6="",Q7=""),meta!$F$1-Q4,
AND(Q4&lt;&gt;"",Q5&lt;&gt;"",Q6&lt;&gt;"",Q7=""),(meta!$F$1-Q4)-(Q6-Q5-meta!$F$3),
AND(Q4&lt;&gt;"",Q5&lt;&gt;"",Q6&lt;&gt;"",Q7&lt;&gt;""),IF(ABS(Q7-Q4-(Q6-Q5)-meta!$F$4)&lt;=meta!$F$9,0,(Q7-Q4-(Q6-Q5)-meta!$F$4)),
TRUE,"ERRO")</f>
        <v/>
      </c>
      <c r="R8" s="28"/>
      <c r="S8" s="8"/>
      <c r="T8" s="19"/>
      <c r="U8" s="67"/>
      <c r="V8" s="58" t="str">
        <f>IF(AND(X4&lt;&gt;"",X5&lt;&gt;"",X6&lt;&gt;"",X7&lt;&gt;""),
IF(ABS(X7-X4-(X6-X5)-meta!$F$4)&lt;=meta!$F$9,
_xlfn.CONCAT(
(SIGN(X7-X4-(X6-X5)-meta!$F$4)*MINUTE(ABS(X7-X4-(X6-X5)-meta!$F$4))),meta!$F$10
),""),"")</f>
        <v/>
      </c>
      <c r="W8" s="8"/>
      <c r="X8" s="23" t="str">
        <f>_xlfn.IFS(AND(X4="",X5="",X6="",X7=""),"",
AND(X4&lt;&gt;"",X5="",X6="",X7=""),meta!$F$1-X4,
AND(X4&lt;&gt;"",X5&lt;&gt;"",X6="",X7=""),meta!$F$1-X4,
AND(X4&lt;&gt;"",X5&lt;&gt;"",X6&lt;&gt;"",X7=""),(meta!$F$1-X4)-(X6-X5-meta!$F$3),
AND(X4&lt;&gt;"",X5&lt;&gt;"",X6&lt;&gt;"",X7&lt;&gt;""),IF(ABS(X7-X4-(X6-X5)-meta!$F$4)&lt;=meta!$F$9,0,(X7-X4-(X6-X5)-meta!$F$4)),
TRUE,"ERRO")</f>
        <v/>
      </c>
      <c r="Y8" s="28"/>
      <c r="Z8" s="8"/>
      <c r="AA8" s="19"/>
      <c r="AB8" s="67"/>
      <c r="AC8" s="58" t="str">
        <f>IF(AND(AE4&lt;&gt;"",AE5&lt;&gt;"",AE6&lt;&gt;"",AE7&lt;&gt;""),
IF(ABS(AE7-AE4-(AE6-AE5)-meta!$F$4)&lt;=meta!$F$9,
_xlfn.CONCAT(
(SIGN(AE7-AE4-(AE6-AE5)-meta!$F$4)*MINUTE(ABS(AE7-AE4-(AE6-AE5)-meta!$F$4))),meta!$F$10
),""),"")</f>
        <v/>
      </c>
      <c r="AD8" s="8"/>
      <c r="AE8" s="23" t="str">
        <f>_xlfn.IFS(AND(AE4="",AE5="",AE6="",AE7=""),"",
AND(AE4&lt;&gt;"",AE5="",AE6="",AE7=""),meta!$F$1-AE4,
AND(AE4&lt;&gt;"",AE5&lt;&gt;"",AE6="",AE7=""),meta!$F$1-AE4,
AND(AE4&lt;&gt;"",AE5&lt;&gt;"",AE6&lt;&gt;"",AE7=""),(meta!$F$1-AE4)-(AE6-AE5-meta!$F$3),
AND(AE4&lt;&gt;"",AE5&lt;&gt;"",AE6&lt;&gt;"",AE7&lt;&gt;""),IF(ABS(AE7-AE4-(AE6-AE5)-meta!$F$4)&lt;=meta!$F$9,0,(AE7-AE4-(AE6-AE5)-meta!$F$4)),
TRUE,"ERRO")</f>
        <v/>
      </c>
      <c r="AF8" s="28"/>
      <c r="AG8" s="8"/>
      <c r="AH8" s="19"/>
      <c r="AI8" s="67"/>
      <c r="AJ8" s="58" t="str">
        <f>IF(AND(AL4&lt;&gt;"",AL5&lt;&gt;"",AL6&lt;&gt;"",AL7&lt;&gt;""),
IF(ABS(AL7-AL4-(AL6-AL5)-meta!$F$4)&lt;=meta!$F$9,
_xlfn.CONCAT(
(SIGN(AL7-AL4-(AL6-AL5)-meta!$F$4)*MINUTE(ABS(AL7-AL4-(AL6-AL5)-meta!$F$4))),meta!$F$10
),""),"")</f>
        <v/>
      </c>
      <c r="AK8" s="8"/>
      <c r="AL8" s="23" t="str">
        <f>_xlfn.IFS(AND(AL4="",AL5="",AL6="",AL7=""),"",
AND(AL4&lt;&gt;"",AL5="",AL6="",AL7=""),meta!$F$1-AL4,
AND(AL4&lt;&gt;"",AL5&lt;&gt;"",AL6="",AL7=""),meta!$F$1-AL4,
AND(AL4&lt;&gt;"",AL5&lt;&gt;"",AL6&lt;&gt;"",AL7=""),(meta!$F$1-AL4)-(AL6-AL5-meta!$F$3),
AND(AL4&lt;&gt;"",AL5&lt;&gt;"",AL6&lt;&gt;"",AL7&lt;&gt;""),IF(ABS(AL7-AL4-(AL6-AL5)-meta!$F$4)&lt;=meta!$F$9,0,(AL7-AL4-(AL6-AL5)-meta!$F$4)),
TRUE,"ERRO")</f>
        <v/>
      </c>
      <c r="AM8" s="28"/>
      <c r="AN8" s="8"/>
      <c r="AO8" s="19"/>
      <c r="AQ8" s="67"/>
      <c r="AR8" s="58" t="str">
        <f>IF(AND(AT4&lt;&gt;"",AT5&lt;&gt;"",AT6&lt;&gt;"",AT7&lt;&gt;""),
IF(ABS(AT7-AT4-(AT6-AT5)-meta!$F$4)&lt;=meta!$F$9,
_xlfn.CONCAT(
(SIGN(AT7-AT4-(AT6-AT5)-meta!$F$4)*MINUTE(ABS(AT7-AT4-(AT6-AT5)-meta!$F$4))),meta!$F$10
),""),"")</f>
        <v/>
      </c>
      <c r="AS8" s="8"/>
      <c r="AT8" s="23" t="str">
        <f>_xlfn.IFS(AND(AT4="",AT5="",AT6="",AT7=""),"",
AND(AT4&lt;&gt;"",AT5="",AT6="",AT7=""),meta!$F$1-AT4,
AND(AT4&lt;&gt;"",AT5&lt;&gt;"",AT6="",AT7=""),meta!$F$1-AT4,
AND(AT4&lt;&gt;"",AT5&lt;&gt;"",AT6&lt;&gt;"",AT7=""),(meta!$F$1-AT4)-(AT6-AT5-meta!$F$3),
AND(AT4&lt;&gt;"",AT5&lt;&gt;"",AT6&lt;&gt;"",AT7&lt;&gt;""),IF(ABS(AT7-AT4-(AT6-AT5)-meta!$F$4)&lt;=meta!$F$9,0,(AT7-AT4-(AT6-AT5)-meta!$F$4)),
TRUE,"ERRO")</f>
        <v/>
      </c>
      <c r="AU8" s="28"/>
      <c r="AV8" s="8"/>
      <c r="AX8" s="67"/>
      <c r="AY8" s="58" t="str">
        <f>IF(AND(BA4&lt;&gt;"",BA5&lt;&gt;"",BA6&lt;&gt;"",BA7&lt;&gt;""),
IF(ABS(BA7-BA4-(BA6-BA5)-meta!$F$4)&lt;=meta!$F$9,
_xlfn.CONCAT(
(SIGN(BA7-BA4-(BA6-BA5)-meta!$F$4)*MINUTE(ABS(BA7-BA4-(BA6-BA5)-meta!$F$4))),meta!$F$10
),""),"")</f>
        <v/>
      </c>
      <c r="AZ8" s="8"/>
      <c r="BA8" s="23" t="str">
        <f>_xlfn.IFS(AND(BA4="",BA5="",BA6="",BA7=""),"",
AND(BA4&lt;&gt;"",BA5="",BA6="",BA7=""),meta!$F$1-BA4,
AND(BA4&lt;&gt;"",BA5&lt;&gt;"",BA6="",BA7=""),meta!$F$1-BA4,
AND(BA4&lt;&gt;"",BA5&lt;&gt;"",BA6&lt;&gt;"",BA7=""),(meta!$F$1-BA4)-(BA6-BA5-meta!$F$3),
AND(BA4&lt;&gt;"",BA5&lt;&gt;"",BA6&lt;&gt;"",BA7&lt;&gt;""),IF(ABS(BA7-BA4-(BA6-BA5)-meta!$F$4)&lt;=meta!$F$9,0,(BA7-BA4-(BA6-BA5)-meta!$F$4)),
TRUE,"ERRO")</f>
        <v/>
      </c>
      <c r="BB8" s="28"/>
      <c r="BC8" s="8"/>
    </row>
    <row r="9" spans="1:55" ht="4.5" customHeight="1" x14ac:dyDescent="0.25">
      <c r="B9" s="66"/>
      <c r="C9" s="66"/>
      <c r="F9" s="35"/>
    </row>
    <row r="10" spans="1:55" ht="4.5" customHeight="1" x14ac:dyDescent="0.25">
      <c r="B10" s="66"/>
      <c r="C10" s="66"/>
      <c r="F10" s="35"/>
      <c r="G10" s="67">
        <f>AX3+1</f>
        <v>44075</v>
      </c>
      <c r="H10" s="15"/>
      <c r="I10" s="15"/>
      <c r="J10" s="15"/>
      <c r="K10" s="25"/>
      <c r="L10" s="4"/>
      <c r="N10" s="67">
        <f>G10+1</f>
        <v>44076</v>
      </c>
      <c r="O10" s="15"/>
      <c r="P10" s="15"/>
      <c r="Q10" s="15"/>
      <c r="R10" s="25"/>
      <c r="S10" s="4"/>
      <c r="U10" s="67">
        <f>N10+1</f>
        <v>44077</v>
      </c>
      <c r="V10" s="15"/>
      <c r="W10" s="15"/>
      <c r="X10" s="15"/>
      <c r="Y10" s="25"/>
      <c r="Z10" s="4"/>
      <c r="AB10" s="67">
        <f>U10+1</f>
        <v>44078</v>
      </c>
      <c r="AC10" s="15"/>
      <c r="AD10" s="15"/>
      <c r="AE10" s="15"/>
      <c r="AF10" s="25"/>
      <c r="AG10" s="4"/>
      <c r="AI10" s="67">
        <f>AB10+1</f>
        <v>44079</v>
      </c>
      <c r="AJ10" s="15"/>
      <c r="AK10" s="15"/>
      <c r="AL10" s="15"/>
      <c r="AM10" s="25"/>
      <c r="AN10" s="4"/>
      <c r="AQ10" s="67">
        <f>AI10+1</f>
        <v>44080</v>
      </c>
      <c r="AR10" s="15"/>
      <c r="AS10" s="15"/>
      <c r="AT10" s="15"/>
      <c r="AU10" s="25"/>
      <c r="AV10" s="4"/>
      <c r="AX10" s="67">
        <f>AQ10+1</f>
        <v>44081</v>
      </c>
      <c r="AY10" s="15"/>
      <c r="AZ10" s="15"/>
      <c r="BA10" s="15"/>
      <c r="BB10" s="25"/>
      <c r="BC10" s="4"/>
    </row>
    <row r="11" spans="1:55" ht="14.45" customHeight="1" x14ac:dyDescent="0.25">
      <c r="A11" s="10"/>
      <c r="B11" s="66"/>
      <c r="C11" s="66"/>
      <c r="E11" s="68">
        <f>IFERROR(SUM(J15,Q15,X15,AE15,AL15,AT15,BA15)*VLOOKUP($C$14,meta!$R$1:$S$3,2,FALSE),SUM(J15,Q15,X15,AE15,AL15,AT15,BA15))</f>
        <v>0</v>
      </c>
      <c r="F11" s="41">
        <f>IFERROR(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*VLOOKUP($C$14,meta!$R$1:$S$3,2,FALSE),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)</f>
        <v>0</v>
      </c>
      <c r="G11" s="67"/>
      <c r="H11" s="6" t="str">
        <f>meta!$P$1</f>
        <v>Entrada</v>
      </c>
      <c r="I11" s="1"/>
      <c r="J11" s="13"/>
      <c r="K11" s="26" t="str">
        <f>IF(J11&lt;&gt;"","",TEXT(meta!$F$1,"HH:MM"))</f>
        <v>08:30</v>
      </c>
      <c r="L11" s="1"/>
      <c r="N11" s="67"/>
      <c r="O11" s="6" t="str">
        <f>meta!$P$1</f>
        <v>Entrada</v>
      </c>
      <c r="P11" s="1"/>
      <c r="Q11" s="13"/>
      <c r="R11" s="26" t="str">
        <f>IF(Q11&lt;&gt;"","",TEXT(meta!$F$1,"HH:MM"))</f>
        <v>08:30</v>
      </c>
      <c r="S11" s="1"/>
      <c r="U11" s="67"/>
      <c r="V11" s="6" t="str">
        <f>meta!$P$1</f>
        <v>Entrada</v>
      </c>
      <c r="W11" s="1"/>
      <c r="X11" s="13"/>
      <c r="Y11" s="26" t="str">
        <f>IF(X11&lt;&gt;"","",TEXT(meta!$F$1,"HH:MM"))</f>
        <v>08:30</v>
      </c>
      <c r="Z11" s="1"/>
      <c r="AB11" s="67"/>
      <c r="AC11" s="6" t="str">
        <f>meta!$P$1</f>
        <v>Entrada</v>
      </c>
      <c r="AD11" s="1"/>
      <c r="AE11" s="13"/>
      <c r="AF11" s="26" t="str">
        <f>IF(AE11&lt;&gt;"","",TEXT(meta!$F$1,"HH:MM"))</f>
        <v>08:30</v>
      </c>
      <c r="AG11" s="1"/>
      <c r="AI11" s="67"/>
      <c r="AJ11" s="6" t="str">
        <f>meta!$P$1</f>
        <v>Entrada</v>
      </c>
      <c r="AK11" s="1"/>
      <c r="AL11" s="13"/>
      <c r="AM11" s="26" t="str">
        <f>IF(AL11&lt;&gt;"","",TEXT(meta!$F$1,"HH:MM"))</f>
        <v>08:30</v>
      </c>
      <c r="AN11" s="1"/>
      <c r="AQ11" s="67"/>
      <c r="AR11" s="6" t="str">
        <f>meta!$P$1</f>
        <v>Entrada</v>
      </c>
      <c r="AS11" s="1"/>
      <c r="AT11" s="13"/>
      <c r="AU11" s="26" t="str">
        <f>IF(AT11&lt;&gt;"","",TEXT(meta!$F$1,"HH:MM"))</f>
        <v>08:30</v>
      </c>
      <c r="AV11" s="1"/>
      <c r="AX11" s="67"/>
      <c r="AY11" s="6" t="str">
        <f>meta!$P$1</f>
        <v>Entrada</v>
      </c>
      <c r="AZ11" s="1"/>
      <c r="BA11" s="13"/>
      <c r="BB11" s="26" t="str">
        <f>IF(BA11&lt;&gt;"","",TEXT(meta!$F$1,"HH:MM"))</f>
        <v>08:30</v>
      </c>
      <c r="BC11" s="1"/>
    </row>
    <row r="12" spans="1:55" ht="14.45" customHeight="1" x14ac:dyDescent="0.25">
      <c r="B12" s="22" t="s">
        <v>37</v>
      </c>
      <c r="C12" s="59">
        <f>AGO!C13</f>
        <v>0</v>
      </c>
      <c r="E12" s="68"/>
      <c r="F12" s="36"/>
      <c r="G12" s="67"/>
      <c r="H12" s="7" t="str">
        <f>meta!$P$2</f>
        <v>Almoço ↑</v>
      </c>
      <c r="I12" s="1"/>
      <c r="J12" s="14"/>
      <c r="K12" s="27"/>
      <c r="L12" s="1"/>
      <c r="N12" s="67"/>
      <c r="O12" s="7" t="str">
        <f>meta!$P$2</f>
        <v>Almoço ↑</v>
      </c>
      <c r="P12" s="1"/>
      <c r="Q12" s="14"/>
      <c r="R12" s="27"/>
      <c r="S12" s="1"/>
      <c r="U12" s="67"/>
      <c r="V12" s="7" t="str">
        <f>meta!$P$2</f>
        <v>Almoço ↑</v>
      </c>
      <c r="W12" s="1"/>
      <c r="X12" s="14"/>
      <c r="Y12" s="27"/>
      <c r="Z12" s="1"/>
      <c r="AB12" s="67"/>
      <c r="AC12" s="7" t="str">
        <f>meta!$P$2</f>
        <v>Almoço ↑</v>
      </c>
      <c r="AD12" s="1"/>
      <c r="AE12" s="14"/>
      <c r="AF12" s="27"/>
      <c r="AG12" s="1"/>
      <c r="AI12" s="67"/>
      <c r="AJ12" s="7" t="str">
        <f>meta!$P$2</f>
        <v>Almoço ↑</v>
      </c>
      <c r="AK12" s="1"/>
      <c r="AL12" s="14"/>
      <c r="AM12" s="27"/>
      <c r="AN12" s="1"/>
      <c r="AQ12" s="67"/>
      <c r="AR12" s="7" t="str">
        <f>meta!$P$2</f>
        <v>Almoço ↑</v>
      </c>
      <c r="AS12" s="1"/>
      <c r="AT12" s="14"/>
      <c r="AU12" s="27"/>
      <c r="AV12" s="1"/>
      <c r="AX12" s="67"/>
      <c r="AY12" s="7" t="str">
        <f>meta!$P$2</f>
        <v>Almoço ↑</v>
      </c>
      <c r="AZ12" s="1"/>
      <c r="BA12" s="14"/>
      <c r="BB12" s="27"/>
      <c r="BC12" s="1"/>
    </row>
    <row r="13" spans="1:55" ht="14.45" customHeight="1" x14ac:dyDescent="0.25">
      <c r="B13" s="22" t="s">
        <v>36</v>
      </c>
      <c r="C13" s="59">
        <f>IFERROR(SUM(E4,E11,E18,E25,E32,E39)*VLOOKUP(C14,meta!$R$1:$S$3,2,FALSE),SUM(E4,E11,E18,E25,E32,E39))</f>
        <v>0</v>
      </c>
      <c r="E13" s="68"/>
      <c r="F13" s="36"/>
      <c r="G13" s="67"/>
      <c r="H13" s="7" t="str">
        <f>meta!$P$3</f>
        <v>Almoço ↓</v>
      </c>
      <c r="I13" s="1"/>
      <c r="J13" s="14"/>
      <c r="K13" s="27" t="str">
        <f>IF(OR(J12="",J13&lt;&gt;""),"",TEXT(J12+"1:00","HH:MM"))</f>
        <v/>
      </c>
      <c r="L13" s="1"/>
      <c r="N13" s="67"/>
      <c r="O13" s="7" t="str">
        <f>meta!$P$3</f>
        <v>Almoço ↓</v>
      </c>
      <c r="P13" s="1"/>
      <c r="Q13" s="14"/>
      <c r="R13" s="27" t="str">
        <f>IF(OR(Q12="",Q13&lt;&gt;""),"",TEXT(Q12+"1:00","HH:MM"))</f>
        <v/>
      </c>
      <c r="S13" s="1"/>
      <c r="U13" s="67"/>
      <c r="V13" s="7" t="str">
        <f>meta!$P$3</f>
        <v>Almoço ↓</v>
      </c>
      <c r="W13" s="1"/>
      <c r="X13" s="14"/>
      <c r="Y13" s="27" t="str">
        <f>IF(OR(X12="",X13&lt;&gt;""),"",TEXT(X12+"1:00","HH:MM"))</f>
        <v/>
      </c>
      <c r="Z13" s="1"/>
      <c r="AB13" s="67"/>
      <c r="AC13" s="7" t="str">
        <f>meta!$P$3</f>
        <v>Almoço ↓</v>
      </c>
      <c r="AD13" s="1"/>
      <c r="AE13" s="14"/>
      <c r="AF13" s="27" t="str">
        <f>IF(OR(AE12="",AE13&lt;&gt;""),"",TEXT(AE12+"1:00","HH:MM"))</f>
        <v/>
      </c>
      <c r="AG13" s="1"/>
      <c r="AI13" s="67"/>
      <c r="AJ13" s="7" t="str">
        <f>meta!$P$3</f>
        <v>Almoço ↓</v>
      </c>
      <c r="AK13" s="1"/>
      <c r="AL13" s="14"/>
      <c r="AM13" s="27" t="str">
        <f>IF(OR(AL12="",AL13&lt;&gt;""),"",TEXT(AL12+"1:00","HH:MM"))</f>
        <v/>
      </c>
      <c r="AN13" s="1"/>
      <c r="AQ13" s="67"/>
      <c r="AR13" s="7" t="str">
        <f>meta!$P$3</f>
        <v>Almoço ↓</v>
      </c>
      <c r="AS13" s="1"/>
      <c r="AT13" s="14"/>
      <c r="AU13" s="27" t="str">
        <f>IF(OR(AT12="",AT13&lt;&gt;""),"",TEXT(AT12+"1:00","HH:MM"))</f>
        <v/>
      </c>
      <c r="AV13" s="1"/>
      <c r="AX13" s="67"/>
      <c r="AY13" s="7" t="str">
        <f>meta!$P$3</f>
        <v>Almoço ↓</v>
      </c>
      <c r="AZ13" s="1"/>
      <c r="BA13" s="14"/>
      <c r="BB13" s="27" t="str">
        <f>IF(OR(BA12="",BA13&lt;&gt;""),"",TEXT(BA12+"1:00","HH:MM"))</f>
        <v/>
      </c>
      <c r="BC13" s="1"/>
    </row>
    <row r="14" spans="1:55" ht="14.45" customHeight="1" x14ac:dyDescent="0.25">
      <c r="B14" s="22" t="s">
        <v>66</v>
      </c>
      <c r="C14" s="60" t="s">
        <v>64</v>
      </c>
      <c r="E14" s="68"/>
      <c r="F14" s="36"/>
      <c r="G14" s="67"/>
      <c r="H14" s="6" t="str">
        <f>meta!$P$4</f>
        <v>Saída</v>
      </c>
      <c r="I14" s="1"/>
      <c r="J14" s="13"/>
      <c r="K14" s="26" t="str">
        <f>IF(J14&lt;&gt;"","",TEXT(meta!$F$2,"HH:MM"))</f>
        <v>17:30</v>
      </c>
      <c r="L14" s="1"/>
      <c r="N14" s="67"/>
      <c r="O14" s="6" t="str">
        <f>meta!$P$4</f>
        <v>Saída</v>
      </c>
      <c r="P14" s="1"/>
      <c r="Q14" s="13"/>
      <c r="R14" s="26" t="str">
        <f>IF(Q14&lt;&gt;"","",TEXT(meta!$F$2,"HH:MM"))</f>
        <v>17:30</v>
      </c>
      <c r="S14" s="1"/>
      <c r="U14" s="67"/>
      <c r="V14" s="6" t="str">
        <f>meta!$P$4</f>
        <v>Saída</v>
      </c>
      <c r="W14" s="1"/>
      <c r="X14" s="13"/>
      <c r="Y14" s="26" t="str">
        <f>IF(X14&lt;&gt;"","",TEXT(meta!$F$2,"HH:MM"))</f>
        <v>17:30</v>
      </c>
      <c r="Z14" s="1"/>
      <c r="AB14" s="67"/>
      <c r="AC14" s="6" t="str">
        <f>meta!$P$4</f>
        <v>Saída</v>
      </c>
      <c r="AD14" s="1"/>
      <c r="AE14" s="13"/>
      <c r="AF14" s="26" t="str">
        <f>IF(AE14&lt;&gt;"","",TEXT(meta!$F$2,"HH:MM"))</f>
        <v>17:30</v>
      </c>
      <c r="AG14" s="1"/>
      <c r="AI14" s="67"/>
      <c r="AJ14" s="6" t="str">
        <f>meta!$P$4</f>
        <v>Saída</v>
      </c>
      <c r="AK14" s="1"/>
      <c r="AL14" s="13"/>
      <c r="AM14" s="26" t="str">
        <f>IF(AL14&lt;&gt;"","",TEXT(meta!$F$2,"HH:MM"))</f>
        <v>17:30</v>
      </c>
      <c r="AN14" s="1"/>
      <c r="AQ14" s="67"/>
      <c r="AR14" s="6" t="str">
        <f>meta!$P$4</f>
        <v>Saída</v>
      </c>
      <c r="AS14" s="1"/>
      <c r="AT14" s="13"/>
      <c r="AU14" s="26" t="str">
        <f>IF(AT14&lt;&gt;"","",TEXT(meta!$F$2,"HH:MM"))</f>
        <v>17:30</v>
      </c>
      <c r="AV14" s="1"/>
      <c r="AX14" s="67"/>
      <c r="AY14" s="6" t="str">
        <f>meta!$P$4</f>
        <v>Saída</v>
      </c>
      <c r="AZ14" s="1"/>
      <c r="BA14" s="13"/>
      <c r="BB14" s="26" t="str">
        <f>IF(BA14&lt;&gt;"","",TEXT(meta!$F$2,"HH:MM"))</f>
        <v>17:30</v>
      </c>
      <c r="BC14" s="1"/>
    </row>
    <row r="15" spans="1:55" s="18" customFormat="1" ht="10.5" customHeight="1" x14ac:dyDescent="0.25">
      <c r="A15" s="8"/>
      <c r="B15" s="11"/>
      <c r="C15" s="9"/>
      <c r="D15" s="2"/>
      <c r="E15" s="35"/>
      <c r="F15" s="35"/>
      <c r="G15" s="67"/>
      <c r="H15" s="58" t="str">
        <f>IF(AND(J11&lt;&gt;"",J12&lt;&gt;"",J13&lt;&gt;"",J14&lt;&gt;""),
IF(ABS(J14-J11-(J13-J12)-meta!$F$4)&lt;=meta!$F$9,
_xlfn.CONCAT(
(SIGN(J14-J11-(J13-J12)-meta!$F$4)*MINUTE(ABS(J14-J11-(J13-J12)-meta!$F$4))),meta!$F$10
),""),"")</f>
        <v/>
      </c>
      <c r="I15" s="8"/>
      <c r="J15" s="23" t="str">
        <f>_xlfn.IFS(AND(J11="",J12="",J13="",J14=""),"",
AND(J11&lt;&gt;"",J12="",J13="",J14=""),meta!$F$1-J11,
AND(J11&lt;&gt;"",J12&lt;&gt;"",J13="",J14=""),meta!$F$1-J11,
AND(J11&lt;&gt;"",J12&lt;&gt;"",J13&lt;&gt;"",J14=""),(meta!$F$1-J11)-(J13-J12-meta!$F$3),
AND(J11&lt;&gt;"",J12&lt;&gt;"",J13&lt;&gt;"",J14&lt;&gt;""),IF(ABS(J14-J11-(J13-J12)-meta!$F$4)&lt;=meta!$F$9,0,(J14-J11-(J13-J12)-meta!$F$4)),
TRUE,"ERRO")</f>
        <v/>
      </c>
      <c r="K15" s="28"/>
      <c r="L15" s="8"/>
      <c r="M15" s="19"/>
      <c r="N15" s="67"/>
      <c r="O15" s="58" t="str">
        <f>IF(AND(Q11&lt;&gt;"",Q12&lt;&gt;"",Q13&lt;&gt;"",Q14&lt;&gt;""),
IF(ABS(Q14-Q11-(Q13-Q12)-meta!$F$4)&lt;=meta!$F$9,
_xlfn.CONCAT(
(SIGN(Q14-Q11-(Q13-Q12)-meta!$F$4)*MINUTE(ABS(Q14-Q11-(Q13-Q12)-meta!$F$4))),meta!$F$10
),""),"")</f>
        <v/>
      </c>
      <c r="P15" s="8"/>
      <c r="Q15" s="23" t="str">
        <f>_xlfn.IFS(AND(Q11="",Q12="",Q13="",Q14=""),"",
AND(Q11&lt;&gt;"",Q12="",Q13="",Q14=""),meta!$F$1-Q11,
AND(Q11&lt;&gt;"",Q12&lt;&gt;"",Q13="",Q14=""),meta!$F$1-Q11,
AND(Q11&lt;&gt;"",Q12&lt;&gt;"",Q13&lt;&gt;"",Q14=""),(meta!$F$1-Q11)-(Q13-Q12-meta!$F$3),
AND(Q11&lt;&gt;"",Q12&lt;&gt;"",Q13&lt;&gt;"",Q14&lt;&gt;""),IF(ABS(Q14-Q11-(Q13-Q12)-meta!$F$4)&lt;=meta!$F$9,0,(Q14-Q11-(Q13-Q12)-meta!$F$4)),
TRUE,"ERRO")</f>
        <v/>
      </c>
      <c r="R15" s="28"/>
      <c r="S15" s="8"/>
      <c r="T15" s="19"/>
      <c r="U15" s="67"/>
      <c r="V15" s="58" t="str">
        <f>IF(AND(X11&lt;&gt;"",X12&lt;&gt;"",X13&lt;&gt;"",X14&lt;&gt;""),
IF(ABS(X14-X11-(X13-X12)-meta!$F$4)&lt;=meta!$F$9,
_xlfn.CONCAT(
(SIGN(X14-X11-(X13-X12)-meta!$F$4)*MINUTE(ABS(X14-X11-(X13-X12)-meta!$F$4))),meta!$F$10
),""),"")</f>
        <v/>
      </c>
      <c r="W15" s="8"/>
      <c r="X15" s="23" t="str">
        <f>_xlfn.IFS(AND(X11="",X12="",X13="",X14=""),"",
AND(X11&lt;&gt;"",X12="",X13="",X14=""),meta!$F$1-X11,
AND(X11&lt;&gt;"",X12&lt;&gt;"",X13="",X14=""),meta!$F$1-X11,
AND(X11&lt;&gt;"",X12&lt;&gt;"",X13&lt;&gt;"",X14=""),(meta!$F$1-X11)-(X13-X12-meta!$F$3),
AND(X11&lt;&gt;"",X12&lt;&gt;"",X13&lt;&gt;"",X14&lt;&gt;""),IF(ABS(X14-X11-(X13-X12)-meta!$F$4)&lt;=meta!$F$9,0,(X14-X11-(X13-X12)-meta!$F$4)),
TRUE,"ERRO")</f>
        <v/>
      </c>
      <c r="Y15" s="28"/>
      <c r="Z15" s="8"/>
      <c r="AA15" s="19"/>
      <c r="AB15" s="67"/>
      <c r="AC15" s="58" t="str">
        <f>IF(AND(AE11&lt;&gt;"",AE12&lt;&gt;"",AE13&lt;&gt;"",AE14&lt;&gt;""),
IF(ABS(AE14-AE11-(AE13-AE12)-meta!$F$4)&lt;=meta!$F$9,
_xlfn.CONCAT(
(SIGN(AE14-AE11-(AE13-AE12)-meta!$F$4)*MINUTE(ABS(AE14-AE11-(AE13-AE12)-meta!$F$4))),meta!$F$10
),""),"")</f>
        <v/>
      </c>
      <c r="AD15" s="8"/>
      <c r="AE15" s="23" t="str">
        <f>_xlfn.IFS(AND(AE11="",AE12="",AE13="",AE14=""),"",
AND(AE11&lt;&gt;"",AE12="",AE13="",AE14=""),meta!$F$1-AE11,
AND(AE11&lt;&gt;"",AE12&lt;&gt;"",AE13="",AE14=""),meta!$F$1-AE11,
AND(AE11&lt;&gt;"",AE12&lt;&gt;"",AE13&lt;&gt;"",AE14=""),(meta!$F$1-AE11)-(AE13-AE12-meta!$F$3),
AND(AE11&lt;&gt;"",AE12&lt;&gt;"",AE13&lt;&gt;"",AE14&lt;&gt;""),IF(ABS(AE14-AE11-(AE13-AE12)-meta!$F$4)&lt;=meta!$F$9,0,(AE14-AE11-(AE13-AE12)-meta!$F$4)),
TRUE,"ERRO")</f>
        <v/>
      </c>
      <c r="AF15" s="28"/>
      <c r="AG15" s="8"/>
      <c r="AH15" s="19"/>
      <c r="AI15" s="67"/>
      <c r="AJ15" s="58" t="str">
        <f>IF(AND(AL11&lt;&gt;"",AL12&lt;&gt;"",AL13&lt;&gt;"",AL14&lt;&gt;""),
IF(ABS(AL14-AL11-(AL13-AL12)-meta!$F$4)&lt;=meta!$F$9,
_xlfn.CONCAT(
(SIGN(AL14-AL11-(AL13-AL12)-meta!$F$4)*MINUTE(ABS(AL14-AL11-(AL13-AL12)-meta!$F$4))),meta!$F$10
),""),"")</f>
        <v/>
      </c>
      <c r="AK15" s="8"/>
      <c r="AL15" s="23" t="str">
        <f>_xlfn.IFS(AND(AL11="",AL12="",AL13="",AL14=""),"",
AND(AL11&lt;&gt;"",AL12="",AL13="",AL14=""),meta!$F$1-AL11,
AND(AL11&lt;&gt;"",AL12&lt;&gt;"",AL13="",AL14=""),meta!$F$1-AL11,
AND(AL11&lt;&gt;"",AL12&lt;&gt;"",AL13&lt;&gt;"",AL14=""),(meta!$F$1-AL11)-(AL13-AL12-meta!$F$3),
AND(AL11&lt;&gt;"",AL12&lt;&gt;"",AL13&lt;&gt;"",AL14&lt;&gt;""),IF(ABS(AL14-AL11-(AL13-AL12)-meta!$F$4)&lt;=meta!$F$9,0,(AL14-AL11-(AL13-AL12)-meta!$F$4)),
TRUE,"ERRO")</f>
        <v/>
      </c>
      <c r="AM15" s="28"/>
      <c r="AN15" s="8"/>
      <c r="AO15" s="19"/>
      <c r="AQ15" s="67"/>
      <c r="AR15" s="58" t="str">
        <f>IF(AND(AT11&lt;&gt;"",AT12&lt;&gt;"",AT13&lt;&gt;"",AT14&lt;&gt;""),
IF(ABS(AT14-AT11-(AT13-AT12)-meta!$F$4)&lt;=meta!$F$9,
_xlfn.CONCAT(
(SIGN(AT14-AT11-(AT13-AT12)-meta!$F$4)*MINUTE(ABS(AT14-AT11-(AT13-AT12)-meta!$F$4))),meta!$F$10
),""),"")</f>
        <v/>
      </c>
      <c r="AS15" s="8"/>
      <c r="AT15" s="23" t="str">
        <f>_xlfn.IFS(AND(AT11="",AT12="",AT13="",AT14=""),"",
AND(AT11&lt;&gt;"",AT12="",AT13="",AT14=""),meta!$F$1-AT11,
AND(AT11&lt;&gt;"",AT12&lt;&gt;"",AT13="",AT14=""),meta!$F$1-AT11,
AND(AT11&lt;&gt;"",AT12&lt;&gt;"",AT13&lt;&gt;"",AT14=""),(meta!$F$1-AT11)-(AT13-AT12-meta!$F$3),
AND(AT11&lt;&gt;"",AT12&lt;&gt;"",AT13&lt;&gt;"",AT14&lt;&gt;""),IF(ABS(AT14-AT11-(AT13-AT12)-meta!$F$4)&lt;=meta!$F$9,0,(AT14-AT11-(AT13-AT12)-meta!$F$4)),
TRUE,"ERRO")</f>
        <v/>
      </c>
      <c r="AU15" s="28"/>
      <c r="AV15" s="8"/>
      <c r="AX15" s="67"/>
      <c r="AY15" s="58" t="str">
        <f>IF(AND(BA11&lt;&gt;"",BA12&lt;&gt;"",BA13&lt;&gt;"",BA14&lt;&gt;""),
IF(ABS(BA14-BA11-(BA13-BA12)-meta!$F$4)&lt;=meta!$F$9,
_xlfn.CONCAT(
(SIGN(BA14-BA11-(BA13-BA12)-meta!$F$4)*MINUTE(ABS(BA14-BA11-(BA13-BA12)-meta!$F$4))),meta!$F$10
),""),"")</f>
        <v/>
      </c>
      <c r="AZ15" s="8"/>
      <c r="BA15" s="23" t="str">
        <f>_xlfn.IFS(AND(BA11="",BA12="",BA13="",BA14=""),"",
AND(BA11&lt;&gt;"",BA12="",BA13="",BA14=""),meta!$F$1-BA11,
AND(BA11&lt;&gt;"",BA12&lt;&gt;"",BA13="",BA14=""),meta!$F$1-BA11,
AND(BA11&lt;&gt;"",BA12&lt;&gt;"",BA13&lt;&gt;"",BA14=""),(meta!$F$1-BA11)-(BA13-BA12-meta!$F$3),
AND(BA11&lt;&gt;"",BA12&lt;&gt;"",BA13&lt;&gt;"",BA14&lt;&gt;""),IF(ABS(BA14-BA11-(BA13-BA12)-meta!$F$4)&lt;=meta!$F$9,0,(BA14-BA11-(BA13-BA12)-meta!$F$4)),
TRUE,"ERRO")</f>
        <v/>
      </c>
      <c r="BB15" s="28"/>
      <c r="BC15" s="8"/>
    </row>
    <row r="16" spans="1:55" ht="4.5" customHeight="1" x14ac:dyDescent="0.25">
      <c r="B16" s="11"/>
      <c r="C16" s="8"/>
      <c r="F16" s="35"/>
    </row>
    <row r="17" spans="1:55" ht="4.5" customHeight="1" x14ac:dyDescent="0.25">
      <c r="B17" s="11"/>
      <c r="C17" s="8"/>
      <c r="F17" s="35"/>
      <c r="G17" s="67">
        <f>AX10+1</f>
        <v>44082</v>
      </c>
      <c r="H17" s="15"/>
      <c r="I17" s="15"/>
      <c r="J17" s="15"/>
      <c r="K17" s="25"/>
      <c r="L17" s="4"/>
      <c r="N17" s="67">
        <f>G17+1</f>
        <v>44083</v>
      </c>
      <c r="O17" s="15"/>
      <c r="P17" s="15"/>
      <c r="Q17" s="15"/>
      <c r="R17" s="25"/>
      <c r="S17" s="4"/>
      <c r="U17" s="67">
        <f>N17+1</f>
        <v>44084</v>
      </c>
      <c r="V17" s="15"/>
      <c r="W17" s="15"/>
      <c r="X17" s="15"/>
      <c r="Y17" s="25"/>
      <c r="Z17" s="4"/>
      <c r="AB17" s="67">
        <f>U17+1</f>
        <v>44085</v>
      </c>
      <c r="AC17" s="15"/>
      <c r="AD17" s="15"/>
      <c r="AE17" s="15"/>
      <c r="AF17" s="25"/>
      <c r="AG17" s="4"/>
      <c r="AI17" s="67">
        <f>AB17+1</f>
        <v>44086</v>
      </c>
      <c r="AJ17" s="15"/>
      <c r="AK17" s="15"/>
      <c r="AL17" s="15"/>
      <c r="AM17" s="25"/>
      <c r="AN17" s="4"/>
      <c r="AQ17" s="67">
        <f>AI17+1</f>
        <v>44087</v>
      </c>
      <c r="AR17" s="15"/>
      <c r="AS17" s="15"/>
      <c r="AT17" s="15"/>
      <c r="AU17" s="25"/>
      <c r="AV17" s="4"/>
      <c r="AX17" s="67">
        <f>AQ17+1</f>
        <v>44088</v>
      </c>
      <c r="AY17" s="15"/>
      <c r="AZ17" s="15"/>
      <c r="BA17" s="15"/>
      <c r="BB17" s="25"/>
      <c r="BC17" s="4"/>
    </row>
    <row r="18" spans="1:55" ht="14.45" customHeight="1" x14ac:dyDescent="0.25">
      <c r="B18" s="70">
        <f>OOO!C16</f>
        <v>0</v>
      </c>
      <c r="C18" s="71"/>
      <c r="E18" s="68">
        <f>IFERROR(SUM(J22,Q22,X22,AE22,AL22,AT22,BA22)*VLOOKUP($C$14,meta!$R$1:$S$3,2,FALSE),SUM(J22,Q22,X22,AE22,AL22,AT22,BA22))</f>
        <v>0</v>
      </c>
      <c r="F18" s="41">
        <f>IFERROR(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*VLOOKUP($C$14,meta!$R$1:$S$3,2,FALSE),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)</f>
        <v>0</v>
      </c>
      <c r="G18" s="67"/>
      <c r="H18" s="6" t="str">
        <f>meta!$P$1</f>
        <v>Entrada</v>
      </c>
      <c r="I18" s="1"/>
      <c r="J18" s="13"/>
      <c r="K18" s="26" t="str">
        <f>IF(J18&lt;&gt;"","",TEXT(meta!$F$1,"HH:MM"))</f>
        <v>08:30</v>
      </c>
      <c r="L18" s="1"/>
      <c r="N18" s="67"/>
      <c r="O18" s="6" t="str">
        <f>meta!$P$1</f>
        <v>Entrada</v>
      </c>
      <c r="P18" s="1"/>
      <c r="Q18" s="13"/>
      <c r="R18" s="26" t="str">
        <f>IF(Q18&lt;&gt;"","",TEXT(meta!$F$1,"HH:MM"))</f>
        <v>08:30</v>
      </c>
      <c r="S18" s="1"/>
      <c r="U18" s="67"/>
      <c r="V18" s="6" t="str">
        <f>meta!$P$1</f>
        <v>Entrada</v>
      </c>
      <c r="W18" s="1"/>
      <c r="X18" s="13"/>
      <c r="Y18" s="26" t="str">
        <f>IF(X18&lt;&gt;"","",TEXT(meta!$F$1,"HH:MM"))</f>
        <v>08:30</v>
      </c>
      <c r="Z18" s="1"/>
      <c r="AB18" s="67"/>
      <c r="AC18" s="6" t="str">
        <f>meta!$P$1</f>
        <v>Entrada</v>
      </c>
      <c r="AD18" s="1"/>
      <c r="AE18" s="13"/>
      <c r="AF18" s="26" t="str">
        <f>IF(AE18&lt;&gt;"","",TEXT(meta!$F$1,"HH:MM"))</f>
        <v>08:30</v>
      </c>
      <c r="AG18" s="1"/>
      <c r="AI18" s="67"/>
      <c r="AJ18" s="6" t="str">
        <f>meta!$P$1</f>
        <v>Entrada</v>
      </c>
      <c r="AK18" s="1"/>
      <c r="AL18" s="13"/>
      <c r="AM18" s="26" t="str">
        <f>IF(AL18&lt;&gt;"","",TEXT(meta!$F$1,"HH:MM"))</f>
        <v>08:30</v>
      </c>
      <c r="AN18" s="1"/>
      <c r="AQ18" s="67"/>
      <c r="AR18" s="6" t="str">
        <f>meta!$P$1</f>
        <v>Entrada</v>
      </c>
      <c r="AS18" s="1"/>
      <c r="AT18" s="13"/>
      <c r="AU18" s="26" t="str">
        <f>IF(AT18&lt;&gt;"","",TEXT(meta!$F$1,"HH:MM"))</f>
        <v>08:30</v>
      </c>
      <c r="AV18" s="1"/>
      <c r="AX18" s="67"/>
      <c r="AY18" s="6" t="str">
        <f>meta!$P$1</f>
        <v>Entrada</v>
      </c>
      <c r="AZ18" s="1"/>
      <c r="BA18" s="13"/>
      <c r="BB18" s="26" t="str">
        <f>IF(BA18&lt;&gt;"","",TEXT(meta!$F$1,"HH:MM"))</f>
        <v>08:30</v>
      </c>
      <c r="BC18" s="1"/>
    </row>
    <row r="19" spans="1:55" ht="14.45" customHeight="1" x14ac:dyDescent="0.25">
      <c r="B19" s="72"/>
      <c r="C19" s="73"/>
      <c r="E19" s="68"/>
      <c r="F19" s="36"/>
      <c r="G19" s="67"/>
      <c r="H19" s="7" t="str">
        <f>meta!$P$2</f>
        <v>Almoço ↑</v>
      </c>
      <c r="I19" s="1"/>
      <c r="J19" s="14"/>
      <c r="K19" s="27"/>
      <c r="L19" s="1"/>
      <c r="N19" s="67"/>
      <c r="O19" s="7" t="str">
        <f>meta!$P$2</f>
        <v>Almoço ↑</v>
      </c>
      <c r="P19" s="1"/>
      <c r="Q19" s="14"/>
      <c r="R19" s="27"/>
      <c r="S19" s="1"/>
      <c r="U19" s="67"/>
      <c r="V19" s="7" t="str">
        <f>meta!$P$2</f>
        <v>Almoço ↑</v>
      </c>
      <c r="W19" s="1"/>
      <c r="X19" s="14"/>
      <c r="Y19" s="27"/>
      <c r="Z19" s="1"/>
      <c r="AB19" s="67"/>
      <c r="AC19" s="7" t="str">
        <f>meta!$P$2</f>
        <v>Almoço ↑</v>
      </c>
      <c r="AD19" s="1"/>
      <c r="AE19" s="14"/>
      <c r="AF19" s="27"/>
      <c r="AG19" s="1"/>
      <c r="AI19" s="67"/>
      <c r="AJ19" s="7" t="str">
        <f>meta!$P$2</f>
        <v>Almoço ↑</v>
      </c>
      <c r="AK19" s="1"/>
      <c r="AL19" s="14"/>
      <c r="AM19" s="27"/>
      <c r="AN19" s="1"/>
      <c r="AQ19" s="67"/>
      <c r="AR19" s="7" t="str">
        <f>meta!$P$2</f>
        <v>Almoço ↑</v>
      </c>
      <c r="AS19" s="1"/>
      <c r="AT19" s="14"/>
      <c r="AU19" s="27"/>
      <c r="AV19" s="1"/>
      <c r="AX19" s="67"/>
      <c r="AY19" s="7" t="str">
        <f>meta!$P$2</f>
        <v>Almoço ↑</v>
      </c>
      <c r="AZ19" s="1"/>
      <c r="BA19" s="14"/>
      <c r="BB19" s="27"/>
      <c r="BC19" s="1"/>
    </row>
    <row r="20" spans="1:55" ht="14.45" customHeight="1" x14ac:dyDescent="0.25">
      <c r="B20" s="72"/>
      <c r="C20" s="73"/>
      <c r="E20" s="68"/>
      <c r="F20" s="36"/>
      <c r="G20" s="67"/>
      <c r="H20" s="7" t="str">
        <f>meta!$P$3</f>
        <v>Almoço ↓</v>
      </c>
      <c r="I20" s="1"/>
      <c r="J20" s="14"/>
      <c r="K20" s="27" t="str">
        <f>IF(OR(J19="",J20&lt;&gt;""),"",TEXT(J19+"1:00","HH:MM"))</f>
        <v/>
      </c>
      <c r="L20" s="1"/>
      <c r="N20" s="67"/>
      <c r="O20" s="7" t="str">
        <f>meta!$P$3</f>
        <v>Almoço ↓</v>
      </c>
      <c r="P20" s="1"/>
      <c r="Q20" s="14"/>
      <c r="R20" s="27" t="str">
        <f>IF(OR(Q19="",Q20&lt;&gt;""),"",TEXT(Q19+"1:00","HH:MM"))</f>
        <v/>
      </c>
      <c r="S20" s="1"/>
      <c r="U20" s="67"/>
      <c r="V20" s="7" t="str">
        <f>meta!$P$3</f>
        <v>Almoço ↓</v>
      </c>
      <c r="W20" s="1"/>
      <c r="X20" s="14"/>
      <c r="Y20" s="27" t="str">
        <f>IF(OR(X19="",X20&lt;&gt;""),"",TEXT(X19+"1:00","HH:MM"))</f>
        <v/>
      </c>
      <c r="Z20" s="1"/>
      <c r="AB20" s="67"/>
      <c r="AC20" s="7" t="str">
        <f>meta!$P$3</f>
        <v>Almoço ↓</v>
      </c>
      <c r="AD20" s="1"/>
      <c r="AE20" s="14"/>
      <c r="AF20" s="27" t="str">
        <f>IF(OR(AE19="",AE20&lt;&gt;""),"",TEXT(AE19+"1:00","HH:MM"))</f>
        <v/>
      </c>
      <c r="AG20" s="1"/>
      <c r="AI20" s="67"/>
      <c r="AJ20" s="7" t="str">
        <f>meta!$P$3</f>
        <v>Almoço ↓</v>
      </c>
      <c r="AK20" s="1"/>
      <c r="AL20" s="14"/>
      <c r="AM20" s="27" t="str">
        <f>IF(OR(AL19="",AL20&lt;&gt;""),"",TEXT(AL19+"1:00","HH:MM"))</f>
        <v/>
      </c>
      <c r="AN20" s="1"/>
      <c r="AQ20" s="67"/>
      <c r="AR20" s="7" t="str">
        <f>meta!$P$3</f>
        <v>Almoço ↓</v>
      </c>
      <c r="AS20" s="1"/>
      <c r="AT20" s="14"/>
      <c r="AU20" s="27" t="str">
        <f>IF(OR(AT19="",AT20&lt;&gt;""),"",TEXT(AT19+"1:00","HH:MM"))</f>
        <v/>
      </c>
      <c r="AV20" s="1"/>
      <c r="AX20" s="67"/>
      <c r="AY20" s="7" t="str">
        <f>meta!$P$3</f>
        <v>Almoço ↓</v>
      </c>
      <c r="AZ20" s="1"/>
      <c r="BA20" s="14"/>
      <c r="BB20" s="27" t="str">
        <f>IF(OR(BA19="",BA20&lt;&gt;""),"",TEXT(BA19+"1:00","HH:MM"))</f>
        <v/>
      </c>
      <c r="BC20" s="1"/>
    </row>
    <row r="21" spans="1:55" ht="14.45" customHeight="1" x14ac:dyDescent="0.25">
      <c r="B21" s="74"/>
      <c r="C21" s="75"/>
      <c r="E21" s="68"/>
      <c r="F21" s="36"/>
      <c r="G21" s="67"/>
      <c r="H21" s="6" t="str">
        <f>meta!$P$4</f>
        <v>Saída</v>
      </c>
      <c r="I21" s="1"/>
      <c r="J21" s="13"/>
      <c r="K21" s="26" t="str">
        <f>IF(J21&lt;&gt;"","",TEXT(meta!$F$2,"HH:MM"))</f>
        <v>17:30</v>
      </c>
      <c r="L21" s="1"/>
      <c r="N21" s="67"/>
      <c r="O21" s="6" t="str">
        <f>meta!$P$4</f>
        <v>Saída</v>
      </c>
      <c r="P21" s="1"/>
      <c r="Q21" s="13"/>
      <c r="R21" s="26" t="str">
        <f>IF(Q21&lt;&gt;"","",TEXT(meta!$F$2,"HH:MM"))</f>
        <v>17:30</v>
      </c>
      <c r="S21" s="1"/>
      <c r="U21" s="67"/>
      <c r="V21" s="6" t="str">
        <f>meta!$P$4</f>
        <v>Saída</v>
      </c>
      <c r="W21" s="1"/>
      <c r="X21" s="13"/>
      <c r="Y21" s="26" t="str">
        <f>IF(X21&lt;&gt;"","",TEXT(meta!$F$2,"HH:MM"))</f>
        <v>17:30</v>
      </c>
      <c r="Z21" s="1"/>
      <c r="AB21" s="67"/>
      <c r="AC21" s="6" t="str">
        <f>meta!$P$4</f>
        <v>Saída</v>
      </c>
      <c r="AD21" s="1"/>
      <c r="AE21" s="13"/>
      <c r="AF21" s="26" t="str">
        <f>IF(AE21&lt;&gt;"","",TEXT(meta!$F$2,"HH:MM"))</f>
        <v>17:30</v>
      </c>
      <c r="AG21" s="1"/>
      <c r="AI21" s="67"/>
      <c r="AJ21" s="6" t="str">
        <f>meta!$P$4</f>
        <v>Saída</v>
      </c>
      <c r="AK21" s="1"/>
      <c r="AL21" s="13"/>
      <c r="AM21" s="26" t="str">
        <f>IF(AL21&lt;&gt;"","",TEXT(meta!$F$2,"HH:MM"))</f>
        <v>17:30</v>
      </c>
      <c r="AN21" s="1"/>
      <c r="AQ21" s="67"/>
      <c r="AR21" s="6" t="str">
        <f>meta!$P$4</f>
        <v>Saída</v>
      </c>
      <c r="AS21" s="1"/>
      <c r="AT21" s="13"/>
      <c r="AU21" s="26" t="str">
        <f>IF(AT21&lt;&gt;"","",TEXT(meta!$F$2,"HH:MM"))</f>
        <v>17:30</v>
      </c>
      <c r="AV21" s="1"/>
      <c r="AX21" s="67"/>
      <c r="AY21" s="6" t="str">
        <f>meta!$P$4</f>
        <v>Saída</v>
      </c>
      <c r="AZ21" s="1"/>
      <c r="BA21" s="13"/>
      <c r="BB21" s="26" t="str">
        <f>IF(BA21&lt;&gt;"","",TEXT(meta!$F$2,"HH:MM"))</f>
        <v>17:30</v>
      </c>
      <c r="BC21" s="1"/>
    </row>
    <row r="22" spans="1:55" s="18" customFormat="1" ht="10.5" customHeight="1" x14ac:dyDescent="0.2">
      <c r="A22" s="8"/>
      <c r="B22" s="76" t="s">
        <v>35</v>
      </c>
      <c r="C22" s="76"/>
      <c r="D22" s="2"/>
      <c r="E22" s="35"/>
      <c r="F22" s="35"/>
      <c r="G22" s="67"/>
      <c r="H22" s="58" t="str">
        <f>IF(AND(J18&lt;&gt;"",J19&lt;&gt;"",J20&lt;&gt;"",J21&lt;&gt;""),
IF(ABS(J21-J18-(J20-J19)-meta!$F$4)&lt;=meta!$F$9,
_xlfn.CONCAT(
(SIGN(J21-J18-(J20-J19)-meta!$F$4)*MINUTE(ABS(J21-J18-(J20-J19)-meta!$F$4))),meta!$F$10
),""),"")</f>
        <v/>
      </c>
      <c r="I22" s="8"/>
      <c r="J22" s="23" t="str">
        <f>_xlfn.IFS(AND(J18="",J19="",J20="",J21=""),"",
AND(J18&lt;&gt;"",J19="",J20="",J21=""),meta!$F$1-J18,
AND(J18&lt;&gt;"",J19&lt;&gt;"",J20="",J21=""),meta!$F$1-J18,
AND(J18&lt;&gt;"",J19&lt;&gt;"",J20&lt;&gt;"",J21=""),(meta!$F$1-J18)-(J20-J19-meta!$F$3),
AND(J18&lt;&gt;"",J19&lt;&gt;"",J20&lt;&gt;"",J21&lt;&gt;""),IF(ABS(J21-J18-(J20-J19)-meta!$F$4)&lt;=meta!$F$9,0,(J21-J18-(J20-J19)-meta!$F$4)),
TRUE,"ERRO")</f>
        <v/>
      </c>
      <c r="K22" s="28"/>
      <c r="L22" s="8"/>
      <c r="M22" s="19"/>
      <c r="N22" s="67"/>
      <c r="O22" s="58" t="str">
        <f>IF(AND(Q18&lt;&gt;"",Q19&lt;&gt;"",Q20&lt;&gt;"",Q21&lt;&gt;""),
IF(ABS(Q21-Q18-(Q20-Q19)-meta!$F$4)&lt;=meta!$F$9,
_xlfn.CONCAT(
(SIGN(Q21-Q18-(Q20-Q19)-meta!$F$4)*MINUTE(ABS(Q21-Q18-(Q20-Q19)-meta!$F$4))),meta!$F$10
),""),"")</f>
        <v/>
      </c>
      <c r="P22" s="8"/>
      <c r="Q22" s="23" t="str">
        <f>_xlfn.IFS(AND(Q18="",Q19="",Q20="",Q21=""),"",
AND(Q18&lt;&gt;"",Q19="",Q20="",Q21=""),meta!$F$1-Q18,
AND(Q18&lt;&gt;"",Q19&lt;&gt;"",Q20="",Q21=""),meta!$F$1-Q18,
AND(Q18&lt;&gt;"",Q19&lt;&gt;"",Q20&lt;&gt;"",Q21=""),(meta!$F$1-Q18)-(Q20-Q19-meta!$F$3),
AND(Q18&lt;&gt;"",Q19&lt;&gt;"",Q20&lt;&gt;"",Q21&lt;&gt;""),IF(ABS(Q21-Q18-(Q20-Q19)-meta!$F$4)&lt;=meta!$F$9,0,(Q21-Q18-(Q20-Q19)-meta!$F$4)),
TRUE,"ERRO")</f>
        <v/>
      </c>
      <c r="R22" s="28"/>
      <c r="S22" s="8"/>
      <c r="T22" s="19"/>
      <c r="U22" s="67"/>
      <c r="V22" s="58" t="str">
        <f>IF(AND(X18&lt;&gt;"",X19&lt;&gt;"",X20&lt;&gt;"",X21&lt;&gt;""),
IF(ABS(X21-X18-(X20-X19)-meta!$F$4)&lt;=meta!$F$9,
_xlfn.CONCAT(
(SIGN(X21-X18-(X20-X19)-meta!$F$4)*MINUTE(ABS(X21-X18-(X20-X19)-meta!$F$4))),meta!$F$10
),""),"")</f>
        <v/>
      </c>
      <c r="W22" s="8"/>
      <c r="X22" s="23" t="str">
        <f>_xlfn.IFS(AND(X18="",X19="",X20="",X21=""),"",
AND(X18&lt;&gt;"",X19="",X20="",X21=""),meta!$F$1-X18,
AND(X18&lt;&gt;"",X19&lt;&gt;"",X20="",X21=""),meta!$F$1-X18,
AND(X18&lt;&gt;"",X19&lt;&gt;"",X20&lt;&gt;"",X21=""),(meta!$F$1-X18)-(X20-X19-meta!$F$3),
AND(X18&lt;&gt;"",X19&lt;&gt;"",X20&lt;&gt;"",X21&lt;&gt;""),IF(ABS(X21-X18-(X20-X19)-meta!$F$4)&lt;=meta!$F$9,0,(X21-X18-(X20-X19)-meta!$F$4)),
TRUE,"ERRO")</f>
        <v/>
      </c>
      <c r="Y22" s="28"/>
      <c r="Z22" s="8"/>
      <c r="AA22" s="19"/>
      <c r="AB22" s="67"/>
      <c r="AC22" s="58" t="str">
        <f>IF(AND(AE18&lt;&gt;"",AE19&lt;&gt;"",AE20&lt;&gt;"",AE21&lt;&gt;""),
IF(ABS(AE21-AE18-(AE20-AE19)-meta!$F$4)&lt;=meta!$F$9,
_xlfn.CONCAT(
(SIGN(AE21-AE18-(AE20-AE19)-meta!$F$4)*MINUTE(ABS(AE21-AE18-(AE20-AE19)-meta!$F$4))),meta!$F$10
),""),"")</f>
        <v/>
      </c>
      <c r="AD22" s="8"/>
      <c r="AE22" s="23" t="str">
        <f>_xlfn.IFS(AND(AE18="",AE19="",AE20="",AE21=""),"",
AND(AE18&lt;&gt;"",AE19="",AE20="",AE21=""),meta!$F$1-AE18,
AND(AE18&lt;&gt;"",AE19&lt;&gt;"",AE20="",AE21=""),meta!$F$1-AE18,
AND(AE18&lt;&gt;"",AE19&lt;&gt;"",AE20&lt;&gt;"",AE21=""),(meta!$F$1-AE18)-(AE20-AE19-meta!$F$3),
AND(AE18&lt;&gt;"",AE19&lt;&gt;"",AE20&lt;&gt;"",AE21&lt;&gt;""),IF(ABS(AE21-AE18-(AE20-AE19)-meta!$F$4)&lt;=meta!$F$9,0,(AE21-AE18-(AE20-AE19)-meta!$F$4)),
TRUE,"ERRO")</f>
        <v/>
      </c>
      <c r="AF22" s="28"/>
      <c r="AG22" s="8"/>
      <c r="AH22" s="19"/>
      <c r="AI22" s="67"/>
      <c r="AJ22" s="58" t="str">
        <f>IF(AND(AL18&lt;&gt;"",AL19&lt;&gt;"",AL20&lt;&gt;"",AL21&lt;&gt;""),
IF(ABS(AL21-AL18-(AL20-AL19)-meta!$F$4)&lt;=meta!$F$9,
_xlfn.CONCAT(
(SIGN(AL21-AL18-(AL20-AL19)-meta!$F$4)*MINUTE(ABS(AL21-AL18-(AL20-AL19)-meta!$F$4))),meta!$F$10
),""),"")</f>
        <v/>
      </c>
      <c r="AK22" s="8"/>
      <c r="AL22" s="23" t="str">
        <f>_xlfn.IFS(AND(AL18="",AL19="",AL20="",AL21=""),"",
AND(AL18&lt;&gt;"",AL19="",AL20="",AL21=""),meta!$F$1-AL18,
AND(AL18&lt;&gt;"",AL19&lt;&gt;"",AL20="",AL21=""),meta!$F$1-AL18,
AND(AL18&lt;&gt;"",AL19&lt;&gt;"",AL20&lt;&gt;"",AL21=""),(meta!$F$1-AL18)-(AL20-AL19-meta!$F$3),
AND(AL18&lt;&gt;"",AL19&lt;&gt;"",AL20&lt;&gt;"",AL21&lt;&gt;""),IF(ABS(AL21-AL18-(AL20-AL19)-meta!$F$4)&lt;=meta!$F$9,0,(AL21-AL18-(AL20-AL19)-meta!$F$4)),
TRUE,"ERRO")</f>
        <v/>
      </c>
      <c r="AM22" s="28"/>
      <c r="AN22" s="8"/>
      <c r="AO22" s="19"/>
      <c r="AQ22" s="67"/>
      <c r="AR22" s="58" t="str">
        <f>IF(AND(AT18&lt;&gt;"",AT19&lt;&gt;"",AT20&lt;&gt;"",AT21&lt;&gt;""),
IF(ABS(AT21-AT18-(AT20-AT19)-meta!$F$4)&lt;=meta!$F$9,
_xlfn.CONCAT(
(SIGN(AT21-AT18-(AT20-AT19)-meta!$F$4)*MINUTE(ABS(AT21-AT18-(AT20-AT19)-meta!$F$4))),meta!$F$10
),""),"")</f>
        <v/>
      </c>
      <c r="AS22" s="8"/>
      <c r="AT22" s="23" t="str">
        <f>_xlfn.IFS(AND(AT18="",AT19="",AT20="",AT21=""),"",
AND(AT18&lt;&gt;"",AT19="",AT20="",AT21=""),meta!$F$1-AT18,
AND(AT18&lt;&gt;"",AT19&lt;&gt;"",AT20="",AT21=""),meta!$F$1-AT18,
AND(AT18&lt;&gt;"",AT19&lt;&gt;"",AT20&lt;&gt;"",AT21=""),(meta!$F$1-AT18)-(AT20-AT19-meta!$F$3),
AND(AT18&lt;&gt;"",AT19&lt;&gt;"",AT20&lt;&gt;"",AT21&lt;&gt;""),IF(ABS(AT21-AT18-(AT20-AT19)-meta!$F$4)&lt;=meta!$F$9,0,(AT21-AT18-(AT20-AT19)-meta!$F$4)),
TRUE,"ERRO")</f>
        <v/>
      </c>
      <c r="AU22" s="28"/>
      <c r="AV22" s="8"/>
      <c r="AX22" s="67"/>
      <c r="AY22" s="58" t="str">
        <f>IF(AND(BA18&lt;&gt;"",BA19&lt;&gt;"",BA20&lt;&gt;"",BA21&lt;&gt;""),
IF(ABS(BA21-BA18-(BA20-BA19)-meta!$F$4)&lt;=meta!$F$9,
_xlfn.CONCAT(
(SIGN(BA21-BA18-(BA20-BA19)-meta!$F$4)*MINUTE(ABS(BA21-BA18-(BA20-BA19)-meta!$F$4))),meta!$F$10
),""),"")</f>
        <v/>
      </c>
      <c r="AZ22" s="8"/>
      <c r="BA22" s="23" t="str">
        <f>_xlfn.IFS(AND(BA18="",BA19="",BA20="",BA21=""),"",
AND(BA18&lt;&gt;"",BA19="",BA20="",BA21=""),meta!$F$1-BA18,
AND(BA18&lt;&gt;"",BA19&lt;&gt;"",BA20="",BA21=""),meta!$F$1-BA18,
AND(BA18&lt;&gt;"",BA19&lt;&gt;"",BA20&lt;&gt;"",BA21=""),(meta!$F$1-BA18)-(BA20-BA19-meta!$F$3),
AND(BA18&lt;&gt;"",BA19&lt;&gt;"",BA20&lt;&gt;"",BA21&lt;&gt;""),IF(ABS(BA21-BA18-(BA20-BA19)-meta!$F$4)&lt;=meta!$F$9,0,(BA21-BA18-(BA20-BA19)-meta!$F$4)),
TRUE,"ERRO")</f>
        <v/>
      </c>
      <c r="BB22" s="28"/>
      <c r="BC22" s="8"/>
    </row>
    <row r="23" spans="1:55" ht="4.5" customHeight="1" x14ac:dyDescent="0.25">
      <c r="B23" s="11"/>
      <c r="F23" s="35"/>
    </row>
    <row r="24" spans="1:55" ht="4.5" customHeight="1" x14ac:dyDescent="0.25">
      <c r="B24" s="11"/>
      <c r="F24" s="35"/>
      <c r="G24" s="67">
        <f>AX17+1</f>
        <v>44089</v>
      </c>
      <c r="H24" s="15"/>
      <c r="I24" s="15"/>
      <c r="J24" s="15"/>
      <c r="K24" s="25"/>
      <c r="L24" s="4"/>
      <c r="N24" s="67">
        <f>G24+1</f>
        <v>44090</v>
      </c>
      <c r="O24" s="15"/>
      <c r="P24" s="15"/>
      <c r="Q24" s="15"/>
      <c r="R24" s="25"/>
      <c r="S24" s="4"/>
      <c r="U24" s="67">
        <f>N24+1</f>
        <v>44091</v>
      </c>
      <c r="V24" s="15"/>
      <c r="W24" s="15"/>
      <c r="X24" s="15"/>
      <c r="Y24" s="25"/>
      <c r="Z24" s="4"/>
      <c r="AB24" s="67">
        <f>U24+1</f>
        <v>44092</v>
      </c>
      <c r="AC24" s="15"/>
      <c r="AD24" s="15"/>
      <c r="AE24" s="15"/>
      <c r="AF24" s="25"/>
      <c r="AG24" s="4"/>
      <c r="AI24" s="67">
        <f>AB24+1</f>
        <v>44093</v>
      </c>
      <c r="AJ24" s="15"/>
      <c r="AK24" s="15"/>
      <c r="AL24" s="15"/>
      <c r="AM24" s="25"/>
      <c r="AN24" s="4"/>
      <c r="AQ24" s="67">
        <f>AI24+1</f>
        <v>44094</v>
      </c>
      <c r="AR24" s="15"/>
      <c r="AS24" s="15"/>
      <c r="AT24" s="15"/>
      <c r="AU24" s="25"/>
      <c r="AV24" s="4"/>
      <c r="AX24" s="67">
        <f>AQ24+1</f>
        <v>44095</v>
      </c>
      <c r="AY24" s="15"/>
      <c r="AZ24" s="15"/>
      <c r="BA24" s="15"/>
      <c r="BB24" s="25"/>
      <c r="BC24" s="4"/>
    </row>
    <row r="25" spans="1:55" ht="14.45" customHeight="1" x14ac:dyDescent="0.25">
      <c r="B25" s="11"/>
      <c r="E25" s="68">
        <f>IFERROR(SUM(J29,Q29,X29,AE29,AL29,AT29,BA29)*VLOOKUP($C$14,meta!$R$1:$S$3,2,FALSE),SUM(J29,Q29,X29,AE29,AL29,AT29,BA29))</f>
        <v>0</v>
      </c>
      <c r="F25" s="41">
        <f>IFERROR(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*VLOOKUP($C$14,meta!$R$1:$S$3,2,FALSE),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)</f>
        <v>0</v>
      </c>
      <c r="G25" s="67"/>
      <c r="H25" s="6" t="str">
        <f>meta!$P$1</f>
        <v>Entrada</v>
      </c>
      <c r="I25" s="1"/>
      <c r="J25" s="13"/>
      <c r="K25" s="26" t="str">
        <f>IF(J25&lt;&gt;"","",TEXT(meta!$F$1,"HH:MM"))</f>
        <v>08:30</v>
      </c>
      <c r="L25" s="1"/>
      <c r="N25" s="67"/>
      <c r="O25" s="6" t="str">
        <f>meta!$P$1</f>
        <v>Entrada</v>
      </c>
      <c r="P25" s="1"/>
      <c r="Q25" s="13"/>
      <c r="R25" s="26" t="str">
        <f>IF(Q25&lt;&gt;"","",TEXT(meta!$F$1,"HH:MM"))</f>
        <v>08:30</v>
      </c>
      <c r="S25" s="1"/>
      <c r="U25" s="67"/>
      <c r="V25" s="6" t="str">
        <f>meta!$P$1</f>
        <v>Entrada</v>
      </c>
      <c r="W25" s="1"/>
      <c r="X25" s="13"/>
      <c r="Y25" s="26" t="str">
        <f>IF(X25&lt;&gt;"","",TEXT(meta!$F$1,"HH:MM"))</f>
        <v>08:30</v>
      </c>
      <c r="Z25" s="1"/>
      <c r="AB25" s="67"/>
      <c r="AC25" s="6" t="str">
        <f>meta!$P$1</f>
        <v>Entrada</v>
      </c>
      <c r="AD25" s="1"/>
      <c r="AE25" s="13"/>
      <c r="AF25" s="26" t="str">
        <f>IF(AE25&lt;&gt;"","",TEXT(meta!$F$1,"HH:MM"))</f>
        <v>08:30</v>
      </c>
      <c r="AG25" s="1"/>
      <c r="AI25" s="67"/>
      <c r="AJ25" s="6" t="str">
        <f>meta!$P$1</f>
        <v>Entrada</v>
      </c>
      <c r="AK25" s="1"/>
      <c r="AL25" s="13"/>
      <c r="AM25" s="26" t="str">
        <f>IF(AL25&lt;&gt;"","",TEXT(meta!$F$1,"HH:MM"))</f>
        <v>08:30</v>
      </c>
      <c r="AN25" s="1"/>
      <c r="AQ25" s="67"/>
      <c r="AR25" s="6" t="str">
        <f>meta!$P$1</f>
        <v>Entrada</v>
      </c>
      <c r="AS25" s="1"/>
      <c r="AT25" s="13"/>
      <c r="AU25" s="26" t="str">
        <f>IF(AT25&lt;&gt;"","",TEXT(meta!$F$1,"HH:MM"))</f>
        <v>08:30</v>
      </c>
      <c r="AV25" s="1"/>
      <c r="AX25" s="67"/>
      <c r="AY25" s="6" t="str">
        <f>meta!$P$1</f>
        <v>Entrada</v>
      </c>
      <c r="AZ25" s="1"/>
      <c r="BA25" s="13"/>
      <c r="BB25" s="26" t="str">
        <f>IF(BA25&lt;&gt;"","",TEXT(meta!$F$1,"HH:MM"))</f>
        <v>08:30</v>
      </c>
      <c r="BC25" s="1"/>
    </row>
    <row r="26" spans="1:55" ht="14.45" customHeight="1" x14ac:dyDescent="0.25">
      <c r="B26" s="11"/>
      <c r="E26" s="68"/>
      <c r="F26" s="36"/>
      <c r="G26" s="67"/>
      <c r="H26" s="7" t="str">
        <f>meta!$P$2</f>
        <v>Almoço ↑</v>
      </c>
      <c r="I26" s="1"/>
      <c r="J26" s="14"/>
      <c r="K26" s="27"/>
      <c r="L26" s="1"/>
      <c r="N26" s="67"/>
      <c r="O26" s="7" t="str">
        <f>meta!$P$2</f>
        <v>Almoço ↑</v>
      </c>
      <c r="P26" s="1"/>
      <c r="Q26" s="14"/>
      <c r="R26" s="27"/>
      <c r="S26" s="1"/>
      <c r="U26" s="67"/>
      <c r="V26" s="7" t="str">
        <f>meta!$P$2</f>
        <v>Almoço ↑</v>
      </c>
      <c r="W26" s="1"/>
      <c r="X26" s="14"/>
      <c r="Y26" s="27"/>
      <c r="Z26" s="1"/>
      <c r="AB26" s="67"/>
      <c r="AC26" s="7" t="str">
        <f>meta!$P$2</f>
        <v>Almoço ↑</v>
      </c>
      <c r="AD26" s="1"/>
      <c r="AE26" s="14"/>
      <c r="AF26" s="27"/>
      <c r="AG26" s="1"/>
      <c r="AI26" s="67"/>
      <c r="AJ26" s="7" t="str">
        <f>meta!$P$2</f>
        <v>Almoço ↑</v>
      </c>
      <c r="AK26" s="1"/>
      <c r="AL26" s="14"/>
      <c r="AM26" s="27"/>
      <c r="AN26" s="1"/>
      <c r="AQ26" s="67"/>
      <c r="AR26" s="7" t="str">
        <f>meta!$P$2</f>
        <v>Almoço ↑</v>
      </c>
      <c r="AS26" s="1"/>
      <c r="AT26" s="14"/>
      <c r="AU26" s="27"/>
      <c r="AV26" s="1"/>
      <c r="AX26" s="67"/>
      <c r="AY26" s="7" t="str">
        <f>meta!$P$2</f>
        <v>Almoço ↑</v>
      </c>
      <c r="AZ26" s="1"/>
      <c r="BA26" s="14"/>
      <c r="BB26" s="27"/>
      <c r="BC26" s="1"/>
    </row>
    <row r="27" spans="1:55" ht="14.45" customHeight="1" x14ac:dyDescent="0.25">
      <c r="B27" s="11"/>
      <c r="E27" s="68"/>
      <c r="F27" s="36"/>
      <c r="G27" s="67"/>
      <c r="H27" s="7" t="str">
        <f>meta!$P$3</f>
        <v>Almoço ↓</v>
      </c>
      <c r="I27" s="1"/>
      <c r="J27" s="14"/>
      <c r="K27" s="27" t="str">
        <f>IF(OR(J26="",J27&lt;&gt;""),"",TEXT(J26+"1:00","HH:MM"))</f>
        <v/>
      </c>
      <c r="L27" s="1"/>
      <c r="N27" s="67"/>
      <c r="O27" s="7" t="str">
        <f>meta!$P$3</f>
        <v>Almoço ↓</v>
      </c>
      <c r="P27" s="1"/>
      <c r="Q27" s="14"/>
      <c r="R27" s="27" t="str">
        <f>IF(OR(Q26="",Q27&lt;&gt;""),"",TEXT(Q26+"1:00","HH:MM"))</f>
        <v/>
      </c>
      <c r="S27" s="1"/>
      <c r="U27" s="67"/>
      <c r="V27" s="7" t="str">
        <f>meta!$P$3</f>
        <v>Almoço ↓</v>
      </c>
      <c r="W27" s="1"/>
      <c r="X27" s="14"/>
      <c r="Y27" s="27" t="str">
        <f>IF(OR(X26="",X27&lt;&gt;""),"",TEXT(X26+"1:00","HH:MM"))</f>
        <v/>
      </c>
      <c r="Z27" s="1"/>
      <c r="AB27" s="67"/>
      <c r="AC27" s="7" t="str">
        <f>meta!$P$3</f>
        <v>Almoço ↓</v>
      </c>
      <c r="AD27" s="1"/>
      <c r="AE27" s="14"/>
      <c r="AF27" s="27" t="str">
        <f>IF(OR(AE26="",AE27&lt;&gt;""),"",TEXT(AE26+"1:00","HH:MM"))</f>
        <v/>
      </c>
      <c r="AG27" s="1"/>
      <c r="AI27" s="67"/>
      <c r="AJ27" s="7" t="str">
        <f>meta!$P$3</f>
        <v>Almoço ↓</v>
      </c>
      <c r="AK27" s="1"/>
      <c r="AL27" s="14"/>
      <c r="AM27" s="27" t="str">
        <f>IF(OR(AL26="",AL27&lt;&gt;""),"",TEXT(AL26+"1:00","HH:MM"))</f>
        <v/>
      </c>
      <c r="AN27" s="1"/>
      <c r="AQ27" s="67"/>
      <c r="AR27" s="7" t="str">
        <f>meta!$P$3</f>
        <v>Almoço ↓</v>
      </c>
      <c r="AS27" s="1"/>
      <c r="AT27" s="14"/>
      <c r="AU27" s="27" t="str">
        <f>IF(OR(AT26="",AT27&lt;&gt;""),"",TEXT(AT26+"1:00","HH:MM"))</f>
        <v/>
      </c>
      <c r="AV27" s="1"/>
      <c r="AX27" s="67"/>
      <c r="AY27" s="7" t="str">
        <f>meta!$P$3</f>
        <v>Almoço ↓</v>
      </c>
      <c r="AZ27" s="1"/>
      <c r="BA27" s="14"/>
      <c r="BB27" s="27" t="str">
        <f>IF(OR(BA26="",BA27&lt;&gt;""),"",TEXT(BA26+"1:00","HH:MM"))</f>
        <v/>
      </c>
      <c r="BC27" s="1"/>
    </row>
    <row r="28" spans="1:55" ht="14.45" customHeight="1" x14ac:dyDescent="0.25">
      <c r="B28" s="11"/>
      <c r="E28" s="68"/>
      <c r="F28" s="36"/>
      <c r="G28" s="67"/>
      <c r="H28" s="6" t="str">
        <f>meta!$P$4</f>
        <v>Saída</v>
      </c>
      <c r="I28" s="1"/>
      <c r="J28" s="13"/>
      <c r="K28" s="26" t="str">
        <f>IF(J28&lt;&gt;"","",TEXT(meta!$F$2,"HH:MM"))</f>
        <v>17:30</v>
      </c>
      <c r="L28" s="1"/>
      <c r="N28" s="67"/>
      <c r="O28" s="6" t="str">
        <f>meta!$P$4</f>
        <v>Saída</v>
      </c>
      <c r="P28" s="1"/>
      <c r="Q28" s="13"/>
      <c r="R28" s="26" t="str">
        <f>IF(Q28&lt;&gt;"","",TEXT(meta!$F$2,"HH:MM"))</f>
        <v>17:30</v>
      </c>
      <c r="S28" s="1"/>
      <c r="U28" s="67"/>
      <c r="V28" s="6" t="str">
        <f>meta!$P$4</f>
        <v>Saída</v>
      </c>
      <c r="W28" s="1"/>
      <c r="X28" s="13"/>
      <c r="Y28" s="26" t="str">
        <f>IF(X28&lt;&gt;"","",TEXT(meta!$F$2,"HH:MM"))</f>
        <v>17:30</v>
      </c>
      <c r="Z28" s="1"/>
      <c r="AB28" s="67"/>
      <c r="AC28" s="6" t="str">
        <f>meta!$P$4</f>
        <v>Saída</v>
      </c>
      <c r="AD28" s="1"/>
      <c r="AE28" s="13"/>
      <c r="AF28" s="26" t="str">
        <f>IF(AE28&lt;&gt;"","",TEXT(meta!$F$2,"HH:MM"))</f>
        <v>17:30</v>
      </c>
      <c r="AG28" s="1"/>
      <c r="AI28" s="67"/>
      <c r="AJ28" s="6" t="str">
        <f>meta!$P$4</f>
        <v>Saída</v>
      </c>
      <c r="AK28" s="1"/>
      <c r="AL28" s="13"/>
      <c r="AM28" s="26" t="str">
        <f>IF(AL28&lt;&gt;"","",TEXT(meta!$F$2,"HH:MM"))</f>
        <v>17:30</v>
      </c>
      <c r="AN28" s="1"/>
      <c r="AQ28" s="67"/>
      <c r="AR28" s="6" t="str">
        <f>meta!$P$4</f>
        <v>Saída</v>
      </c>
      <c r="AS28" s="1"/>
      <c r="AT28" s="13"/>
      <c r="AU28" s="26" t="str">
        <f>IF(AT28&lt;&gt;"","",TEXT(meta!$F$2,"HH:MM"))</f>
        <v>17:30</v>
      </c>
      <c r="AV28" s="1"/>
      <c r="AX28" s="67"/>
      <c r="AY28" s="6" t="str">
        <f>meta!$P$4</f>
        <v>Saída</v>
      </c>
      <c r="AZ28" s="1"/>
      <c r="BA28" s="13"/>
      <c r="BB28" s="26" t="str">
        <f>IF(BA28&lt;&gt;"","",TEXT(meta!$F$2,"HH:MM"))</f>
        <v>17:30</v>
      </c>
      <c r="BC28" s="1"/>
    </row>
    <row r="29" spans="1:55" s="18" customFormat="1" ht="10.5" customHeight="1" x14ac:dyDescent="0.25">
      <c r="A29" s="8"/>
      <c r="B29" s="11"/>
      <c r="C29" s="8"/>
      <c r="D29" s="2"/>
      <c r="E29" s="35"/>
      <c r="F29" s="35"/>
      <c r="G29" s="67"/>
      <c r="H29" s="58" t="str">
        <f>IF(AND(J25&lt;&gt;"",J26&lt;&gt;"",J27&lt;&gt;"",J28&lt;&gt;""),
IF(ABS(J28-J25-(J27-J26)-meta!$F$4)&lt;=meta!$F$9,
_xlfn.CONCAT(
(SIGN(J28-J25-(J27-J26)-meta!$F$4)*MINUTE(ABS(J28-J25-(J27-J26)-meta!$F$4))),meta!$F$10
),""),"")</f>
        <v/>
      </c>
      <c r="I29" s="8"/>
      <c r="J29" s="23" t="str">
        <f>_xlfn.IFS(AND(J25="",J26="",J27="",J28=""),"",
AND(J25&lt;&gt;"",J26="",J27="",J28=""),meta!$F$1-J25,
AND(J25&lt;&gt;"",J26&lt;&gt;"",J27="",J28=""),meta!$F$1-J25,
AND(J25&lt;&gt;"",J26&lt;&gt;"",J27&lt;&gt;"",J28=""),(meta!$F$1-J25)-(J27-J26-meta!$F$3),
AND(J25&lt;&gt;"",J26&lt;&gt;"",J27&lt;&gt;"",J28&lt;&gt;""),IF(ABS(J28-J25-(J27-J26)-meta!$F$4)&lt;=meta!$F$9,0,(J28-J25-(J27-J26)-meta!$F$4)),
TRUE,"ERRO")</f>
        <v/>
      </c>
      <c r="K29" s="28"/>
      <c r="L29" s="8"/>
      <c r="M29" s="19"/>
      <c r="N29" s="67"/>
      <c r="O29" s="58" t="str">
        <f>IF(AND(Q25&lt;&gt;"",Q26&lt;&gt;"",Q27&lt;&gt;"",Q28&lt;&gt;""),
IF(ABS(Q28-Q25-(Q27-Q26)-meta!$F$4)&lt;=meta!$F$9,
_xlfn.CONCAT(
(SIGN(Q28-Q25-(Q27-Q26)-meta!$F$4)*MINUTE(ABS(Q28-Q25-(Q27-Q26)-meta!$F$4))),meta!$F$10
),""),"")</f>
        <v/>
      </c>
      <c r="P29" s="8"/>
      <c r="Q29" s="23" t="str">
        <f>_xlfn.IFS(AND(Q25="",Q26="",Q27="",Q28=""),"",
AND(Q25&lt;&gt;"",Q26="",Q27="",Q28=""),meta!$F$1-Q25,
AND(Q25&lt;&gt;"",Q26&lt;&gt;"",Q27="",Q28=""),meta!$F$1-Q25,
AND(Q25&lt;&gt;"",Q26&lt;&gt;"",Q27&lt;&gt;"",Q28=""),(meta!$F$1-Q25)-(Q27-Q26-meta!$F$3),
AND(Q25&lt;&gt;"",Q26&lt;&gt;"",Q27&lt;&gt;"",Q28&lt;&gt;""),IF(ABS(Q28-Q25-(Q27-Q26)-meta!$F$4)&lt;=meta!$F$9,0,(Q28-Q25-(Q27-Q26)-meta!$F$4)),
TRUE,"ERRO")</f>
        <v/>
      </c>
      <c r="R29" s="28"/>
      <c r="S29" s="8"/>
      <c r="T29" s="19"/>
      <c r="U29" s="67"/>
      <c r="V29" s="58" t="str">
        <f>IF(AND(X25&lt;&gt;"",X26&lt;&gt;"",X27&lt;&gt;"",X28&lt;&gt;""),
IF(ABS(X28-X25-(X27-X26)-meta!$F$4)&lt;=meta!$F$9,
_xlfn.CONCAT(
(SIGN(X28-X25-(X27-X26)-meta!$F$4)*MINUTE(ABS(X28-X25-(X27-X26)-meta!$F$4))),meta!$F$10
),""),"")</f>
        <v/>
      </c>
      <c r="W29" s="8"/>
      <c r="X29" s="23" t="str">
        <f>_xlfn.IFS(AND(X25="",X26="",X27="",X28=""),"",
AND(X25&lt;&gt;"",X26="",X27="",X28=""),meta!$F$1-X25,
AND(X25&lt;&gt;"",X26&lt;&gt;"",X27="",X28=""),meta!$F$1-X25,
AND(X25&lt;&gt;"",X26&lt;&gt;"",X27&lt;&gt;"",X28=""),(meta!$F$1-X25)-(X27-X26-meta!$F$3),
AND(X25&lt;&gt;"",X26&lt;&gt;"",X27&lt;&gt;"",X28&lt;&gt;""),IF(ABS(X28-X25-(X27-X26)-meta!$F$4)&lt;=meta!$F$9,0,(X28-X25-(X27-X26)-meta!$F$4)),
TRUE,"ERRO")</f>
        <v/>
      </c>
      <c r="Y29" s="28"/>
      <c r="Z29" s="8"/>
      <c r="AA29" s="19"/>
      <c r="AB29" s="67"/>
      <c r="AC29" s="58" t="str">
        <f>IF(AND(AE25&lt;&gt;"",AE26&lt;&gt;"",AE27&lt;&gt;"",AE28&lt;&gt;""),
IF(ABS(AE28-AE25-(AE27-AE26)-meta!$F$4)&lt;=meta!$F$9,
_xlfn.CONCAT(
(SIGN(AE28-AE25-(AE27-AE26)-meta!$F$4)*MINUTE(ABS(AE28-AE25-(AE27-AE26)-meta!$F$4))),meta!$F$10
),""),"")</f>
        <v/>
      </c>
      <c r="AD29" s="8"/>
      <c r="AE29" s="23" t="str">
        <f>_xlfn.IFS(AND(AE25="",AE26="",AE27="",AE28=""),"",
AND(AE25&lt;&gt;"",AE26="",AE27="",AE28=""),meta!$F$1-AE25,
AND(AE25&lt;&gt;"",AE26&lt;&gt;"",AE27="",AE28=""),meta!$F$1-AE25,
AND(AE25&lt;&gt;"",AE26&lt;&gt;"",AE27&lt;&gt;"",AE28=""),(meta!$F$1-AE25)-(AE27-AE26-meta!$F$3),
AND(AE25&lt;&gt;"",AE26&lt;&gt;"",AE27&lt;&gt;"",AE28&lt;&gt;""),IF(ABS(AE28-AE25-(AE27-AE26)-meta!$F$4)&lt;=meta!$F$9,0,(AE28-AE25-(AE27-AE26)-meta!$F$4)),
TRUE,"ERRO")</f>
        <v/>
      </c>
      <c r="AF29" s="28"/>
      <c r="AG29" s="8"/>
      <c r="AH29" s="19"/>
      <c r="AI29" s="67"/>
      <c r="AJ29" s="58" t="str">
        <f>IF(AND(AL25&lt;&gt;"",AL26&lt;&gt;"",AL27&lt;&gt;"",AL28&lt;&gt;""),
IF(ABS(AL28-AL25-(AL27-AL26)-meta!$F$4)&lt;=meta!$F$9,
_xlfn.CONCAT(
(SIGN(AL28-AL25-(AL27-AL26)-meta!$F$4)*MINUTE(ABS(AL28-AL25-(AL27-AL26)-meta!$F$4))),meta!$F$10
),""),"")</f>
        <v/>
      </c>
      <c r="AK29" s="8"/>
      <c r="AL29" s="23" t="str">
        <f>_xlfn.IFS(AND(AL25="",AL26="",AL27="",AL28=""),"",
AND(AL25&lt;&gt;"",AL26="",AL27="",AL28=""),meta!$F$1-AL25,
AND(AL25&lt;&gt;"",AL26&lt;&gt;"",AL27="",AL28=""),meta!$F$1-AL25,
AND(AL25&lt;&gt;"",AL26&lt;&gt;"",AL27&lt;&gt;"",AL28=""),(meta!$F$1-AL25)-(AL27-AL26-meta!$F$3),
AND(AL25&lt;&gt;"",AL26&lt;&gt;"",AL27&lt;&gt;"",AL28&lt;&gt;""),IF(ABS(AL28-AL25-(AL27-AL26)-meta!$F$4)&lt;=meta!$F$9,0,(AL28-AL25-(AL27-AL26)-meta!$F$4)),
TRUE,"ERRO")</f>
        <v/>
      </c>
      <c r="AM29" s="28"/>
      <c r="AN29" s="8"/>
      <c r="AO29" s="19"/>
      <c r="AQ29" s="67"/>
      <c r="AR29" s="58" t="str">
        <f>IF(AND(AT25&lt;&gt;"",AT26&lt;&gt;"",AT27&lt;&gt;"",AT28&lt;&gt;""),
IF(ABS(AT28-AT25-(AT27-AT26)-meta!$F$4)&lt;=meta!$F$9,
_xlfn.CONCAT(
(SIGN(AT28-AT25-(AT27-AT26)-meta!$F$4)*MINUTE(ABS(AT28-AT25-(AT27-AT26)-meta!$F$4))),meta!$F$10
),""),"")</f>
        <v/>
      </c>
      <c r="AS29" s="8"/>
      <c r="AT29" s="23" t="str">
        <f>_xlfn.IFS(AND(AT25="",AT26="",AT27="",AT28=""),"",
AND(AT25&lt;&gt;"",AT26="",AT27="",AT28=""),meta!$F$1-AT25,
AND(AT25&lt;&gt;"",AT26&lt;&gt;"",AT27="",AT28=""),meta!$F$1-AT25,
AND(AT25&lt;&gt;"",AT26&lt;&gt;"",AT27&lt;&gt;"",AT28=""),(meta!$F$1-AT25)-(AT27-AT26-meta!$F$3),
AND(AT25&lt;&gt;"",AT26&lt;&gt;"",AT27&lt;&gt;"",AT28&lt;&gt;""),IF(ABS(AT28-AT25-(AT27-AT26)-meta!$F$4)&lt;=meta!$F$9,0,(AT28-AT25-(AT27-AT26)-meta!$F$4)),
TRUE,"ERRO")</f>
        <v/>
      </c>
      <c r="AU29" s="28"/>
      <c r="AV29" s="8"/>
      <c r="AX29" s="67"/>
      <c r="AY29" s="58" t="str">
        <f>IF(AND(BA25&lt;&gt;"",BA26&lt;&gt;"",BA27&lt;&gt;"",BA28&lt;&gt;""),
IF(ABS(BA28-BA25-(BA27-BA26)-meta!$F$4)&lt;=meta!$F$9,
_xlfn.CONCAT(
(SIGN(BA28-BA25-(BA27-BA26)-meta!$F$4)*MINUTE(ABS(BA28-BA25-(BA27-BA26)-meta!$F$4))),meta!$F$10
),""),"")</f>
        <v/>
      </c>
      <c r="AZ29" s="8"/>
      <c r="BA29" s="23" t="str">
        <f>_xlfn.IFS(AND(BA25="",BA26="",BA27="",BA28=""),"",
AND(BA25&lt;&gt;"",BA26="",BA27="",BA28=""),meta!$F$1-BA25,
AND(BA25&lt;&gt;"",BA26&lt;&gt;"",BA27="",BA28=""),meta!$F$1-BA25,
AND(BA25&lt;&gt;"",BA26&lt;&gt;"",BA27&lt;&gt;"",BA28=""),(meta!$F$1-BA25)-(BA27-BA26-meta!$F$3),
AND(BA25&lt;&gt;"",BA26&lt;&gt;"",BA27&lt;&gt;"",BA28&lt;&gt;""),IF(ABS(BA28-BA25-(BA27-BA26)-meta!$F$4)&lt;=meta!$F$9,0,(BA28-BA25-(BA27-BA26)-meta!$F$4)),
TRUE,"ERRO")</f>
        <v/>
      </c>
      <c r="BB29" s="28"/>
      <c r="BC29" s="8"/>
    </row>
    <row r="30" spans="1:55" ht="4.5" customHeight="1" x14ac:dyDescent="0.25">
      <c r="B30" s="11"/>
      <c r="F30" s="35"/>
    </row>
    <row r="31" spans="1:55" ht="4.5" customHeight="1" x14ac:dyDescent="0.25">
      <c r="B31" s="11"/>
      <c r="F31" s="35"/>
      <c r="G31" s="67">
        <f>AX24+1</f>
        <v>44096</v>
      </c>
      <c r="H31" s="15"/>
      <c r="I31" s="15"/>
      <c r="J31" s="15"/>
      <c r="K31" s="25"/>
      <c r="L31" s="4"/>
      <c r="N31" s="67">
        <f>G31+1</f>
        <v>44097</v>
      </c>
      <c r="O31" s="15"/>
      <c r="P31" s="15"/>
      <c r="Q31" s="15"/>
      <c r="R31" s="25"/>
      <c r="S31" s="4"/>
      <c r="U31" s="67">
        <f>N31+1</f>
        <v>44098</v>
      </c>
      <c r="V31" s="15"/>
      <c r="W31" s="15"/>
      <c r="X31" s="15"/>
      <c r="Y31" s="25"/>
      <c r="Z31" s="4"/>
      <c r="AB31" s="67">
        <f>U31+1</f>
        <v>44099</v>
      </c>
      <c r="AC31" s="15"/>
      <c r="AD31" s="15"/>
      <c r="AE31" s="15"/>
      <c r="AF31" s="25"/>
      <c r="AG31" s="4"/>
      <c r="AI31" s="67">
        <f>AB31+1</f>
        <v>44100</v>
      </c>
      <c r="AJ31" s="15"/>
      <c r="AK31" s="15"/>
      <c r="AL31" s="15"/>
      <c r="AM31" s="25"/>
      <c r="AN31" s="4"/>
      <c r="AQ31" s="67">
        <f>AI31+1</f>
        <v>44101</v>
      </c>
      <c r="AR31" s="15"/>
      <c r="AS31" s="15"/>
      <c r="AT31" s="15"/>
      <c r="AU31" s="25"/>
      <c r="AV31" s="4"/>
      <c r="AX31" s="67">
        <f>AQ31+1</f>
        <v>44102</v>
      </c>
      <c r="AY31" s="15"/>
      <c r="AZ31" s="15"/>
      <c r="BA31" s="15"/>
      <c r="BB31" s="25"/>
      <c r="BC31" s="4"/>
    </row>
    <row r="32" spans="1:55" ht="14.45" customHeight="1" x14ac:dyDescent="0.25">
      <c r="B32" s="11"/>
      <c r="E32" s="68">
        <f>IFERROR(SUM(J36,Q36,X36,AE36,AL36,AT36,BA36)*VLOOKUP($C$14,meta!$R$1:$S$3,2,FALSE),SUM(J36,Q36,X36,AE36,AL36,AT36,BA36))</f>
        <v>0</v>
      </c>
      <c r="F32" s="41">
        <f>IFERROR(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*VLOOKUP($C$14,meta!$R$1:$S$3,2,FALSE),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)</f>
        <v>0</v>
      </c>
      <c r="G32" s="67"/>
      <c r="H32" s="6" t="str">
        <f>meta!$P$1</f>
        <v>Entrada</v>
      </c>
      <c r="I32" s="1"/>
      <c r="J32" s="13"/>
      <c r="K32" s="26" t="str">
        <f>IF(J32&lt;&gt;"","",TEXT(meta!$F$1,"HH:MM"))</f>
        <v>08:30</v>
      </c>
      <c r="L32" s="1"/>
      <c r="N32" s="67"/>
      <c r="O32" s="6" t="str">
        <f>meta!$P$1</f>
        <v>Entrada</v>
      </c>
      <c r="P32" s="1"/>
      <c r="Q32" s="13"/>
      <c r="R32" s="26" t="str">
        <f>IF(Q32&lt;&gt;"","",TEXT(meta!$F$1,"HH:MM"))</f>
        <v>08:30</v>
      </c>
      <c r="S32" s="1"/>
      <c r="U32" s="67"/>
      <c r="V32" s="6" t="str">
        <f>meta!$P$1</f>
        <v>Entrada</v>
      </c>
      <c r="W32" s="1"/>
      <c r="X32" s="13"/>
      <c r="Y32" s="26" t="str">
        <f>IF(X32&lt;&gt;"","",TEXT(meta!$F$1,"HH:MM"))</f>
        <v>08:30</v>
      </c>
      <c r="Z32" s="1"/>
      <c r="AB32" s="67"/>
      <c r="AC32" s="6" t="str">
        <f>meta!$P$1</f>
        <v>Entrada</v>
      </c>
      <c r="AD32" s="1"/>
      <c r="AE32" s="13"/>
      <c r="AF32" s="26" t="str">
        <f>IF(AE32&lt;&gt;"","",TEXT(meta!$F$1,"HH:MM"))</f>
        <v>08:30</v>
      </c>
      <c r="AG32" s="1"/>
      <c r="AI32" s="67"/>
      <c r="AJ32" s="6" t="str">
        <f>meta!$P$1</f>
        <v>Entrada</v>
      </c>
      <c r="AK32" s="1"/>
      <c r="AL32" s="13"/>
      <c r="AM32" s="26" t="str">
        <f>IF(AL32&lt;&gt;"","",TEXT(meta!$F$1,"HH:MM"))</f>
        <v>08:30</v>
      </c>
      <c r="AN32" s="1"/>
      <c r="AQ32" s="67"/>
      <c r="AR32" s="6" t="str">
        <f>meta!$P$1</f>
        <v>Entrada</v>
      </c>
      <c r="AS32" s="1"/>
      <c r="AT32" s="13"/>
      <c r="AU32" s="26" t="str">
        <f>IF(AT32&lt;&gt;"","",TEXT(meta!$F$1,"HH:MM"))</f>
        <v>08:30</v>
      </c>
      <c r="AV32" s="1"/>
      <c r="AX32" s="67"/>
      <c r="AY32" s="6" t="str">
        <f>meta!$P$1</f>
        <v>Entrada</v>
      </c>
      <c r="AZ32" s="1"/>
      <c r="BA32" s="13"/>
      <c r="BB32" s="26" t="str">
        <f>IF(BA32&lt;&gt;"","",TEXT(meta!$F$1,"HH:MM"))</f>
        <v>08:30</v>
      </c>
      <c r="BC32" s="1"/>
    </row>
    <row r="33" spans="1:55" ht="14.45" customHeight="1" x14ac:dyDescent="0.25">
      <c r="B33" s="11"/>
      <c r="E33" s="68"/>
      <c r="F33" s="36"/>
      <c r="G33" s="67"/>
      <c r="H33" s="7" t="str">
        <f>meta!$P$2</f>
        <v>Almoço ↑</v>
      </c>
      <c r="I33" s="1"/>
      <c r="J33" s="14"/>
      <c r="K33" s="27"/>
      <c r="L33" s="1"/>
      <c r="N33" s="67"/>
      <c r="O33" s="7" t="str">
        <f>meta!$P$2</f>
        <v>Almoço ↑</v>
      </c>
      <c r="P33" s="1"/>
      <c r="Q33" s="14"/>
      <c r="R33" s="27"/>
      <c r="S33" s="1"/>
      <c r="U33" s="67"/>
      <c r="V33" s="7" t="str">
        <f>meta!$P$2</f>
        <v>Almoço ↑</v>
      </c>
      <c r="W33" s="1"/>
      <c r="X33" s="14"/>
      <c r="Y33" s="27"/>
      <c r="Z33" s="1"/>
      <c r="AB33" s="67"/>
      <c r="AC33" s="7" t="str">
        <f>meta!$P$2</f>
        <v>Almoço ↑</v>
      </c>
      <c r="AD33" s="1"/>
      <c r="AE33" s="14"/>
      <c r="AF33" s="27"/>
      <c r="AG33" s="1"/>
      <c r="AI33" s="67"/>
      <c r="AJ33" s="7" t="str">
        <f>meta!$P$2</f>
        <v>Almoço ↑</v>
      </c>
      <c r="AK33" s="1"/>
      <c r="AL33" s="14"/>
      <c r="AM33" s="27"/>
      <c r="AN33" s="1"/>
      <c r="AQ33" s="67"/>
      <c r="AR33" s="7" t="str">
        <f>meta!$P$2</f>
        <v>Almoço ↑</v>
      </c>
      <c r="AS33" s="1"/>
      <c r="AT33" s="14"/>
      <c r="AU33" s="27"/>
      <c r="AV33" s="1"/>
      <c r="AX33" s="67"/>
      <c r="AY33" s="7" t="str">
        <f>meta!$P$2</f>
        <v>Almoço ↑</v>
      </c>
      <c r="AZ33" s="1"/>
      <c r="BA33" s="14"/>
      <c r="BB33" s="27"/>
      <c r="BC33" s="1"/>
    </row>
    <row r="34" spans="1:55" ht="14.45" customHeight="1" x14ac:dyDescent="0.25">
      <c r="B34" s="11"/>
      <c r="E34" s="68"/>
      <c r="F34" s="36"/>
      <c r="G34" s="67"/>
      <c r="H34" s="7" t="str">
        <f>meta!$P$3</f>
        <v>Almoço ↓</v>
      </c>
      <c r="I34" s="1"/>
      <c r="J34" s="14"/>
      <c r="K34" s="27" t="str">
        <f>IF(OR(J33="",J34&lt;&gt;""),"",TEXT(J33+"1:00","HH:MM"))</f>
        <v/>
      </c>
      <c r="L34" s="1"/>
      <c r="N34" s="67"/>
      <c r="O34" s="7" t="str">
        <f>meta!$P$3</f>
        <v>Almoço ↓</v>
      </c>
      <c r="P34" s="1"/>
      <c r="Q34" s="14"/>
      <c r="R34" s="27" t="str">
        <f>IF(OR(Q33="",Q34&lt;&gt;""),"",TEXT(Q33+"1:00","HH:MM"))</f>
        <v/>
      </c>
      <c r="S34" s="1"/>
      <c r="U34" s="67"/>
      <c r="V34" s="7" t="str">
        <f>meta!$P$3</f>
        <v>Almoço ↓</v>
      </c>
      <c r="W34" s="1"/>
      <c r="X34" s="14"/>
      <c r="Y34" s="27" t="str">
        <f>IF(OR(X33="",X34&lt;&gt;""),"",TEXT(X33+"1:00","HH:MM"))</f>
        <v/>
      </c>
      <c r="Z34" s="1"/>
      <c r="AB34" s="67"/>
      <c r="AC34" s="7" t="str">
        <f>meta!$P$3</f>
        <v>Almoço ↓</v>
      </c>
      <c r="AD34" s="1"/>
      <c r="AE34" s="14"/>
      <c r="AF34" s="27" t="str">
        <f>IF(OR(AE33="",AE34&lt;&gt;""),"",TEXT(AE33+"1:00","HH:MM"))</f>
        <v/>
      </c>
      <c r="AG34" s="1"/>
      <c r="AI34" s="67"/>
      <c r="AJ34" s="7" t="str">
        <f>meta!$P$3</f>
        <v>Almoço ↓</v>
      </c>
      <c r="AK34" s="1"/>
      <c r="AL34" s="14"/>
      <c r="AM34" s="27" t="str">
        <f>IF(OR(AL33="",AL34&lt;&gt;""),"",TEXT(AL33+"1:00","HH:MM"))</f>
        <v/>
      </c>
      <c r="AN34" s="1"/>
      <c r="AQ34" s="67"/>
      <c r="AR34" s="7" t="str">
        <f>meta!$P$3</f>
        <v>Almoço ↓</v>
      </c>
      <c r="AS34" s="1"/>
      <c r="AT34" s="14"/>
      <c r="AU34" s="27" t="str">
        <f>IF(OR(AT33="",AT34&lt;&gt;""),"",TEXT(AT33+"1:00","HH:MM"))</f>
        <v/>
      </c>
      <c r="AV34" s="1"/>
      <c r="AX34" s="67"/>
      <c r="AY34" s="7" t="str">
        <f>meta!$P$3</f>
        <v>Almoço ↓</v>
      </c>
      <c r="AZ34" s="1"/>
      <c r="BA34" s="14"/>
      <c r="BB34" s="27" t="str">
        <f>IF(OR(BA33="",BA34&lt;&gt;""),"",TEXT(BA33+"1:00","HH:MM"))</f>
        <v/>
      </c>
      <c r="BC34" s="1"/>
    </row>
    <row r="35" spans="1:55" ht="14.45" customHeight="1" x14ac:dyDescent="0.25">
      <c r="B35" s="11"/>
      <c r="E35" s="68"/>
      <c r="F35" s="36"/>
      <c r="G35" s="67"/>
      <c r="H35" s="6" t="str">
        <f>meta!$P$4</f>
        <v>Saída</v>
      </c>
      <c r="I35" s="1"/>
      <c r="J35" s="13"/>
      <c r="K35" s="26" t="str">
        <f>IF(J35&lt;&gt;"","",TEXT(meta!$F$2,"HH:MM"))</f>
        <v>17:30</v>
      </c>
      <c r="L35" s="1"/>
      <c r="N35" s="67"/>
      <c r="O35" s="6" t="str">
        <f>meta!$P$4</f>
        <v>Saída</v>
      </c>
      <c r="P35" s="1"/>
      <c r="Q35" s="13"/>
      <c r="R35" s="26" t="str">
        <f>IF(Q35&lt;&gt;"","",TEXT(meta!$F$2,"HH:MM"))</f>
        <v>17:30</v>
      </c>
      <c r="S35" s="1"/>
      <c r="U35" s="67"/>
      <c r="V35" s="6" t="str">
        <f>meta!$P$4</f>
        <v>Saída</v>
      </c>
      <c r="W35" s="1"/>
      <c r="X35" s="13"/>
      <c r="Y35" s="26" t="str">
        <f>IF(X35&lt;&gt;"","",TEXT(meta!$F$2,"HH:MM"))</f>
        <v>17:30</v>
      </c>
      <c r="Z35" s="1"/>
      <c r="AB35" s="67"/>
      <c r="AC35" s="6" t="str">
        <f>meta!$P$4</f>
        <v>Saída</v>
      </c>
      <c r="AD35" s="1"/>
      <c r="AE35" s="13"/>
      <c r="AF35" s="26" t="str">
        <f>IF(AE35&lt;&gt;"","",TEXT(meta!$F$2,"HH:MM"))</f>
        <v>17:30</v>
      </c>
      <c r="AG35" s="1"/>
      <c r="AI35" s="67"/>
      <c r="AJ35" s="6" t="str">
        <f>meta!$P$4</f>
        <v>Saída</v>
      </c>
      <c r="AK35" s="1"/>
      <c r="AL35" s="13"/>
      <c r="AM35" s="26" t="str">
        <f>IF(AL35&lt;&gt;"","",TEXT(meta!$F$2,"HH:MM"))</f>
        <v>17:30</v>
      </c>
      <c r="AN35" s="1"/>
      <c r="AQ35" s="67"/>
      <c r="AR35" s="6" t="str">
        <f>meta!$P$4</f>
        <v>Saída</v>
      </c>
      <c r="AS35" s="1"/>
      <c r="AT35" s="13"/>
      <c r="AU35" s="26" t="str">
        <f>IF(AT35&lt;&gt;"","",TEXT(meta!$F$2,"HH:MM"))</f>
        <v>17:30</v>
      </c>
      <c r="AV35" s="1"/>
      <c r="AX35" s="67"/>
      <c r="AY35" s="6" t="str">
        <f>meta!$P$4</f>
        <v>Saída</v>
      </c>
      <c r="AZ35" s="1"/>
      <c r="BA35" s="13"/>
      <c r="BB35" s="26" t="str">
        <f>IF(BA35&lt;&gt;"","",TEXT(meta!$F$2,"HH:MM"))</f>
        <v>17:30</v>
      </c>
      <c r="BC35" s="1"/>
    </row>
    <row r="36" spans="1:55" s="18" customFormat="1" ht="10.5" customHeight="1" x14ac:dyDescent="0.25">
      <c r="A36" s="8"/>
      <c r="B36" s="11"/>
      <c r="C36" s="8"/>
      <c r="D36" s="2"/>
      <c r="E36" s="35"/>
      <c r="F36" s="35"/>
      <c r="G36" s="67"/>
      <c r="H36" s="58" t="str">
        <f>IF(AND(J32&lt;&gt;"",J33&lt;&gt;"",J34&lt;&gt;"",J35&lt;&gt;""),
IF(ABS(J35-J32-(J34-J33)-meta!$F$4)&lt;=meta!$F$9,
_xlfn.CONCAT(
(SIGN(J35-J32-(J34-J33)-meta!$F$4)*MINUTE(ABS(J35-J32-(J34-J33)-meta!$F$4))),meta!$F$10
),""),"")</f>
        <v/>
      </c>
      <c r="I36" s="8"/>
      <c r="J36" s="23" t="str">
        <f>_xlfn.IFS(AND(J32="",J33="",J34="",J35=""),"",
AND(J32&lt;&gt;"",J33="",J34="",J35=""),meta!$F$1-J32,
AND(J32&lt;&gt;"",J33&lt;&gt;"",J34="",J35=""),meta!$F$1-J32,
AND(J32&lt;&gt;"",J33&lt;&gt;"",J34&lt;&gt;"",J35=""),(meta!$F$1-J32)-(J34-J33-meta!$F$3),
AND(J32&lt;&gt;"",J33&lt;&gt;"",J34&lt;&gt;"",J35&lt;&gt;""),IF(ABS(J35-J32-(J34-J33)-meta!$F$4)&lt;=meta!$F$9,0,(J35-J32-(J34-J33)-meta!$F$4)),
TRUE,"ERRO")</f>
        <v/>
      </c>
      <c r="K36" s="28"/>
      <c r="L36" s="8"/>
      <c r="M36" s="19"/>
      <c r="N36" s="67"/>
      <c r="O36" s="58" t="str">
        <f>IF(AND(Q32&lt;&gt;"",Q33&lt;&gt;"",Q34&lt;&gt;"",Q35&lt;&gt;""),
IF(ABS(Q35-Q32-(Q34-Q33)-meta!$F$4)&lt;=meta!$F$9,
_xlfn.CONCAT(
(SIGN(Q35-Q32-(Q34-Q33)-meta!$F$4)*MINUTE(ABS(Q35-Q32-(Q34-Q33)-meta!$F$4))),meta!$F$10
),""),"")</f>
        <v/>
      </c>
      <c r="P36" s="8"/>
      <c r="Q36" s="23" t="str">
        <f>_xlfn.IFS(AND(Q32="",Q33="",Q34="",Q35=""),"",
AND(Q32&lt;&gt;"",Q33="",Q34="",Q35=""),meta!$F$1-Q32,
AND(Q32&lt;&gt;"",Q33&lt;&gt;"",Q34="",Q35=""),meta!$F$1-Q32,
AND(Q32&lt;&gt;"",Q33&lt;&gt;"",Q34&lt;&gt;"",Q35=""),(meta!$F$1-Q32)-(Q34-Q33-meta!$F$3),
AND(Q32&lt;&gt;"",Q33&lt;&gt;"",Q34&lt;&gt;"",Q35&lt;&gt;""),IF(ABS(Q35-Q32-(Q34-Q33)-meta!$F$4)&lt;=meta!$F$9,0,(Q35-Q32-(Q34-Q33)-meta!$F$4)),
TRUE,"ERRO")</f>
        <v/>
      </c>
      <c r="R36" s="28"/>
      <c r="S36" s="8"/>
      <c r="T36" s="19"/>
      <c r="U36" s="67"/>
      <c r="V36" s="58" t="str">
        <f>IF(AND(X32&lt;&gt;"",X33&lt;&gt;"",X34&lt;&gt;"",X35&lt;&gt;""),
IF(ABS(X35-X32-(X34-X33)-meta!$F$4)&lt;=meta!$F$9,
_xlfn.CONCAT(
(SIGN(X35-X32-(X34-X33)-meta!$F$4)*MINUTE(ABS(X35-X32-(X34-X33)-meta!$F$4))),meta!$F$10
),""),"")</f>
        <v/>
      </c>
      <c r="W36" s="8"/>
      <c r="X36" s="23" t="str">
        <f>_xlfn.IFS(AND(X32="",X33="",X34="",X35=""),"",
AND(X32&lt;&gt;"",X33="",X34="",X35=""),meta!$F$1-X32,
AND(X32&lt;&gt;"",X33&lt;&gt;"",X34="",X35=""),meta!$F$1-X32,
AND(X32&lt;&gt;"",X33&lt;&gt;"",X34&lt;&gt;"",X35=""),(meta!$F$1-X32)-(X34-X33-meta!$F$3),
AND(X32&lt;&gt;"",X33&lt;&gt;"",X34&lt;&gt;"",X35&lt;&gt;""),IF(ABS(X35-X32-(X34-X33)-meta!$F$4)&lt;=meta!$F$9,0,(X35-X32-(X34-X33)-meta!$F$4)),
TRUE,"ERRO")</f>
        <v/>
      </c>
      <c r="Y36" s="28"/>
      <c r="Z36" s="8"/>
      <c r="AA36" s="19"/>
      <c r="AB36" s="67"/>
      <c r="AC36" s="58" t="str">
        <f>IF(AND(AE32&lt;&gt;"",AE33&lt;&gt;"",AE34&lt;&gt;"",AE35&lt;&gt;""),
IF(ABS(AE35-AE32-(AE34-AE33)-meta!$F$4)&lt;=meta!$F$9,
_xlfn.CONCAT(
(SIGN(AE35-AE32-(AE34-AE33)-meta!$F$4)*MINUTE(ABS(AE35-AE32-(AE34-AE33)-meta!$F$4))),meta!$F$10
),""),"")</f>
        <v/>
      </c>
      <c r="AD36" s="8"/>
      <c r="AE36" s="23" t="str">
        <f>_xlfn.IFS(AND(AE32="",AE33="",AE34="",AE35=""),"",
AND(AE32&lt;&gt;"",AE33="",AE34="",AE35=""),meta!$F$1-AE32,
AND(AE32&lt;&gt;"",AE33&lt;&gt;"",AE34="",AE35=""),meta!$F$1-AE32,
AND(AE32&lt;&gt;"",AE33&lt;&gt;"",AE34&lt;&gt;"",AE35=""),(meta!$F$1-AE32)-(AE34-AE33-meta!$F$3),
AND(AE32&lt;&gt;"",AE33&lt;&gt;"",AE34&lt;&gt;"",AE35&lt;&gt;""),IF(ABS(AE35-AE32-(AE34-AE33)-meta!$F$4)&lt;=meta!$F$9,0,(AE35-AE32-(AE34-AE33)-meta!$F$4)),
TRUE,"ERRO")</f>
        <v/>
      </c>
      <c r="AF36" s="28"/>
      <c r="AG36" s="8"/>
      <c r="AH36" s="19"/>
      <c r="AI36" s="67"/>
      <c r="AJ36" s="58" t="str">
        <f>IF(AND(AL32&lt;&gt;"",AL33&lt;&gt;"",AL34&lt;&gt;"",AL35&lt;&gt;""),
IF(ABS(AL35-AL32-(AL34-AL33)-meta!$F$4)&lt;=meta!$F$9,
_xlfn.CONCAT(
(SIGN(AL35-AL32-(AL34-AL33)-meta!$F$4)*MINUTE(ABS(AL35-AL32-(AL34-AL33)-meta!$F$4))),meta!$F$10
),""),"")</f>
        <v/>
      </c>
      <c r="AK36" s="8"/>
      <c r="AL36" s="23" t="str">
        <f>_xlfn.IFS(AND(AL32="",AL33="",AL34="",AL35=""),"",
AND(AL32&lt;&gt;"",AL33="",AL34="",AL35=""),meta!$F$1-AL32,
AND(AL32&lt;&gt;"",AL33&lt;&gt;"",AL34="",AL35=""),meta!$F$1-AL32,
AND(AL32&lt;&gt;"",AL33&lt;&gt;"",AL34&lt;&gt;"",AL35=""),(meta!$F$1-AL32)-(AL34-AL33-meta!$F$3),
AND(AL32&lt;&gt;"",AL33&lt;&gt;"",AL34&lt;&gt;"",AL35&lt;&gt;""),IF(ABS(AL35-AL32-(AL34-AL33)-meta!$F$4)&lt;=meta!$F$9,0,(AL35-AL32-(AL34-AL33)-meta!$F$4)),
TRUE,"ERRO")</f>
        <v/>
      </c>
      <c r="AM36" s="28"/>
      <c r="AN36" s="8"/>
      <c r="AO36" s="19"/>
      <c r="AQ36" s="67"/>
      <c r="AR36" s="58" t="str">
        <f>IF(AND(AT32&lt;&gt;"",AT33&lt;&gt;"",AT34&lt;&gt;"",AT35&lt;&gt;""),
IF(ABS(AT35-AT32-(AT34-AT33)-meta!$F$4)&lt;=meta!$F$9,
_xlfn.CONCAT(
(SIGN(AT35-AT32-(AT34-AT33)-meta!$F$4)*MINUTE(ABS(AT35-AT32-(AT34-AT33)-meta!$F$4))),meta!$F$10
),""),"")</f>
        <v/>
      </c>
      <c r="AS36" s="8"/>
      <c r="AT36" s="23" t="str">
        <f>_xlfn.IFS(AND(AT32="",AT33="",AT34="",AT35=""),"",
AND(AT32&lt;&gt;"",AT33="",AT34="",AT35=""),meta!$F$1-AT32,
AND(AT32&lt;&gt;"",AT33&lt;&gt;"",AT34="",AT35=""),meta!$F$1-AT32,
AND(AT32&lt;&gt;"",AT33&lt;&gt;"",AT34&lt;&gt;"",AT35=""),(meta!$F$1-AT32)-(AT34-AT33-meta!$F$3),
AND(AT32&lt;&gt;"",AT33&lt;&gt;"",AT34&lt;&gt;"",AT35&lt;&gt;""),IF(ABS(AT35-AT32-(AT34-AT33)-meta!$F$4)&lt;=meta!$F$9,0,(AT35-AT32-(AT34-AT33)-meta!$F$4)),
TRUE,"ERRO")</f>
        <v/>
      </c>
      <c r="AU36" s="28"/>
      <c r="AV36" s="8"/>
      <c r="AX36" s="67"/>
      <c r="AY36" s="58" t="str">
        <f>IF(AND(BA32&lt;&gt;"",BA33&lt;&gt;"",BA34&lt;&gt;"",BA35&lt;&gt;""),
IF(ABS(BA35-BA32-(BA34-BA33)-meta!$F$4)&lt;=meta!$F$9,
_xlfn.CONCAT(
(SIGN(BA35-BA32-(BA34-BA33)-meta!$F$4)*MINUTE(ABS(BA35-BA32-(BA34-BA33)-meta!$F$4))),meta!$F$10
),""),"")</f>
        <v/>
      </c>
      <c r="AZ36" s="8"/>
      <c r="BA36" s="23" t="str">
        <f>_xlfn.IFS(AND(BA32="",BA33="",BA34="",BA35=""),"",
AND(BA32&lt;&gt;"",BA33="",BA34="",BA35=""),meta!$F$1-BA32,
AND(BA32&lt;&gt;"",BA33&lt;&gt;"",BA34="",BA35=""),meta!$F$1-BA32,
AND(BA32&lt;&gt;"",BA33&lt;&gt;"",BA34&lt;&gt;"",BA35=""),(meta!$F$1-BA32)-(BA34-BA33-meta!$F$3),
AND(BA32&lt;&gt;"",BA33&lt;&gt;"",BA34&lt;&gt;"",BA35&lt;&gt;""),IF(ABS(BA35-BA32-(BA34-BA33)-meta!$F$4)&lt;=meta!$F$9,0,(BA35-BA32-(BA34-BA33)-meta!$F$4)),
TRUE,"ERRO")</f>
        <v/>
      </c>
      <c r="BB36" s="28"/>
      <c r="BC36" s="8"/>
    </row>
    <row r="37" spans="1:55" ht="4.5" customHeight="1" x14ac:dyDescent="0.25">
      <c r="B37" s="11"/>
      <c r="F37" s="35"/>
    </row>
    <row r="38" spans="1:55" ht="4.5" customHeight="1" x14ac:dyDescent="0.25">
      <c r="B38" s="11"/>
      <c r="F38" s="35"/>
      <c r="G38" s="67">
        <f>AX31+1</f>
        <v>44103</v>
      </c>
      <c r="H38" s="15"/>
      <c r="I38" s="15"/>
      <c r="J38" s="15"/>
      <c r="K38" s="25"/>
      <c r="L38" s="4"/>
      <c r="N38" s="67">
        <f>G38+1</f>
        <v>44104</v>
      </c>
      <c r="O38" s="15"/>
      <c r="P38" s="15"/>
      <c r="Q38" s="15"/>
      <c r="R38" s="25"/>
      <c r="S38" s="4"/>
      <c r="U38" s="67">
        <f>N38+1</f>
        <v>44105</v>
      </c>
      <c r="V38" s="15"/>
      <c r="W38" s="15"/>
      <c r="X38" s="15"/>
      <c r="Y38" s="25"/>
      <c r="Z38" s="4"/>
      <c r="AB38" s="67">
        <f>U38+1</f>
        <v>44106</v>
      </c>
      <c r="AC38" s="15"/>
      <c r="AD38" s="15"/>
      <c r="AE38" s="15"/>
      <c r="AF38" s="25"/>
      <c r="AG38" s="4"/>
      <c r="AI38" s="67">
        <f>AB38+1</f>
        <v>44107</v>
      </c>
      <c r="AJ38" s="15"/>
      <c r="AK38" s="15"/>
      <c r="AL38" s="15"/>
      <c r="AM38" s="25"/>
      <c r="AN38" s="4"/>
      <c r="AQ38" s="67">
        <f>AI38+1</f>
        <v>44108</v>
      </c>
      <c r="AR38" s="15"/>
      <c r="AS38" s="15"/>
      <c r="AT38" s="15"/>
      <c r="AU38" s="25"/>
      <c r="AV38" s="4"/>
      <c r="AX38" s="67">
        <f>AQ38+1</f>
        <v>44109</v>
      </c>
      <c r="AY38" s="15"/>
      <c r="AZ38" s="15"/>
      <c r="BA38" s="15"/>
      <c r="BB38" s="25"/>
      <c r="BC38" s="4"/>
    </row>
    <row r="39" spans="1:55" ht="14.45" customHeight="1" x14ac:dyDescent="0.25">
      <c r="B39" s="11"/>
      <c r="E39" s="68">
        <f>IFERROR(SUM(J43,Q43,X43,AE43,AL43,AT43,BA43)*VLOOKUP($C$14,meta!$R$1:$S$3,2,FALSE),SUM(J43,Q43,X43,AE43,AL43,AT43,BA43))</f>
        <v>0</v>
      </c>
      <c r="F39" s="41">
        <f>IFERROR(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*VLOOKUP($C$14,meta!$R$1:$S$3,2,FALSE),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)</f>
        <v>0</v>
      </c>
      <c r="G39" s="67"/>
      <c r="H39" s="6" t="str">
        <f>meta!$P$1</f>
        <v>Entrada</v>
      </c>
      <c r="I39" s="1"/>
      <c r="J39" s="13"/>
      <c r="K39" s="26" t="str">
        <f>IF(J39&lt;&gt;"","",TEXT(meta!$F$1,"HH:MM"))</f>
        <v>08:30</v>
      </c>
      <c r="L39" s="1"/>
      <c r="N39" s="67"/>
      <c r="O39" s="6" t="str">
        <f>meta!$P$1</f>
        <v>Entrada</v>
      </c>
      <c r="P39" s="1"/>
      <c r="Q39" s="13"/>
      <c r="R39" s="26" t="str">
        <f>IF(Q39&lt;&gt;"","",TEXT(meta!$F$1,"HH:MM"))</f>
        <v>08:30</v>
      </c>
      <c r="S39" s="1"/>
      <c r="U39" s="67"/>
      <c r="V39" s="6" t="str">
        <f>meta!$P$1</f>
        <v>Entrada</v>
      </c>
      <c r="W39" s="1"/>
      <c r="X39" s="13"/>
      <c r="Y39" s="26" t="str">
        <f>IF(X39&lt;&gt;"","",TEXT(meta!$F$1,"HH:MM"))</f>
        <v>08:30</v>
      </c>
      <c r="Z39" s="1"/>
      <c r="AB39" s="67"/>
      <c r="AC39" s="6" t="str">
        <f>meta!$P$1</f>
        <v>Entrada</v>
      </c>
      <c r="AD39" s="1"/>
      <c r="AE39" s="13"/>
      <c r="AF39" s="26" t="str">
        <f>IF(AE39&lt;&gt;"","",TEXT(meta!$F$1,"HH:MM"))</f>
        <v>08:30</v>
      </c>
      <c r="AG39" s="1"/>
      <c r="AI39" s="67"/>
      <c r="AJ39" s="6" t="str">
        <f>meta!$P$1</f>
        <v>Entrada</v>
      </c>
      <c r="AK39" s="1"/>
      <c r="AL39" s="13"/>
      <c r="AM39" s="26" t="str">
        <f>IF(AL39&lt;&gt;"","",TEXT(meta!$F$1,"HH:MM"))</f>
        <v>08:30</v>
      </c>
      <c r="AN39" s="1"/>
      <c r="AQ39" s="67"/>
      <c r="AR39" s="6" t="str">
        <f>meta!$P$1</f>
        <v>Entrada</v>
      </c>
      <c r="AS39" s="1"/>
      <c r="AT39" s="13"/>
      <c r="AU39" s="26" t="str">
        <f>IF(AT39&lt;&gt;"","",TEXT(meta!$F$1,"HH:MM"))</f>
        <v>08:30</v>
      </c>
      <c r="AV39" s="1"/>
      <c r="AX39" s="67"/>
      <c r="AY39" s="6" t="str">
        <f>meta!$P$1</f>
        <v>Entrada</v>
      </c>
      <c r="AZ39" s="1"/>
      <c r="BA39" s="13"/>
      <c r="BB39" s="26" t="str">
        <f>IF(BA39&lt;&gt;"","",TEXT(meta!$F$1,"HH:MM"))</f>
        <v>08:30</v>
      </c>
      <c r="BC39" s="1"/>
    </row>
    <row r="40" spans="1:55" ht="14.45" customHeight="1" x14ac:dyDescent="0.25">
      <c r="B40" s="11"/>
      <c r="E40" s="68"/>
      <c r="F40" s="38"/>
      <c r="G40" s="67"/>
      <c r="H40" s="7" t="str">
        <f>meta!$P$2</f>
        <v>Almoço ↑</v>
      </c>
      <c r="I40" s="1"/>
      <c r="J40" s="14"/>
      <c r="K40" s="27"/>
      <c r="L40" s="1"/>
      <c r="N40" s="67"/>
      <c r="O40" s="7" t="str">
        <f>meta!$P$2</f>
        <v>Almoço ↑</v>
      </c>
      <c r="P40" s="1"/>
      <c r="Q40" s="14"/>
      <c r="R40" s="27"/>
      <c r="S40" s="1"/>
      <c r="U40" s="67"/>
      <c r="V40" s="7" t="str">
        <f>meta!$P$2</f>
        <v>Almoço ↑</v>
      </c>
      <c r="W40" s="1"/>
      <c r="X40" s="14"/>
      <c r="Y40" s="27"/>
      <c r="Z40" s="1"/>
      <c r="AB40" s="67"/>
      <c r="AC40" s="7" t="str">
        <f>meta!$P$2</f>
        <v>Almoço ↑</v>
      </c>
      <c r="AD40" s="1"/>
      <c r="AE40" s="14"/>
      <c r="AF40" s="27"/>
      <c r="AG40" s="1"/>
      <c r="AI40" s="67"/>
      <c r="AJ40" s="7" t="str">
        <f>meta!$P$2</f>
        <v>Almoço ↑</v>
      </c>
      <c r="AK40" s="1"/>
      <c r="AL40" s="14"/>
      <c r="AM40" s="27"/>
      <c r="AN40" s="1"/>
      <c r="AQ40" s="67"/>
      <c r="AR40" s="7" t="str">
        <f>meta!$P$2</f>
        <v>Almoço ↑</v>
      </c>
      <c r="AS40" s="1"/>
      <c r="AT40" s="14"/>
      <c r="AU40" s="27"/>
      <c r="AV40" s="1"/>
      <c r="AX40" s="67"/>
      <c r="AY40" s="7" t="str">
        <f>meta!$P$2</f>
        <v>Almoço ↑</v>
      </c>
      <c r="AZ40" s="1"/>
      <c r="BA40" s="14"/>
      <c r="BB40" s="27"/>
      <c r="BC40" s="1"/>
    </row>
    <row r="41" spans="1:55" ht="14.45" customHeight="1" x14ac:dyDescent="0.25">
      <c r="B41" s="11"/>
      <c r="E41" s="68"/>
      <c r="F41" s="38"/>
      <c r="G41" s="67"/>
      <c r="H41" s="7" t="str">
        <f>meta!$P$3</f>
        <v>Almoço ↓</v>
      </c>
      <c r="I41" s="1"/>
      <c r="J41" s="14"/>
      <c r="K41" s="27" t="str">
        <f>IF(OR(J40="",J41&lt;&gt;""),"",TEXT(J40+"1:00","HH:MM"))</f>
        <v/>
      </c>
      <c r="L41" s="1"/>
      <c r="N41" s="67"/>
      <c r="O41" s="7" t="str">
        <f>meta!$P$3</f>
        <v>Almoço ↓</v>
      </c>
      <c r="P41" s="1"/>
      <c r="Q41" s="14"/>
      <c r="R41" s="27" t="str">
        <f>IF(OR(Q40="",Q41&lt;&gt;""),"",TEXT(Q40+"1:00","HH:MM"))</f>
        <v/>
      </c>
      <c r="S41" s="1"/>
      <c r="U41" s="67"/>
      <c r="V41" s="7" t="str">
        <f>meta!$P$3</f>
        <v>Almoço ↓</v>
      </c>
      <c r="W41" s="1"/>
      <c r="X41" s="14"/>
      <c r="Y41" s="27" t="str">
        <f>IF(OR(X40="",X41&lt;&gt;""),"",TEXT(X40+"1:00","HH:MM"))</f>
        <v/>
      </c>
      <c r="Z41" s="1"/>
      <c r="AB41" s="67"/>
      <c r="AC41" s="7" t="str">
        <f>meta!$P$3</f>
        <v>Almoço ↓</v>
      </c>
      <c r="AD41" s="1"/>
      <c r="AE41" s="14"/>
      <c r="AF41" s="27" t="str">
        <f>IF(OR(AE40="",AE41&lt;&gt;""),"",TEXT(AE40+"1:00","HH:MM"))</f>
        <v/>
      </c>
      <c r="AG41" s="1"/>
      <c r="AI41" s="67"/>
      <c r="AJ41" s="7" t="str">
        <f>meta!$P$3</f>
        <v>Almoço ↓</v>
      </c>
      <c r="AK41" s="1"/>
      <c r="AL41" s="14"/>
      <c r="AM41" s="27" t="str">
        <f>IF(OR(AL40="",AL41&lt;&gt;""),"",TEXT(AL40+"1:00","HH:MM"))</f>
        <v/>
      </c>
      <c r="AN41" s="1"/>
      <c r="AQ41" s="67"/>
      <c r="AR41" s="7" t="str">
        <f>meta!$P$3</f>
        <v>Almoço ↓</v>
      </c>
      <c r="AS41" s="1"/>
      <c r="AT41" s="14"/>
      <c r="AU41" s="27" t="str">
        <f>IF(OR(AT40="",AT41&lt;&gt;""),"",TEXT(AT40+"1:00","HH:MM"))</f>
        <v/>
      </c>
      <c r="AV41" s="1"/>
      <c r="AX41" s="67"/>
      <c r="AY41" s="7" t="str">
        <f>meta!$P$3</f>
        <v>Almoço ↓</v>
      </c>
      <c r="AZ41" s="1"/>
      <c r="BA41" s="14"/>
      <c r="BB41" s="27" t="str">
        <f>IF(OR(BA40="",BA41&lt;&gt;""),"",TEXT(BA40+"1:00","HH:MM"))</f>
        <v/>
      </c>
      <c r="BC41" s="1"/>
    </row>
    <row r="42" spans="1:55" ht="14.45" customHeight="1" x14ac:dyDescent="0.25">
      <c r="B42" s="11"/>
      <c r="E42" s="68"/>
      <c r="F42" s="38"/>
      <c r="G42" s="67"/>
      <c r="H42" s="6" t="str">
        <f>meta!$P$4</f>
        <v>Saída</v>
      </c>
      <c r="I42" s="1"/>
      <c r="J42" s="13"/>
      <c r="K42" s="26" t="str">
        <f>IF(J42&lt;&gt;"","",TEXT(meta!$F$2,"HH:MM"))</f>
        <v>17:30</v>
      </c>
      <c r="L42" s="1"/>
      <c r="N42" s="67"/>
      <c r="O42" s="6" t="str">
        <f>meta!$P$4</f>
        <v>Saída</v>
      </c>
      <c r="P42" s="1"/>
      <c r="Q42" s="13"/>
      <c r="R42" s="26" t="str">
        <f>IF(Q42&lt;&gt;"","",TEXT(meta!$F$2,"HH:MM"))</f>
        <v>17:30</v>
      </c>
      <c r="S42" s="1"/>
      <c r="U42" s="67"/>
      <c r="V42" s="6" t="str">
        <f>meta!$P$4</f>
        <v>Saída</v>
      </c>
      <c r="W42" s="1"/>
      <c r="X42" s="13"/>
      <c r="Y42" s="26" t="str">
        <f>IF(X42&lt;&gt;"","",TEXT(meta!$F$2,"HH:MM"))</f>
        <v>17:30</v>
      </c>
      <c r="Z42" s="1"/>
      <c r="AB42" s="67"/>
      <c r="AC42" s="6" t="str">
        <f>meta!$P$4</f>
        <v>Saída</v>
      </c>
      <c r="AD42" s="1"/>
      <c r="AE42" s="13"/>
      <c r="AF42" s="26" t="str">
        <f>IF(AE42&lt;&gt;"","",TEXT(meta!$F$2,"HH:MM"))</f>
        <v>17:30</v>
      </c>
      <c r="AG42" s="1"/>
      <c r="AI42" s="67"/>
      <c r="AJ42" s="6" t="str">
        <f>meta!$P$4</f>
        <v>Saída</v>
      </c>
      <c r="AK42" s="1"/>
      <c r="AL42" s="13"/>
      <c r="AM42" s="26" t="str">
        <f>IF(AL42&lt;&gt;"","",TEXT(meta!$F$2,"HH:MM"))</f>
        <v>17:30</v>
      </c>
      <c r="AN42" s="1"/>
      <c r="AQ42" s="67"/>
      <c r="AR42" s="6" t="str">
        <f>meta!$P$4</f>
        <v>Saída</v>
      </c>
      <c r="AS42" s="1"/>
      <c r="AT42" s="13"/>
      <c r="AU42" s="26" t="str">
        <f>IF(AT42&lt;&gt;"","",TEXT(meta!$F$2,"HH:MM"))</f>
        <v>17:30</v>
      </c>
      <c r="AV42" s="1"/>
      <c r="AX42" s="67"/>
      <c r="AY42" s="6" t="str">
        <f>meta!$P$4</f>
        <v>Saída</v>
      </c>
      <c r="AZ42" s="1"/>
      <c r="BA42" s="13"/>
      <c r="BB42" s="26" t="str">
        <f>IF(BA42&lt;&gt;"","",TEXT(meta!$F$2,"HH:MM"))</f>
        <v>17:30</v>
      </c>
      <c r="BC42" s="1"/>
    </row>
    <row r="43" spans="1:55" s="18" customFormat="1" ht="10.5" customHeight="1" x14ac:dyDescent="0.25">
      <c r="A43" s="8"/>
      <c r="B43" s="11"/>
      <c r="C43" s="8"/>
      <c r="D43" s="2"/>
      <c r="E43" s="35"/>
      <c r="F43" s="37"/>
      <c r="G43" s="67"/>
      <c r="H43" s="58" t="str">
        <f>IF(AND(J39&lt;&gt;"",J40&lt;&gt;"",J41&lt;&gt;"",J42&lt;&gt;""),
IF(ABS(J42-J39-(J41-J40)-meta!$F$4)&lt;=meta!$F$9,
_xlfn.CONCAT(
(SIGN(J42-J39-(J41-J40)-meta!$F$4)*MINUTE(ABS(J42-J39-(J41-J40)-meta!$F$4))),meta!$F$10
),""),"")</f>
        <v/>
      </c>
      <c r="I43" s="8"/>
      <c r="J43" s="23" t="str">
        <f>_xlfn.IFS(AND(J39="",J40="",J41="",J42=""),"",
AND(J39&lt;&gt;"",J40="",J41="",J42=""),meta!$F$1-J39,
AND(J39&lt;&gt;"",J40&lt;&gt;"",J41="",J42=""),meta!$F$1-J39,
AND(J39&lt;&gt;"",J40&lt;&gt;"",J41&lt;&gt;"",J42=""),(meta!$F$1-J39)-(J41-J40-meta!$F$3),
AND(J39&lt;&gt;"",J40&lt;&gt;"",J41&lt;&gt;"",J42&lt;&gt;""),IF(ABS(J42-J39-(J41-J40)-meta!$F$4)&lt;=meta!$F$9,0,(J42-J39-(J41-J40)-meta!$F$4)),
TRUE,"ERRO")</f>
        <v/>
      </c>
      <c r="K43" s="28"/>
      <c r="L43" s="8"/>
      <c r="M43" s="19"/>
      <c r="N43" s="67"/>
      <c r="O43" s="58" t="str">
        <f>IF(AND(Q39&lt;&gt;"",Q40&lt;&gt;"",Q41&lt;&gt;"",Q42&lt;&gt;""),
IF(ABS(Q42-Q39-(Q41-Q40)-meta!$F$4)&lt;=meta!$F$9,
_xlfn.CONCAT(
(SIGN(Q42-Q39-(Q41-Q40)-meta!$F$4)*MINUTE(ABS(Q42-Q39-(Q41-Q40)-meta!$F$4))),meta!$F$10
),""),"")</f>
        <v/>
      </c>
      <c r="P43" s="8"/>
      <c r="Q43" s="23" t="str">
        <f>_xlfn.IFS(AND(Q39="",Q40="",Q41="",Q42=""),"",
AND(Q39&lt;&gt;"",Q40="",Q41="",Q42=""),meta!$F$1-Q39,
AND(Q39&lt;&gt;"",Q40&lt;&gt;"",Q41="",Q42=""),meta!$F$1-Q39,
AND(Q39&lt;&gt;"",Q40&lt;&gt;"",Q41&lt;&gt;"",Q42=""),(meta!$F$1-Q39)-(Q41-Q40-meta!$F$3),
AND(Q39&lt;&gt;"",Q40&lt;&gt;"",Q41&lt;&gt;"",Q42&lt;&gt;""),IF(ABS(Q42-Q39-(Q41-Q40)-meta!$F$4)&lt;=meta!$F$9,0,(Q42-Q39-(Q41-Q40)-meta!$F$4)),
TRUE,"ERRO")</f>
        <v/>
      </c>
      <c r="R43" s="28"/>
      <c r="S43" s="8"/>
      <c r="T43" s="19"/>
      <c r="U43" s="67"/>
      <c r="V43" s="58" t="str">
        <f>IF(AND(X39&lt;&gt;"",X40&lt;&gt;"",X41&lt;&gt;"",X42&lt;&gt;""),
IF(ABS(X42-X39-(X41-X40)-meta!$F$4)&lt;=meta!$F$9,
_xlfn.CONCAT(
(SIGN(X42-X39-(X41-X40)-meta!$F$4)*MINUTE(ABS(X42-X39-(X41-X40)-meta!$F$4))),meta!$F$10
),""),"")</f>
        <v/>
      </c>
      <c r="W43" s="8"/>
      <c r="X43" s="23" t="str">
        <f>_xlfn.IFS(AND(X39="",X40="",X41="",X42=""),"",
AND(X39&lt;&gt;"",X40="",X41="",X42=""),meta!$F$1-X39,
AND(X39&lt;&gt;"",X40&lt;&gt;"",X41="",X42=""),meta!$F$1-X39,
AND(X39&lt;&gt;"",X40&lt;&gt;"",X41&lt;&gt;"",X42=""),(meta!$F$1-X39)-(X41-X40-meta!$F$3),
AND(X39&lt;&gt;"",X40&lt;&gt;"",X41&lt;&gt;"",X42&lt;&gt;""),IF(ABS(X42-X39-(X41-X40)-meta!$F$4)&lt;=meta!$F$9,0,(X42-X39-(X41-X40)-meta!$F$4)),
TRUE,"ERRO")</f>
        <v/>
      </c>
      <c r="Y43" s="28"/>
      <c r="Z43" s="8"/>
      <c r="AA43" s="19"/>
      <c r="AB43" s="67"/>
      <c r="AC43" s="58" t="str">
        <f>IF(AND(AE39&lt;&gt;"",AE40&lt;&gt;"",AE41&lt;&gt;"",AE42&lt;&gt;""),
IF(ABS(AE42-AE39-(AE41-AE40)-meta!$F$4)&lt;=meta!$F$9,
_xlfn.CONCAT(
(SIGN(AE42-AE39-(AE41-AE40)-meta!$F$4)*MINUTE(ABS(AE42-AE39-(AE41-AE40)-meta!$F$4))),meta!$F$10
),""),"")</f>
        <v/>
      </c>
      <c r="AD43" s="8"/>
      <c r="AE43" s="23" t="str">
        <f>_xlfn.IFS(AND(AE39="",AE40="",AE41="",AE42=""),"",
AND(AE39&lt;&gt;"",AE40="",AE41="",AE42=""),meta!$F$1-AE39,
AND(AE39&lt;&gt;"",AE40&lt;&gt;"",AE41="",AE42=""),meta!$F$1-AE39,
AND(AE39&lt;&gt;"",AE40&lt;&gt;"",AE41&lt;&gt;"",AE42=""),(meta!$F$1-AE39)-(AE41-AE40-meta!$F$3),
AND(AE39&lt;&gt;"",AE40&lt;&gt;"",AE41&lt;&gt;"",AE42&lt;&gt;""),IF(ABS(AE42-AE39-(AE41-AE40)-meta!$F$4)&lt;=meta!$F$9,0,(AE42-AE39-(AE41-AE40)-meta!$F$4)),
TRUE,"ERRO")</f>
        <v/>
      </c>
      <c r="AF43" s="28"/>
      <c r="AG43" s="8"/>
      <c r="AH43" s="19"/>
      <c r="AI43" s="67"/>
      <c r="AJ43" s="58" t="str">
        <f>IF(AND(AL39&lt;&gt;"",AL40&lt;&gt;"",AL41&lt;&gt;"",AL42&lt;&gt;""),
IF(ABS(AL42-AL39-(AL41-AL40)-meta!$F$4)&lt;=meta!$F$9,
_xlfn.CONCAT(
(SIGN(AL42-AL39-(AL41-AL40)-meta!$F$4)*MINUTE(ABS(AL42-AL39-(AL41-AL40)-meta!$F$4))),meta!$F$10
),""),"")</f>
        <v/>
      </c>
      <c r="AK43" s="8"/>
      <c r="AL43" s="23" t="str">
        <f>_xlfn.IFS(AND(AL39="",AL40="",AL41="",AL42=""),"",
AND(AL39&lt;&gt;"",AL40="",AL41="",AL42=""),meta!$F$1-AL39,
AND(AL39&lt;&gt;"",AL40&lt;&gt;"",AL41="",AL42=""),meta!$F$1-AL39,
AND(AL39&lt;&gt;"",AL40&lt;&gt;"",AL41&lt;&gt;"",AL42=""),(meta!$F$1-AL39)-(AL41-AL40-meta!$F$3),
AND(AL39&lt;&gt;"",AL40&lt;&gt;"",AL41&lt;&gt;"",AL42&lt;&gt;""),IF(ABS(AL42-AL39-(AL41-AL40)-meta!$F$4)&lt;=meta!$F$9,0,(AL42-AL39-(AL41-AL40)-meta!$F$4)),
TRUE,"ERRO")</f>
        <v/>
      </c>
      <c r="AM43" s="28"/>
      <c r="AN43" s="8"/>
      <c r="AO43" s="19"/>
      <c r="AQ43" s="67"/>
      <c r="AR43" s="58" t="str">
        <f>IF(AND(AT39&lt;&gt;"",AT40&lt;&gt;"",AT41&lt;&gt;"",AT42&lt;&gt;""),
IF(ABS(AT42-AT39-(AT41-AT40)-meta!$F$4)&lt;=meta!$F$9,
_xlfn.CONCAT(
(SIGN(AT42-AT39-(AT41-AT40)-meta!$F$4)*MINUTE(ABS(AT42-AT39-(AT41-AT40)-meta!$F$4))),meta!$F$10
),""),"")</f>
        <v/>
      </c>
      <c r="AS43" s="8"/>
      <c r="AT43" s="23" t="str">
        <f>_xlfn.IFS(AND(AT39="",AT40="",AT41="",AT42=""),"",
AND(AT39&lt;&gt;"",AT40="",AT41="",AT42=""),meta!$F$1-AT39,
AND(AT39&lt;&gt;"",AT40&lt;&gt;"",AT41="",AT42=""),meta!$F$1-AT39,
AND(AT39&lt;&gt;"",AT40&lt;&gt;"",AT41&lt;&gt;"",AT42=""),(meta!$F$1-AT39)-(AT41-AT40-meta!$F$3),
AND(AT39&lt;&gt;"",AT40&lt;&gt;"",AT41&lt;&gt;"",AT42&lt;&gt;""),IF(ABS(AT42-AT39-(AT41-AT40)-meta!$F$4)&lt;=meta!$F$9,0,(AT42-AT39-(AT41-AT40)-meta!$F$4)),
TRUE,"ERRO")</f>
        <v/>
      </c>
      <c r="AU43" s="28"/>
      <c r="AV43" s="8"/>
      <c r="AX43" s="67"/>
      <c r="AY43" s="58" t="str">
        <f>IF(AND(BA39&lt;&gt;"",BA40&lt;&gt;"",BA41&lt;&gt;"",BA42&lt;&gt;""),
IF(ABS(BA42-BA39-(BA41-BA40)-meta!$F$4)&lt;=meta!$F$9,
_xlfn.CONCAT(
(SIGN(BA42-BA39-(BA41-BA40)-meta!$F$4)*MINUTE(ABS(BA42-BA39-(BA41-BA40)-meta!$F$4))),meta!$F$10
),""),"")</f>
        <v/>
      </c>
      <c r="AZ43" s="8"/>
      <c r="BA43" s="23" t="str">
        <f>_xlfn.IFS(AND(BA39="",BA40="",BA41="",BA42=""),"",
AND(BA39&lt;&gt;"",BA40="",BA41="",BA42=""),meta!$F$1-BA39,
AND(BA39&lt;&gt;"",BA40&lt;&gt;"",BA41="",BA42=""),meta!$F$1-BA39,
AND(BA39&lt;&gt;"",BA40&lt;&gt;"",BA41&lt;&gt;"",BA42=""),(meta!$F$1-BA39)-(BA41-BA40-meta!$F$3),
AND(BA39&lt;&gt;"",BA40&lt;&gt;"",BA41&lt;&gt;"",BA42&lt;&gt;""),IF(ABS(BA42-BA39-(BA41-BA40)-meta!$F$4)&lt;=meta!$F$9,0,(BA42-BA39-(BA41-BA40)-meta!$F$4)),
TRUE,"ERRO")</f>
        <v/>
      </c>
      <c r="BB43" s="28"/>
      <c r="BC43" s="8"/>
    </row>
  </sheetData>
  <sheetProtection sheet="1" objects="1" scenarios="1" selectLockedCells="1"/>
  <mergeCells count="51">
    <mergeCell ref="AX38:AX43"/>
    <mergeCell ref="E39:E42"/>
    <mergeCell ref="G38:G43"/>
    <mergeCell ref="N38:N43"/>
    <mergeCell ref="U38:U43"/>
    <mergeCell ref="AB38:AB43"/>
    <mergeCell ref="AI38:AI43"/>
    <mergeCell ref="AQ38:AQ43"/>
    <mergeCell ref="AX24:AX29"/>
    <mergeCell ref="E25:E28"/>
    <mergeCell ref="G31:G36"/>
    <mergeCell ref="N31:N36"/>
    <mergeCell ref="U31:U36"/>
    <mergeCell ref="AB31:AB36"/>
    <mergeCell ref="AI31:AI36"/>
    <mergeCell ref="AQ31:AQ36"/>
    <mergeCell ref="AX31:AX36"/>
    <mergeCell ref="E32:E35"/>
    <mergeCell ref="AX17:AX22"/>
    <mergeCell ref="B18:C21"/>
    <mergeCell ref="E18:E21"/>
    <mergeCell ref="B22:C22"/>
    <mergeCell ref="G24:G29"/>
    <mergeCell ref="N24:N29"/>
    <mergeCell ref="U24:U29"/>
    <mergeCell ref="AB24:AB29"/>
    <mergeCell ref="AI24:AI29"/>
    <mergeCell ref="AQ24:AQ29"/>
    <mergeCell ref="G17:G22"/>
    <mergeCell ref="N17:N22"/>
    <mergeCell ref="U17:U22"/>
    <mergeCell ref="AB17:AB22"/>
    <mergeCell ref="AI17:AI22"/>
    <mergeCell ref="AQ17:AQ22"/>
    <mergeCell ref="AQ3:AQ8"/>
    <mergeCell ref="AX3:AX8"/>
    <mergeCell ref="E4:E7"/>
    <mergeCell ref="G10:G15"/>
    <mergeCell ref="N10:N15"/>
    <mergeCell ref="U10:U15"/>
    <mergeCell ref="AB10:AB15"/>
    <mergeCell ref="AI10:AI15"/>
    <mergeCell ref="AQ10:AQ15"/>
    <mergeCell ref="AX10:AX15"/>
    <mergeCell ref="AI3:AI8"/>
    <mergeCell ref="B2:C11"/>
    <mergeCell ref="G3:G8"/>
    <mergeCell ref="N3:N8"/>
    <mergeCell ref="U3:U8"/>
    <mergeCell ref="AB3:AB8"/>
    <mergeCell ref="E11:E14"/>
  </mergeCells>
  <conditionalFormatting sqref="G3:J8">
    <cfRule type="expression" dxfId="515" priority="126" stopIfTrue="1">
      <formula>$G$3&gt;TODAY()</formula>
    </cfRule>
  </conditionalFormatting>
  <conditionalFormatting sqref="G10:J15">
    <cfRule type="expression" dxfId="514" priority="105" stopIfTrue="1">
      <formula>$G$10&gt;TODAY()</formula>
    </cfRule>
  </conditionalFormatting>
  <conditionalFormatting sqref="G17:J22">
    <cfRule type="expression" dxfId="513" priority="84" stopIfTrue="1">
      <formula>$G$17&gt;TODAY()</formula>
    </cfRule>
  </conditionalFormatting>
  <conditionalFormatting sqref="G24:J29">
    <cfRule type="expression" dxfId="512" priority="63" stopIfTrue="1">
      <formula>$G$24&gt;TODAY()</formula>
    </cfRule>
  </conditionalFormatting>
  <conditionalFormatting sqref="G31:J36">
    <cfRule type="expression" dxfId="511" priority="42" stopIfTrue="1">
      <formula>$G$31&gt;TODAY()</formula>
    </cfRule>
  </conditionalFormatting>
  <conditionalFormatting sqref="G38:J43">
    <cfRule type="expression" dxfId="510" priority="21" stopIfTrue="1">
      <formula>$G$38&gt;TODAY()</formula>
    </cfRule>
  </conditionalFormatting>
  <conditionalFormatting sqref="G3:L3 I4:I7 H8:L8 L4:L7">
    <cfRule type="expression" dxfId="509" priority="127" stopIfTrue="1">
      <formula>$G$3=TODAY()</formula>
    </cfRule>
  </conditionalFormatting>
  <conditionalFormatting sqref="G10:L10 I11:I14 H15:L15 L11:L14">
    <cfRule type="expression" dxfId="507" priority="106" stopIfTrue="1">
      <formula>$G$10=TODAY()</formula>
    </cfRule>
  </conditionalFormatting>
  <conditionalFormatting sqref="G17:L17 I18:I21 H22:L22 L18:L21">
    <cfRule type="expression" dxfId="505" priority="85" stopIfTrue="1">
      <formula>$G$17=TODAY()</formula>
    </cfRule>
  </conditionalFormatting>
  <conditionalFormatting sqref="G24:L24 I25:I28 H29:L29 L25:L28">
    <cfRule type="expression" dxfId="503" priority="64" stopIfTrue="1">
      <formula>$G$24=TODAY()</formula>
    </cfRule>
  </conditionalFormatting>
  <conditionalFormatting sqref="G31:L31 I32:I35 H36:L36 L32:L35">
    <cfRule type="expression" dxfId="501" priority="43" stopIfTrue="1">
      <formula>$G$31=TODAY()</formula>
    </cfRule>
  </conditionalFormatting>
  <conditionalFormatting sqref="G38:L38 I39:I42 H43:L43 L39:L42">
    <cfRule type="expression" dxfId="499" priority="22" stopIfTrue="1">
      <formula>$G$38=TODAY()</formula>
    </cfRule>
  </conditionalFormatting>
  <conditionalFormatting sqref="N3:O3 Q3:R3 P3:P8 O8 Q8:R8 S3:S8">
    <cfRule type="expression" dxfId="497" priority="130" stopIfTrue="1">
      <formula>$N$3=TODAY()</formula>
    </cfRule>
  </conditionalFormatting>
  <conditionalFormatting sqref="N3:Q8">
    <cfRule type="expression" dxfId="496" priority="129" stopIfTrue="1">
      <formula>$N$3&gt;TODAY()</formula>
    </cfRule>
  </conditionalFormatting>
  <conditionalFormatting sqref="N10:Q15">
    <cfRule type="expression" dxfId="495" priority="108" stopIfTrue="1">
      <formula>$N$10&gt;TODAY()</formula>
    </cfRule>
  </conditionalFormatting>
  <conditionalFormatting sqref="N17:Q22">
    <cfRule type="expression" dxfId="494" priority="87" stopIfTrue="1">
      <formula>$N$17&gt;TODAY()</formula>
    </cfRule>
  </conditionalFormatting>
  <conditionalFormatting sqref="N24:Q29">
    <cfRule type="expression" dxfId="493" priority="66" stopIfTrue="1">
      <formula>$N$24&gt;TODAY()</formula>
    </cfRule>
  </conditionalFormatting>
  <conditionalFormatting sqref="N31:Q36">
    <cfRule type="expression" dxfId="492" priority="45" stopIfTrue="1">
      <formula>$N$31&gt;TODAY()</formula>
    </cfRule>
  </conditionalFormatting>
  <conditionalFormatting sqref="N38:Q43">
    <cfRule type="expression" dxfId="491" priority="24" stopIfTrue="1">
      <formula>$N$38&gt;TODAY()</formula>
    </cfRule>
  </conditionalFormatting>
  <conditionalFormatting sqref="N10:S10 P11:P14 O15:S15 S11:S14">
    <cfRule type="expression" dxfId="489" priority="109" stopIfTrue="1">
      <formula>$N$10=TODAY()</formula>
    </cfRule>
  </conditionalFormatting>
  <conditionalFormatting sqref="N17:S17 P18:P21 O22:S22 S18:S21">
    <cfRule type="expression" dxfId="487" priority="88" stopIfTrue="1">
      <formula>$N$17=TODAY()</formula>
    </cfRule>
  </conditionalFormatting>
  <conditionalFormatting sqref="N24:S24 P25:P28 O29:S29 S25:S28">
    <cfRule type="expression" dxfId="485" priority="67" stopIfTrue="1">
      <formula>$N$24=TODAY()</formula>
    </cfRule>
  </conditionalFormatting>
  <conditionalFormatting sqref="N31:S31 P32:P35 O36:S36 S32:S35">
    <cfRule type="expression" dxfId="483" priority="46" stopIfTrue="1">
      <formula>$N$31=TODAY()</formula>
    </cfRule>
  </conditionalFormatting>
  <conditionalFormatting sqref="N38:S38 P39:P42 O43:S43 S39:S42">
    <cfRule type="expression" dxfId="481" priority="25" stopIfTrue="1">
      <formula>$N$38=TODAY()</formula>
    </cfRule>
  </conditionalFormatting>
  <conditionalFormatting sqref="U3:X8">
    <cfRule type="expression" dxfId="479" priority="123" stopIfTrue="1">
      <formula>$U$3&gt;TODAY()</formula>
    </cfRule>
  </conditionalFormatting>
  <conditionalFormatting sqref="U10:X15">
    <cfRule type="expression" dxfId="478" priority="102" stopIfTrue="1">
      <formula>$U$10&gt;TODAY()</formula>
    </cfRule>
  </conditionalFormatting>
  <conditionalFormatting sqref="U17:X22">
    <cfRule type="expression" dxfId="477" priority="81" stopIfTrue="1">
      <formula>$U$17&gt;TODAY()</formula>
    </cfRule>
  </conditionalFormatting>
  <conditionalFormatting sqref="U24:X29">
    <cfRule type="expression" dxfId="476" priority="60" stopIfTrue="1">
      <formula>$U$24&gt;TODAY()</formula>
    </cfRule>
  </conditionalFormatting>
  <conditionalFormatting sqref="U31:X36">
    <cfRule type="expression" dxfId="475" priority="39" stopIfTrue="1">
      <formula>$U$31&gt;TODAY()</formula>
    </cfRule>
  </conditionalFormatting>
  <conditionalFormatting sqref="U38:X43">
    <cfRule type="expression" dxfId="474" priority="18" stopIfTrue="1">
      <formula>$U$38&gt;TODAY()</formula>
    </cfRule>
  </conditionalFormatting>
  <conditionalFormatting sqref="U3:Z3 W4:W7 V8:Z8 Z4:Z7">
    <cfRule type="expression" dxfId="473" priority="124" stopIfTrue="1">
      <formula>$U$3=TODAY()</formula>
    </cfRule>
  </conditionalFormatting>
  <conditionalFormatting sqref="U10:Z10 W11:W14 V15:Z15 Z11:Z14">
    <cfRule type="expression" dxfId="471" priority="103" stopIfTrue="1">
      <formula>$U$10=TODAY()</formula>
    </cfRule>
  </conditionalFormatting>
  <conditionalFormatting sqref="U17:Z17 W18:W21 V22:Z22 Z18:Z21">
    <cfRule type="expression" dxfId="469" priority="82" stopIfTrue="1">
      <formula>$U$17=TODAY()</formula>
    </cfRule>
  </conditionalFormatting>
  <conditionalFormatting sqref="U24:Z24 W25:W28 V29:Z29 Z25:Z28">
    <cfRule type="expression" dxfId="467" priority="61" stopIfTrue="1">
      <formula>$U$24=TODAY()</formula>
    </cfRule>
  </conditionalFormatting>
  <conditionalFormatting sqref="U31:Z31 W32:W35 V36:Z36 Z32:Z35">
    <cfRule type="expression" dxfId="465" priority="40" stopIfTrue="1">
      <formula>$U$31=TODAY()</formula>
    </cfRule>
  </conditionalFormatting>
  <conditionalFormatting sqref="U38:Z38 W39:W42 V43:Z43 Z39:Z42">
    <cfRule type="expression" dxfId="463" priority="19" stopIfTrue="1">
      <formula>$U$38=TODAY()</formula>
    </cfRule>
  </conditionalFormatting>
  <conditionalFormatting sqref="AB3:AE8">
    <cfRule type="expression" dxfId="461" priority="120" stopIfTrue="1">
      <formula>$AB$3&gt;TODAY()</formula>
    </cfRule>
  </conditionalFormatting>
  <conditionalFormatting sqref="AB10:AE15">
    <cfRule type="expression" dxfId="460" priority="99" stopIfTrue="1">
      <formula>$AB$10&gt;TODAY()</formula>
    </cfRule>
  </conditionalFormatting>
  <conditionalFormatting sqref="AB17:AE22">
    <cfRule type="expression" dxfId="459" priority="78" stopIfTrue="1">
      <formula>$AB$17&gt;TODAY()</formula>
    </cfRule>
  </conditionalFormatting>
  <conditionalFormatting sqref="AB24:AE29">
    <cfRule type="expression" dxfId="458" priority="57" stopIfTrue="1">
      <formula>$AB$24&gt;TODAY()</formula>
    </cfRule>
  </conditionalFormatting>
  <conditionalFormatting sqref="AB31:AE36">
    <cfRule type="expression" dxfId="457" priority="36" stopIfTrue="1">
      <formula>$AB$31&gt;TODAY()</formula>
    </cfRule>
  </conditionalFormatting>
  <conditionalFormatting sqref="AB38:AE43">
    <cfRule type="expression" dxfId="456" priority="15" stopIfTrue="1">
      <formula>$AB$38&gt;TODAY()</formula>
    </cfRule>
  </conditionalFormatting>
  <conditionalFormatting sqref="AB3:AG3 AD4:AD7 AC8:AG8 AG4:AG7">
    <cfRule type="expression" dxfId="455" priority="121" stopIfTrue="1">
      <formula>$AB$3=TODAY()</formula>
    </cfRule>
  </conditionalFormatting>
  <conditionalFormatting sqref="AB10:AG10 AD11:AD14 AC15:AG15 AG11:AG14">
    <cfRule type="expression" dxfId="453" priority="100" stopIfTrue="1">
      <formula>$AB$10=TODAY()</formula>
    </cfRule>
  </conditionalFormatting>
  <conditionalFormatting sqref="AB17:AG17 AD18:AD21 AC22:AG22 AG18:AG21">
    <cfRule type="expression" dxfId="451" priority="79" stopIfTrue="1">
      <formula>$AB$17=TODAY()</formula>
    </cfRule>
  </conditionalFormatting>
  <conditionalFormatting sqref="AB24:AG24 AD25:AD28 AC29:AG29 AG25:AG28">
    <cfRule type="expression" dxfId="449" priority="58" stopIfTrue="1">
      <formula>$AB$24=TODAY()</formula>
    </cfRule>
  </conditionalFormatting>
  <conditionalFormatting sqref="AB31:AG31 AD32:AD35 AC36:AG36 AG32:AG35">
    <cfRule type="expression" dxfId="447" priority="37" stopIfTrue="1">
      <formula>$AB$31=TODAY()</formula>
    </cfRule>
  </conditionalFormatting>
  <conditionalFormatting sqref="AB38:AG38 AD39:AD42 AC43:AG43 AG39:AG42">
    <cfRule type="expression" dxfId="445" priority="16" stopIfTrue="1">
      <formula>$AB$38=TODAY()</formula>
    </cfRule>
  </conditionalFormatting>
  <conditionalFormatting sqref="AI3:AL8">
    <cfRule type="expression" dxfId="443" priority="117" stopIfTrue="1">
      <formula>$AI$3&gt;TODAY()</formula>
    </cfRule>
  </conditionalFormatting>
  <conditionalFormatting sqref="AI10:AL15">
    <cfRule type="expression" dxfId="442" priority="96" stopIfTrue="1">
      <formula>$AI$10&gt;TODAY()</formula>
    </cfRule>
  </conditionalFormatting>
  <conditionalFormatting sqref="AI17:AL22">
    <cfRule type="expression" dxfId="441" priority="75" stopIfTrue="1">
      <formula>$AI$17&gt;TODAY()</formula>
    </cfRule>
  </conditionalFormatting>
  <conditionalFormatting sqref="AI24:AL29">
    <cfRule type="expression" dxfId="440" priority="54" stopIfTrue="1">
      <formula>$AI$24&gt;TODAY()</formula>
    </cfRule>
  </conditionalFormatting>
  <conditionalFormatting sqref="AI31:AL36">
    <cfRule type="expression" dxfId="439" priority="33" stopIfTrue="1">
      <formula>$AI$31&gt;TODAY()</formula>
    </cfRule>
  </conditionalFormatting>
  <conditionalFormatting sqref="AI38:AL43">
    <cfRule type="expression" dxfId="438" priority="12" stopIfTrue="1">
      <formula>$AI$38&gt;TODAY()</formula>
    </cfRule>
  </conditionalFormatting>
  <conditionalFormatting sqref="AI3:AN3 AK4:AK7 AJ8:AN8 AN4:AN7">
    <cfRule type="expression" dxfId="437" priority="118" stopIfTrue="1">
      <formula>$AI$3=TODAY()</formula>
    </cfRule>
  </conditionalFormatting>
  <conditionalFormatting sqref="AI10:AN10 AK11:AK14 AJ15:AN15 AN11:AN14">
    <cfRule type="expression" dxfId="435" priority="97" stopIfTrue="1">
      <formula>$AI$10=TODAY()</formula>
    </cfRule>
  </conditionalFormatting>
  <conditionalFormatting sqref="AI17:AN17 AK18:AK21 AJ22:AN22 AN18:AN21">
    <cfRule type="expression" dxfId="433" priority="76" stopIfTrue="1">
      <formula>$AI$17=TODAY()</formula>
    </cfRule>
  </conditionalFormatting>
  <conditionalFormatting sqref="AI24:AN24 AK25:AK28 AJ29:AN29 AN25:AN28">
    <cfRule type="expression" dxfId="431" priority="55" stopIfTrue="1">
      <formula>$AI$24=TODAY()</formula>
    </cfRule>
  </conditionalFormatting>
  <conditionalFormatting sqref="AI31:AN31 AK32:AK35 AJ36:AN36 AN32:AN35">
    <cfRule type="expression" dxfId="429" priority="34" stopIfTrue="1">
      <formula>$AI$31=TODAY()</formula>
    </cfRule>
  </conditionalFormatting>
  <conditionalFormatting sqref="AI38:AN38 AK39:AK42 AJ43:AN43 AN39:AN42">
    <cfRule type="expression" dxfId="427" priority="13" stopIfTrue="1">
      <formula>$AI$38=TODAY()</formula>
    </cfRule>
  </conditionalFormatting>
  <conditionalFormatting sqref="AQ3:AT8">
    <cfRule type="expression" dxfId="425" priority="114" stopIfTrue="1">
      <formula>$AQ$3&gt;TODAY()</formula>
    </cfRule>
  </conditionalFormatting>
  <conditionalFormatting sqref="AQ10:AT15">
    <cfRule type="expression" dxfId="424" priority="93" stopIfTrue="1">
      <formula>$AQ$10&gt;TODAY()</formula>
    </cfRule>
  </conditionalFormatting>
  <conditionalFormatting sqref="AQ17:AT22">
    <cfRule type="expression" dxfId="423" priority="72" stopIfTrue="1">
      <formula>$AQ$17&gt;TODAY()</formula>
    </cfRule>
  </conditionalFormatting>
  <conditionalFormatting sqref="AQ24:AT29">
    <cfRule type="expression" dxfId="422" priority="51" stopIfTrue="1">
      <formula>$AQ$24&gt;TODAY()</formula>
    </cfRule>
  </conditionalFormatting>
  <conditionalFormatting sqref="AQ31:AT36">
    <cfRule type="expression" dxfId="421" priority="30" stopIfTrue="1">
      <formula>$AQ$31&gt;TODAY()</formula>
    </cfRule>
  </conditionalFormatting>
  <conditionalFormatting sqref="AQ38:AT43">
    <cfRule type="expression" dxfId="420" priority="9" stopIfTrue="1">
      <formula>$AQ$38&gt;TODAY()</formula>
    </cfRule>
  </conditionalFormatting>
  <conditionalFormatting sqref="AQ3:AV3 AS4:AS7 AR8:AV8 AV4:AV7">
    <cfRule type="expression" dxfId="419" priority="115" stopIfTrue="1">
      <formula>$AQ$3=TODAY()</formula>
    </cfRule>
  </conditionalFormatting>
  <conditionalFormatting sqref="AQ10:AV10 AS11:AS14 AR15:AV15 AV11:AV14">
    <cfRule type="expression" dxfId="417" priority="94" stopIfTrue="1">
      <formula>$AQ$10=TODAY()</formula>
    </cfRule>
  </conditionalFormatting>
  <conditionalFormatting sqref="AQ17:AV17 AS18:AS21 AR22:AV22 AV18:AV21">
    <cfRule type="expression" dxfId="415" priority="73" stopIfTrue="1">
      <formula>$AQ$17=TODAY()</formula>
    </cfRule>
  </conditionalFormatting>
  <conditionalFormatting sqref="AQ24:AV24 AS25:AS28 AR29:AV29 AV25:AV28">
    <cfRule type="expression" dxfId="413" priority="52" stopIfTrue="1">
      <formula>$AQ$24=TODAY()</formula>
    </cfRule>
  </conditionalFormatting>
  <conditionalFormatting sqref="AQ31:AV31 AS32:AS35 AR36:AV36 AV32:AV35">
    <cfRule type="expression" dxfId="411" priority="31" stopIfTrue="1">
      <formula>$AQ$31=TODAY()</formula>
    </cfRule>
  </conditionalFormatting>
  <conditionalFormatting sqref="AQ38:AV38 AS39:AS42 AR43:AV43 AV39:AV42">
    <cfRule type="expression" dxfId="409" priority="10" stopIfTrue="1">
      <formula>$AQ$38=TODAY()</formula>
    </cfRule>
  </conditionalFormatting>
  <conditionalFormatting sqref="AX3:BA8">
    <cfRule type="expression" dxfId="407" priority="111" stopIfTrue="1">
      <formula>$AX$3&gt;TODAY()</formula>
    </cfRule>
  </conditionalFormatting>
  <conditionalFormatting sqref="AX10:BA15">
    <cfRule type="expression" dxfId="406" priority="90" stopIfTrue="1">
      <formula>$AX$10&gt;TODAY()</formula>
    </cfRule>
  </conditionalFormatting>
  <conditionalFormatting sqref="AX17:BA22">
    <cfRule type="expression" dxfId="405" priority="69" stopIfTrue="1">
      <formula>$AX$17&gt;TODAY()</formula>
    </cfRule>
  </conditionalFormatting>
  <conditionalFormatting sqref="AX24:BA29">
    <cfRule type="expression" dxfId="404" priority="48" stopIfTrue="1">
      <formula>$AX$24&gt;TODAY()</formula>
    </cfRule>
  </conditionalFormatting>
  <conditionalFormatting sqref="AX31:BA36">
    <cfRule type="expression" dxfId="403" priority="27" stopIfTrue="1">
      <formula>$AX$31&gt;TODAY()</formula>
    </cfRule>
  </conditionalFormatting>
  <conditionalFormatting sqref="AX38:BA43">
    <cfRule type="expression" dxfId="402" priority="6" stopIfTrue="1">
      <formula>$AX$38&gt;TODAY()</formula>
    </cfRule>
  </conditionalFormatting>
  <conditionalFormatting sqref="AX3:BC3 AZ4:AZ7 AY8:BC8 BC4:BC7">
    <cfRule type="expression" dxfId="401" priority="112" stopIfTrue="1">
      <formula>$AX$3=TODAY()</formula>
    </cfRule>
  </conditionalFormatting>
  <conditionalFormatting sqref="AX10:BC10 AZ11:AZ14 AY15:BC15 BC11:BC14">
    <cfRule type="expression" dxfId="399" priority="91" stopIfTrue="1">
      <formula>$AX$10=TODAY()</formula>
    </cfRule>
  </conditionalFormatting>
  <conditionalFormatting sqref="AX17:BC17 AZ18:AZ21 AY22:BC22 BC18:BC21">
    <cfRule type="expression" dxfId="397" priority="70" stopIfTrue="1">
      <formula>$AX$17=TODAY()</formula>
    </cfRule>
  </conditionalFormatting>
  <conditionalFormatting sqref="AX24:BC24 AZ25:AZ28 AY29:BC29 BC25:BC28">
    <cfRule type="expression" dxfId="395" priority="49" stopIfTrue="1">
      <formula>$AX$24=TODAY()</formula>
    </cfRule>
  </conditionalFormatting>
  <conditionalFormatting sqref="AX31:BC31 AZ32:AZ35 AY36:BC36 BC32:BC35">
    <cfRule type="expression" dxfId="393" priority="28" stopIfTrue="1">
      <formula>$AX$31=TODAY()</formula>
    </cfRule>
  </conditionalFormatting>
  <conditionalFormatting sqref="AX38:BC38 AZ39:AZ42 AY43:BC43 BC39:BC42">
    <cfRule type="expression" dxfId="391" priority="7" stopIfTrue="1">
      <formula>$AX$38=TODAY()</formula>
    </cfRule>
  </conditionalFormatting>
  <dataValidations count="2">
    <dataValidation type="time" allowBlank="1" showInputMessage="1" showErrorMessage="1" errorTitle="Formato inválido!" error="Você deve inserir um horário no formato HH:MM que seja plausível" sqref="Q32:Q35 Q4:Q7 J4:J7 X4:X7 AE4:AE7 AL4:AL7 AT4:AT7 J32:J35 X32:X35 AE32:AE35 AL32:AL35 AT32:AT35 Q18:Q21 BA4:BA7 Q11:Q14 J11:J14 X11:X14 AE11:AE14 AL11:AL14 AT11:AT14 BA11:BA14 J18:J21 X18:X21 BA39:BA42 AL18:AL21 BA32:BA35 AT18:AT21 BA18:BA21 Q25:Q28 J25:J28 X25:X28 AE25:AE28 AL25:AL28 AT25:AT28 BA25:BA28 Q39:Q42 J39:J42 X39:X42 AE39:AE42 AL39:AL42 AT39:AT42 AE18:AE20" xr:uid="{E4EDE49E-32CC-4B69-9E24-C26AA8078773}">
      <formula1>0</formula1>
      <formula2>0.999988425925926</formula2>
    </dataValidation>
    <dataValidation type="time" allowBlank="1" showInputMessage="1" showErrorMessage="1" errorTitle="Formato inválido!" error="Você deve inserir um horário no formato HH:MM que seja plausível" sqref="AE21" xr:uid="{12B4A1BF-E318-4700-B324-32E8AEB4A115}">
      <formula1>0</formula1>
      <formula2>0.999999884259259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5386E68D-2596-4028-B834-1D7DBCAE06CB}">
            <xm:f>$C$14=meta!$R$2</xm:f>
            <x14:dxf>
              <font>
                <color theme="5" tint="0.39994506668294322"/>
              </font>
            </x14:dxf>
          </x14:cfRule>
          <xm:sqref>B2:C11</xm:sqref>
        </x14:conditionalFormatting>
        <x14:conditionalFormatting xmlns:xm="http://schemas.microsoft.com/office/excel/2006/main">
          <x14:cfRule type="expression" priority="1" id="{AC756E60-2B26-4B0A-95D0-FB724E7F76F0}">
            <xm:f>AGO!$C$14=meta!$R$2</xm:f>
            <x14:dxf>
              <font>
                <color theme="5" tint="0.39994506668294322"/>
              </font>
            </x14:dxf>
          </x14:cfRule>
          <xm:sqref>C12</xm:sqref>
        </x14:conditionalFormatting>
        <x14:conditionalFormatting xmlns:xm="http://schemas.microsoft.com/office/excel/2006/main">
          <x14:cfRule type="expression" priority="2" id="{9627808C-4A45-4238-A953-97A66733CEE7}">
            <xm:f>$C$14=meta!$R$2</xm:f>
            <x14:dxf>
              <font>
                <color theme="5" tint="0.39994506668294322"/>
              </font>
            </x14:dxf>
          </x14:cfRule>
          <xm:sqref>C13</xm:sqref>
        </x14:conditionalFormatting>
        <x14:conditionalFormatting xmlns:xm="http://schemas.microsoft.com/office/excel/2006/main">
          <x14:cfRule type="containsText" priority="4" operator="containsText" id="{7A609ABB-8A24-4F95-A149-533BCF316BAD}">
            <xm:f>NOT(ISERROR(SEARCH(meta!$R$2,C14)))</xm:f>
            <xm:f>meta!$R$2</xm:f>
            <x14:dxf>
              <font>
                <color theme="5" tint="0.39994506668294322"/>
              </font>
            </x14:dxf>
          </x14:cfRule>
          <xm:sqref>C14</xm:sqref>
        </x14:conditionalFormatting>
        <x14:conditionalFormatting xmlns:xm="http://schemas.microsoft.com/office/excel/2006/main">
          <x14:cfRule type="expression" priority="125" stopIfTrue="1" id="{C17EEBCA-24AA-494D-9D4B-740F3AA742B3}">
            <xm:f>MONTH($G$3)&lt;&gt;VLOOKUP($B$2,meta!$M$1:$N$12,2,FALSE)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G3:L8</xm:sqref>
        </x14:conditionalFormatting>
        <x14:conditionalFormatting xmlns:xm="http://schemas.microsoft.com/office/excel/2006/main">
          <x14:cfRule type="expression" priority="104" stopIfTrue="1" id="{D1609267-7F84-4779-B51C-2B37786A6009}">
            <xm:f>MONTH($G$10)&lt;&gt;VLOOKUP($B$2,meta!$M$1:$N$12,2,FALSE)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G10:L15</xm:sqref>
        </x14:conditionalFormatting>
        <x14:conditionalFormatting xmlns:xm="http://schemas.microsoft.com/office/excel/2006/main">
          <x14:cfRule type="expression" priority="83" stopIfTrue="1" id="{5EECC59E-35EA-4110-A708-5EA0080FEDC6}">
            <xm:f>MONTH($G$17)&lt;&gt;VLOOKUP($B$2,meta!$M$1:$N$12,2,FALSE)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G17:L22</xm:sqref>
        </x14:conditionalFormatting>
        <x14:conditionalFormatting xmlns:xm="http://schemas.microsoft.com/office/excel/2006/main">
          <x14:cfRule type="expression" priority="62" stopIfTrue="1" id="{95F81F28-CA51-42D3-8522-33E6FE980727}">
            <xm:f>MONTH($G$24)&lt;&gt;VLOOKUP($B$2,meta!$M$1:$N$12,2,FALSE)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G24:L29</xm:sqref>
        </x14:conditionalFormatting>
        <x14:conditionalFormatting xmlns:xm="http://schemas.microsoft.com/office/excel/2006/main">
          <x14:cfRule type="expression" priority="41" stopIfTrue="1" id="{300CCA90-0B03-4DE9-B322-F24CDCE841BE}">
            <xm:f>MONTH($G$31)&lt;&gt;VLOOKUP($B$2,meta!$M$1:$N$12,2,FALSE)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G31:L36</xm:sqref>
        </x14:conditionalFormatting>
        <x14:conditionalFormatting xmlns:xm="http://schemas.microsoft.com/office/excel/2006/main">
          <x14:cfRule type="expression" priority="20" stopIfTrue="1" id="{3409A2ED-84DE-43A0-888A-B84598EE1528}">
            <xm:f>MONTH($G$38)&lt;&gt;VLOOKUP($B$2,meta!$M$1:$N$12,2,FALSE)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G38:L43</xm:sqref>
        </x14:conditionalFormatting>
        <x14:conditionalFormatting xmlns:xm="http://schemas.microsoft.com/office/excel/2006/main">
          <x14:cfRule type="expression" priority="128" stopIfTrue="1" id="{D2032516-4818-433F-A0F2-921A6CE74022}">
            <xm:f>MONTH($N$3)&lt;&gt;VLOOKUP($B$2,meta!$M$1:$N$12,2,FALSE)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N3:S8</xm:sqref>
        </x14:conditionalFormatting>
        <x14:conditionalFormatting xmlns:xm="http://schemas.microsoft.com/office/excel/2006/main">
          <x14:cfRule type="expression" priority="107" stopIfTrue="1" id="{BA68AFDA-3628-40B3-B72B-C0235F39F7E4}">
            <xm:f>MONTH($N$10)&lt;&gt;VLOOKUP($B$2,meta!$M$1:$N$12,2,FALSE)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N10:S15</xm:sqref>
        </x14:conditionalFormatting>
        <x14:conditionalFormatting xmlns:xm="http://schemas.microsoft.com/office/excel/2006/main">
          <x14:cfRule type="expression" priority="86" stopIfTrue="1" id="{631DF417-E705-4B94-8392-219CE68989C5}">
            <xm:f>MONTH($N$17)&lt;&gt;VLOOKUP($B$2,meta!$M$1:$N$12,2,FALSE)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N17:S22</xm:sqref>
        </x14:conditionalFormatting>
        <x14:conditionalFormatting xmlns:xm="http://schemas.microsoft.com/office/excel/2006/main">
          <x14:cfRule type="expression" priority="65" stopIfTrue="1" id="{DD5DBAD0-70ED-465E-A329-C628A3ACDF9E}">
            <xm:f>MONTH($N$24)&lt;&gt;VLOOKUP($B$2,meta!$M$1:$N$12,2,FALSE)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N24:S29</xm:sqref>
        </x14:conditionalFormatting>
        <x14:conditionalFormatting xmlns:xm="http://schemas.microsoft.com/office/excel/2006/main">
          <x14:cfRule type="expression" priority="44" stopIfTrue="1" id="{269964B5-59B8-409F-BA75-7C9A4CE80AB7}">
            <xm:f>MONTH($N$31)&lt;&gt;VLOOKUP($B$2,meta!$M$1:$N$12,2,FALSE)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N31:S36</xm:sqref>
        </x14:conditionalFormatting>
        <x14:conditionalFormatting xmlns:xm="http://schemas.microsoft.com/office/excel/2006/main">
          <x14:cfRule type="expression" priority="23" stopIfTrue="1" id="{653644FA-D423-4F8D-9D81-29029F701FC4}">
            <xm:f>MONTH($N$38)&lt;&gt;VLOOKUP($B$2,meta!$M$1:$N$12,2,FALSE)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N38:S43</xm:sqref>
        </x14:conditionalFormatting>
        <x14:conditionalFormatting xmlns:xm="http://schemas.microsoft.com/office/excel/2006/main">
          <x14:cfRule type="expression" priority="122" stopIfTrue="1" id="{79A18346-5361-40BD-972A-ABEFAF82ED40}">
            <xm:f>MONTH($U$3)&lt;&gt;VLOOKUP($B$2,meta!$M$1:$N$12,2,FALSE)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U3:Z8</xm:sqref>
        </x14:conditionalFormatting>
        <x14:conditionalFormatting xmlns:xm="http://schemas.microsoft.com/office/excel/2006/main">
          <x14:cfRule type="expression" priority="101" stopIfTrue="1" id="{2DE2746D-72F9-4511-907B-7C132860BEE6}">
            <xm:f>MONTH($U$10)&lt;&gt;VLOOKUP($B$2,meta!$M$1:$N$12,2,FALSE)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U10:Z15</xm:sqref>
        </x14:conditionalFormatting>
        <x14:conditionalFormatting xmlns:xm="http://schemas.microsoft.com/office/excel/2006/main">
          <x14:cfRule type="expression" priority="80" stopIfTrue="1" id="{00DE5A82-FDE0-4F1E-A42E-9948A61F8DE6}">
            <xm:f>MONTH($U$17)&lt;&gt;VLOOKUP($B$2,meta!$M$1:$N$12,2,FALSE)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U17:Z22</xm:sqref>
        </x14:conditionalFormatting>
        <x14:conditionalFormatting xmlns:xm="http://schemas.microsoft.com/office/excel/2006/main">
          <x14:cfRule type="expression" priority="59" stopIfTrue="1" id="{2E31D397-3025-4D5C-85C9-023FEFD825F9}">
            <xm:f>MONTH($U$24)&lt;&gt;VLOOKUP($B$2,meta!$M$1:$N$12,2,FALSE)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U24:Z29</xm:sqref>
        </x14:conditionalFormatting>
        <x14:conditionalFormatting xmlns:xm="http://schemas.microsoft.com/office/excel/2006/main">
          <x14:cfRule type="expression" priority="38" stopIfTrue="1" id="{13C26C75-2322-4910-B74D-79A4BEFFCFDF}">
            <xm:f>MONTH($U$31)&lt;&gt;VLOOKUP($B$2,meta!$M$1:$N$12,2,FALSE)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U31:Z36</xm:sqref>
        </x14:conditionalFormatting>
        <x14:conditionalFormatting xmlns:xm="http://schemas.microsoft.com/office/excel/2006/main">
          <x14:cfRule type="expression" priority="17" stopIfTrue="1" id="{DB0263F6-6F70-4A88-8A70-13AF0EA3D4F4}">
            <xm:f>MONTH($U$38)&lt;&gt;VLOOKUP($B$2,meta!$M$1:$N$12,2,FALSE)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U38:Z43</xm:sqref>
        </x14:conditionalFormatting>
        <x14:conditionalFormatting xmlns:xm="http://schemas.microsoft.com/office/excel/2006/main">
          <x14:cfRule type="expression" priority="119" stopIfTrue="1" id="{F39FBF25-B1EB-406F-8177-96CAC53881AA}">
            <xm:f>MONTH($AB$3)&lt;&gt;VLOOKUP($B$2,meta!$M$1:$N$12,2,FALSE)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AB3:AG8</xm:sqref>
        </x14:conditionalFormatting>
        <x14:conditionalFormatting xmlns:xm="http://schemas.microsoft.com/office/excel/2006/main">
          <x14:cfRule type="expression" priority="98" stopIfTrue="1" id="{BC0A5F67-311D-4AD0-BBCB-A951AE434BC4}">
            <xm:f>MONTH($AB$10)&lt;&gt;VLOOKUP($B$2,meta!$M$1:$N$12,2,FALSE)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AB10:AG15</xm:sqref>
        </x14:conditionalFormatting>
        <x14:conditionalFormatting xmlns:xm="http://schemas.microsoft.com/office/excel/2006/main">
          <x14:cfRule type="expression" priority="77" stopIfTrue="1" id="{B14C1D0D-D46E-4522-8BF4-41D067FC5659}">
            <xm:f>MONTH($AB$17)&lt;&gt;VLOOKUP($B$2,meta!$M$1:$N$12,2,FALSE)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AB17:AG22</xm:sqref>
        </x14:conditionalFormatting>
        <x14:conditionalFormatting xmlns:xm="http://schemas.microsoft.com/office/excel/2006/main">
          <x14:cfRule type="expression" priority="56" stopIfTrue="1" id="{951C8CBB-1392-4AF5-B126-65760017C245}">
            <xm:f>MONTH($AB$24)&lt;&gt;VLOOKUP($B$2,meta!$M$1:$N$12,2,FALSE)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AB24:AG29</xm:sqref>
        </x14:conditionalFormatting>
        <x14:conditionalFormatting xmlns:xm="http://schemas.microsoft.com/office/excel/2006/main">
          <x14:cfRule type="expression" priority="35" stopIfTrue="1" id="{7122618B-4C5B-4C76-9C94-5E9509BEFC2A}">
            <xm:f>MONTH($AB$31)&lt;&gt;VLOOKUP($B$2,meta!$M$1:$N$12,2,FALSE)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AB31:AG36</xm:sqref>
        </x14:conditionalFormatting>
        <x14:conditionalFormatting xmlns:xm="http://schemas.microsoft.com/office/excel/2006/main">
          <x14:cfRule type="expression" priority="14" stopIfTrue="1" id="{244B47A1-736B-42F8-8E22-AFED5ACA17DC}">
            <xm:f>MONTH($AB$38)&lt;&gt;VLOOKUP($B$2,meta!$M$1:$N$12,2,FALSE)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AB38:AG43</xm:sqref>
        </x14:conditionalFormatting>
        <x14:conditionalFormatting xmlns:xm="http://schemas.microsoft.com/office/excel/2006/main">
          <x14:cfRule type="expression" priority="116" stopIfTrue="1" id="{11CD60C2-DDE6-4BF9-B340-C8030B3D9445}">
            <xm:f>MONTH($AI$3)&lt;&gt;VLOOKUP($B$2,meta!$M$1:$N$12,2,FALSE)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AI3:AN8</xm:sqref>
        </x14:conditionalFormatting>
        <x14:conditionalFormatting xmlns:xm="http://schemas.microsoft.com/office/excel/2006/main">
          <x14:cfRule type="expression" priority="95" stopIfTrue="1" id="{9663852F-25FB-4235-8588-478912D87855}">
            <xm:f>MONTH($AI$10)&lt;&gt;VLOOKUP($B$2,meta!$M$1:$N$12,2,FALSE)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AI10:AN15</xm:sqref>
        </x14:conditionalFormatting>
        <x14:conditionalFormatting xmlns:xm="http://schemas.microsoft.com/office/excel/2006/main">
          <x14:cfRule type="expression" priority="74" stopIfTrue="1" id="{F386A9C1-61FE-467B-B8D6-AA57E5086312}">
            <xm:f>MONTH($AI$17)&lt;&gt;VLOOKUP($B$2,meta!$M$1:$N$12,2,FALSE)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AI17:AN22</xm:sqref>
        </x14:conditionalFormatting>
        <x14:conditionalFormatting xmlns:xm="http://schemas.microsoft.com/office/excel/2006/main">
          <x14:cfRule type="expression" priority="53" stopIfTrue="1" id="{7B4DEC61-7676-4E2D-B32D-6430AF6DE103}">
            <xm:f>MONTH($AI$24)&lt;&gt;VLOOKUP($B$2,meta!$M$1:$N$12,2,FALSE)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AI24:AN29</xm:sqref>
        </x14:conditionalFormatting>
        <x14:conditionalFormatting xmlns:xm="http://schemas.microsoft.com/office/excel/2006/main">
          <x14:cfRule type="expression" priority="32" stopIfTrue="1" id="{707ED0EF-3ACF-4A76-8E43-5770EFC152FB}">
            <xm:f>MONTH($AI$31)&lt;&gt;VLOOKUP($B$2,meta!$M$1:$N$12,2,FALSE)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AI31:AN36</xm:sqref>
        </x14:conditionalFormatting>
        <x14:conditionalFormatting xmlns:xm="http://schemas.microsoft.com/office/excel/2006/main">
          <x14:cfRule type="expression" priority="11" stopIfTrue="1" id="{8D14625C-597B-4183-9F4A-226293EA62D9}">
            <xm:f>MONTH($AI$38)&lt;&gt;VLOOKUP($B$2,meta!$M$1:$N$12,2,FALSE)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AI38:AN43</xm:sqref>
        </x14:conditionalFormatting>
        <x14:conditionalFormatting xmlns:xm="http://schemas.microsoft.com/office/excel/2006/main">
          <x14:cfRule type="expression" priority="113" stopIfTrue="1" id="{C55D350A-57AF-4D4B-8FAC-327533D8A185}">
            <xm:f>MONTH($AQ$3)&lt;&gt;VLOOKUP($B$2,meta!$M$1:$N$12,2,FALSE)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AQ3:AV8</xm:sqref>
        </x14:conditionalFormatting>
        <x14:conditionalFormatting xmlns:xm="http://schemas.microsoft.com/office/excel/2006/main">
          <x14:cfRule type="expression" priority="92" stopIfTrue="1" id="{7F7174FA-DEE7-4D72-B434-BA44A4953B7E}">
            <xm:f>MONTH($AQ$10)&lt;&gt;VLOOKUP($B$2,meta!$M$1:$N$12,2,FALSE)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AQ10:AV15</xm:sqref>
        </x14:conditionalFormatting>
        <x14:conditionalFormatting xmlns:xm="http://schemas.microsoft.com/office/excel/2006/main">
          <x14:cfRule type="expression" priority="71" stopIfTrue="1" id="{89AD0032-E6CB-4437-8EF7-99FA4C0B761C}">
            <xm:f>MONTH($AQ$17)&lt;&gt;VLOOKUP($B$2,meta!$M$1:$N$12,2,FALSE)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AQ17:AV22</xm:sqref>
        </x14:conditionalFormatting>
        <x14:conditionalFormatting xmlns:xm="http://schemas.microsoft.com/office/excel/2006/main">
          <x14:cfRule type="expression" priority="50" stopIfTrue="1" id="{FF66B274-A7C0-4508-A937-42FF93B91D5D}">
            <xm:f>MONTH($AQ$24)&lt;&gt;VLOOKUP($B$2,meta!$M$1:$N$12,2,FALSE)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AQ24:AV29</xm:sqref>
        </x14:conditionalFormatting>
        <x14:conditionalFormatting xmlns:xm="http://schemas.microsoft.com/office/excel/2006/main">
          <x14:cfRule type="expression" priority="29" stopIfTrue="1" id="{97B5F27D-FC4B-48EE-B568-27EB20BBC259}">
            <xm:f>MONTH($AQ$31)&lt;&gt;VLOOKUP($B$2,meta!$M$1:$N$12,2,FALSE)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AQ31:AV36</xm:sqref>
        </x14:conditionalFormatting>
        <x14:conditionalFormatting xmlns:xm="http://schemas.microsoft.com/office/excel/2006/main">
          <x14:cfRule type="expression" priority="8" stopIfTrue="1" id="{127AA5B8-18DF-445B-847B-4B26EB9C4931}">
            <xm:f>MONTH($AQ$38)&lt;&gt;VLOOKUP($B$2,meta!$M$1:$N$12,2,FALSE)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AQ38:AV43</xm:sqref>
        </x14:conditionalFormatting>
        <x14:conditionalFormatting xmlns:xm="http://schemas.microsoft.com/office/excel/2006/main">
          <x14:cfRule type="expression" priority="110" stopIfTrue="1" id="{1396FD9D-38BE-411F-BE5E-BEEBE8434C3E}">
            <xm:f>MONTH($AX$3)&lt;&gt;VLOOKUP($B$2,meta!$M$1:$N$12,2,FALSE)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AX3:BC8</xm:sqref>
        </x14:conditionalFormatting>
        <x14:conditionalFormatting xmlns:xm="http://schemas.microsoft.com/office/excel/2006/main">
          <x14:cfRule type="expression" priority="89" stopIfTrue="1" id="{CF9645B9-3EEC-4A1E-BD09-B956A2DAFCC6}">
            <xm:f>MONTH($AX$10)&lt;&gt;VLOOKUP($B$2,meta!$M$1:$N$12,2,FALSE)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AX10:BC15</xm:sqref>
        </x14:conditionalFormatting>
        <x14:conditionalFormatting xmlns:xm="http://schemas.microsoft.com/office/excel/2006/main">
          <x14:cfRule type="expression" priority="68" stopIfTrue="1" id="{88B16BDB-992F-4270-9694-CF24FEE12EC5}">
            <xm:f>MONTH($AX$17)&lt;&gt;VLOOKUP($B$2,meta!$M$1:$N$12,2,FALSE)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AX17:BC22</xm:sqref>
        </x14:conditionalFormatting>
        <x14:conditionalFormatting xmlns:xm="http://schemas.microsoft.com/office/excel/2006/main">
          <x14:cfRule type="expression" priority="47" stopIfTrue="1" id="{8C492F3C-6577-4483-B759-AC610C4A5E3C}">
            <xm:f>MONTH($AX$24)&lt;&gt;VLOOKUP($B$2,meta!$M$1:$N$12,2,FALSE)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AX24:BC29</xm:sqref>
        </x14:conditionalFormatting>
        <x14:conditionalFormatting xmlns:xm="http://schemas.microsoft.com/office/excel/2006/main">
          <x14:cfRule type="expression" priority="26" stopIfTrue="1" id="{D519A087-1AF6-4101-AE08-48BB52A7012F}">
            <xm:f>MONTH($AX$31)&lt;&gt;VLOOKUP($B$2,meta!$M$1:$N$12,2,FALSE)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AX31:BC36</xm:sqref>
        </x14:conditionalFormatting>
        <x14:conditionalFormatting xmlns:xm="http://schemas.microsoft.com/office/excel/2006/main">
          <x14:cfRule type="expression" priority="5" stopIfTrue="1" id="{E4EBD358-5F47-42D9-BF99-7EE2DC58CE2F}">
            <xm:f>MONTH($AX$38)&lt;&gt;VLOOKUP($B$2,meta!$M$1:$N$12,2,FALSE)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AX38:BC43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185376C0-7DAA-4F8F-BEC4-0E034CC5ED1A}">
          <x14:formula1>
            <xm:f>meta!$R$1:$R$2</xm:f>
          </x14:formula1>
          <xm:sqref>C14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2451-40A3-4F9A-8B93-B61122C9168F}">
  <sheetPr codeName="Planilha11"/>
  <dimension ref="A1:BC43"/>
  <sheetViews>
    <sheetView zoomScaleNormal="100" workbookViewId="0">
      <selection activeCell="J4" sqref="J4"/>
    </sheetView>
  </sheetViews>
  <sheetFormatPr defaultColWidth="9.140625" defaultRowHeight="15" x14ac:dyDescent="0.25"/>
  <cols>
    <col min="1" max="1" width="1" style="1" customWidth="1"/>
    <col min="2" max="2" width="10.42578125" style="12" customWidth="1"/>
    <col min="3" max="3" width="6.5703125" style="1" bestFit="1" customWidth="1"/>
    <col min="4" max="4" width="1" style="5" customWidth="1"/>
    <col min="5" max="5" width="2.42578125" style="35" customWidth="1"/>
    <col min="6" max="6" width="1" style="37" customWidth="1"/>
    <col min="7" max="7" width="2.85546875" style="20" customWidth="1"/>
    <col min="8" max="8" width="9.42578125" style="3" customWidth="1"/>
    <col min="9" max="9" width="1" style="3" customWidth="1"/>
    <col min="10" max="10" width="5.85546875" style="3" customWidth="1"/>
    <col min="11" max="11" width="0.140625" style="29" customWidth="1"/>
    <col min="12" max="13" width="1" style="3" customWidth="1"/>
    <col min="14" max="14" width="2.85546875" style="20" customWidth="1"/>
    <col min="15" max="15" width="9.42578125" style="3" customWidth="1"/>
    <col min="16" max="16" width="1" style="3" customWidth="1"/>
    <col min="17" max="17" width="5.85546875" style="3" customWidth="1"/>
    <col min="18" max="18" width="0.140625" style="29" customWidth="1"/>
    <col min="19" max="20" width="1" style="3" customWidth="1"/>
    <col min="21" max="21" width="2.85546875" style="20" customWidth="1"/>
    <col min="22" max="22" width="9.42578125" style="3" customWidth="1"/>
    <col min="23" max="23" width="1" style="3" customWidth="1"/>
    <col min="24" max="24" width="5.85546875" style="3" customWidth="1"/>
    <col min="25" max="25" width="0.140625" style="29" customWidth="1"/>
    <col min="26" max="27" width="1" style="3" customWidth="1"/>
    <col min="28" max="28" width="2.85546875" style="20" customWidth="1"/>
    <col min="29" max="29" width="9.42578125" style="3" customWidth="1"/>
    <col min="30" max="30" width="1" style="3" customWidth="1"/>
    <col min="31" max="31" width="5.85546875" style="3" customWidth="1"/>
    <col min="32" max="32" width="0.140625" style="29" customWidth="1"/>
    <col min="33" max="34" width="1" style="3" customWidth="1"/>
    <col min="35" max="35" width="2.85546875" style="20" customWidth="1"/>
    <col min="36" max="36" width="9.42578125" style="3" customWidth="1"/>
    <col min="37" max="37" width="1" style="3" customWidth="1"/>
    <col min="38" max="38" width="5.85546875" style="3" customWidth="1"/>
    <col min="39" max="39" width="0.140625" style="29" customWidth="1"/>
    <col min="40" max="41" width="1" style="3" customWidth="1"/>
    <col min="42" max="42" width="1" style="16" customWidth="1"/>
    <col min="43" max="43" width="2.85546875" style="21" customWidth="1"/>
    <col min="44" max="44" width="9.42578125" style="17" customWidth="1"/>
    <col min="45" max="45" width="1" style="17" customWidth="1"/>
    <col min="46" max="46" width="5.85546875" style="17" customWidth="1"/>
    <col min="47" max="47" width="0.140625" style="24" customWidth="1"/>
    <col min="48" max="49" width="1" style="17" customWidth="1"/>
    <col min="50" max="50" width="2.85546875" style="21" customWidth="1"/>
    <col min="51" max="51" width="9.42578125" style="17" customWidth="1"/>
    <col min="52" max="52" width="1" style="17" customWidth="1"/>
    <col min="53" max="53" width="5.85546875" style="17" customWidth="1"/>
    <col min="54" max="54" width="0.140625" style="24" customWidth="1"/>
    <col min="55" max="55" width="1" style="17" customWidth="1"/>
    <col min="56" max="56" width="1" style="16" customWidth="1"/>
    <col min="57" max="57" width="9.140625" style="16"/>
    <col min="58" max="58" width="12.5703125" style="16" bestFit="1" customWidth="1"/>
    <col min="59" max="16384" width="9.140625" style="16"/>
  </cols>
  <sheetData>
    <row r="1" spans="1:55" ht="10.5" customHeight="1" x14ac:dyDescent="0.25">
      <c r="C1" s="32">
        <f>meta!$C$1</f>
        <v>2024</v>
      </c>
      <c r="J1" s="30">
        <f>IFERROR(SUM(J8,J15,J22,J29,J36,J43)*VLOOKUP($C$14,meta!$R$1:$S$3,2,FALSE),SUM(J8,J15,J22,J29,J36,J43))</f>
        <v>0</v>
      </c>
      <c r="Q1" s="30">
        <f>IFERROR(SUM(Q8,Q15,Q22,Q29,Q36,Q43)*VLOOKUP($C$14,meta!$R$1:$S$3,2,FALSE),SUM(Q8,Q15,Q22,Q29,Q36,Q43))</f>
        <v>0</v>
      </c>
      <c r="X1" s="30">
        <f>IFERROR(SUM(X8,X15,X22,X29,X36,X43)*VLOOKUP($C$14,meta!$R$1:$S$3,2,FALSE),SUM(X8,X15,X22,X29,X36,X43))</f>
        <v>0</v>
      </c>
      <c r="AE1" s="30">
        <f>IFERROR(SUM(AE8,AE15,AE22,AE29,AE36,AE43)*VLOOKUP($C$14,meta!$R$1:$S$3,2,FALSE),SUM(AE8,AE15,AE22,AE29,AE36,AE43))</f>
        <v>0</v>
      </c>
      <c r="AL1" s="30">
        <f>IFERROR(SUM(AL8,AL15,AL22,AL29,AL36,AL43)*VLOOKUP($C$14,meta!$R$1:$S$3,2,FALSE),SUM(AL8,AL15,AL22,AL29,AL36,AL43))</f>
        <v>0</v>
      </c>
      <c r="AT1" s="31">
        <f>IFERROR(SUM(AT8,AT15,AT22,AT29,AT36,AT43)*VLOOKUP($C$14,meta!$R$1:$S$3,2,FALSE),SUM(AT8,AT15,AT22,AT29,AT36,AT43))</f>
        <v>0</v>
      </c>
      <c r="BA1" s="31">
        <f>IFERROR(SUM(BA8,BA15,BA22,BA29,BA36,BA43)*VLOOKUP($C$14,meta!$R$1:$S$3,2,FALSE),SUM(BA8,BA15,BA22,BA29,BA36,BA43))</f>
        <v>0</v>
      </c>
    </row>
    <row r="2" spans="1:55" ht="4.5" customHeight="1" x14ac:dyDescent="0.25">
      <c r="B2" s="66" t="s">
        <v>32</v>
      </c>
      <c r="C2" s="66"/>
      <c r="D2" s="2"/>
      <c r="F2" s="34">
        <f>IFERROR(SUM(F4,F11,F18,F25,F32,F39)*VLOOKUP($C$14,meta!$R$1:$S$3,2,FALSE),SUM(F4,F11,F18,F25,F32,F39))</f>
        <v>0</v>
      </c>
      <c r="G2" s="39"/>
      <c r="H2" s="35"/>
      <c r="I2" s="35"/>
      <c r="J2" s="34">
        <f>IFERROR((1*NOT(OR(ISBLANK(J4),ISBLANK(J5),ISBLANK(J6),ISBLANK(J7)))+1*NOT(OR(ISBLANK(J11),ISBLANK(J12),ISBLANK(J13),ISBLANK(J14)))+1*NOT(OR(ISBLANK(J18),ISBLANK(J19),ISBLANK(J20),ISBLANK(J21)))+1*NOT(OR(ISBLANK(J25),ISBLANK(J26),ISBLANK(J27),ISBLANK(J28)))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*VLOOKUP($C$14,meta!$R$1:$S$3,2,FALSE),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+1*NOT(OR(ISBLANK(J32),ISBLANK(J33),ISBLANK(J34),ISBLANK(J35)))+1*NOT(OR(ISBLANK(J39),ISBLANK(J40),ISBLANK(J41),ISBLANK(J42)))))</f>
        <v>0</v>
      </c>
      <c r="K2" s="35"/>
      <c r="L2" s="35"/>
      <c r="M2" s="35"/>
      <c r="N2" s="39"/>
      <c r="O2" s="35"/>
      <c r="P2" s="35"/>
      <c r="Q2" s="34">
        <f>IFERROR((1*NOT(OR(ISBLANK(Q4),ISBLANK(Q5),ISBLANK(Q6),ISBLANK(Q7)))+1*NOT(OR(ISBLANK(Q11),ISBLANK(Q12),ISBLANK(Q13),ISBLANK(Q14)))+1*NOT(OR(ISBLANK(Q18),ISBLANK(Q19),ISBLANK(Q20),ISBLANK(Q21)))+1*NOT(OR(ISBLANK(Q25),ISBLANK(Q26),ISBLANK(Q27),ISBLANK(Q28)))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*VLOOKUP($C$14,meta!$R$1:$S$3,2,FALSE),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+1*NOT(OR(ISBLANK(Q32),ISBLANK(Q33),ISBLANK(Q34),ISBLANK(Q35)))+1*NOT(OR(ISBLANK(Q39),ISBLANK(Q40),ISBLANK(Q41),ISBLANK(Q42)))))</f>
        <v>0</v>
      </c>
      <c r="R2" s="35"/>
      <c r="S2" s="35"/>
      <c r="T2" s="35"/>
      <c r="U2" s="39"/>
      <c r="V2" s="35"/>
      <c r="W2" s="35"/>
      <c r="X2" s="34">
        <f>IFERROR((1*NOT(OR(ISBLANK(X4),ISBLANK(X5),ISBLANK(X6),ISBLANK(X7)))+1*NOT(OR(ISBLANK(X11),ISBLANK(X12),ISBLANK(X13),ISBLANK(X14)))+1*NOT(OR(ISBLANK(X18),ISBLANK(X19),ISBLANK(X20),ISBLANK(X21)))+1*NOT(OR(ISBLANK(X25),ISBLANK(X26),ISBLANK(X27),ISBLANK(X28)))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*VLOOKUP($C$14,meta!$R$1:$S$3,2,FALSE),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+1*NOT(OR(ISBLANK(X32),ISBLANK(X33),ISBLANK(X34),ISBLANK(X35)))+1*NOT(OR(ISBLANK(X39),ISBLANK(X40),ISBLANK(X41),ISBLANK(X42)))))</f>
        <v>0</v>
      </c>
      <c r="Y2" s="35"/>
      <c r="Z2" s="35"/>
      <c r="AA2" s="35"/>
      <c r="AB2" s="39"/>
      <c r="AC2" s="35"/>
      <c r="AD2" s="35"/>
      <c r="AE2" s="34">
        <f>IFERROR((1*NOT(OR(ISBLANK(AE4),ISBLANK(AE5),ISBLANK(AE6),ISBLANK(AE7)))+1*NOT(OR(ISBLANK(AE11),ISBLANK(AE12),ISBLANK(AE13),ISBLANK(AE14)))+1*NOT(OR(ISBLANK(AE18),ISBLANK(AE19),ISBLANK(AE20),ISBLANK(AE21)))+1*NOT(OR(ISBLANK(AE25),ISBLANK(AE26),ISBLANK(AE27),ISBLANK(AE28)))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*VLOOKUP($C$14,meta!$R$1:$S$3,2,FALSE),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+1*NOT(OR(ISBLANK(AE32),ISBLANK(AE33),ISBLANK(AE34),ISBLANK(AE35)))+1*NOT(OR(ISBLANK(AE39),ISBLANK(AE40),ISBLANK(AE41),ISBLANK(AE42)))))</f>
        <v>0</v>
      </c>
      <c r="AF2" s="35"/>
      <c r="AG2" s="35"/>
      <c r="AH2" s="35"/>
      <c r="AI2" s="39"/>
      <c r="AJ2" s="35"/>
      <c r="AK2" s="35"/>
      <c r="AL2" s="34">
        <f>IFERROR((1*NOT(OR(ISBLANK(AL4),ISBLANK(AL5),ISBLANK(AL6),ISBLANK(AL7)))+1*NOT(OR(ISBLANK(AL11),ISBLANK(AL12),ISBLANK(AL13),ISBLANK(AL14)))+1*NOT(OR(ISBLANK(AL18),ISBLANK(AL19),ISBLANK(AL20),ISBLANK(AL21)))+1*NOT(OR(ISBLANK(AL25),ISBLANK(AL26),ISBLANK(AL27),ISBLANK(AL28)))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*VLOOKUP($C$14,meta!$R$1:$S$3,2,FALSE),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+1*NOT(OR(ISBLANK(AL32),ISBLANK(AL33),ISBLANK(AL34),ISBLANK(AL35)))+1*NOT(OR(ISBLANK(AL39),ISBLANK(AL40),ISBLANK(AL41),ISBLANK(AL42)))))</f>
        <v>0</v>
      </c>
      <c r="AM2" s="35"/>
      <c r="AN2" s="35"/>
      <c r="AO2" s="35"/>
      <c r="AP2" s="17"/>
      <c r="AQ2" s="40"/>
      <c r="AT2" s="33">
        <f>IFERROR((1*NOT(OR(ISBLANK(AT4),ISBLANK(AT5),ISBLANK(AT6),ISBLANK(AT7)))+1*NOT(OR(ISBLANK(AT11),ISBLANK(AT12),ISBLANK(AT13),ISBLANK(AT14)))+1*NOT(OR(ISBLANK(AT18),ISBLANK(AT19),ISBLANK(AT20),ISBLANK(AT21)))+1*NOT(OR(ISBLANK(AT25),ISBLANK(AT26),ISBLANK(AT27),ISBLANK(AT28)))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*VLOOKUP($C$14,meta!$R$1:$S$3,2,FALSE),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+1*NOT(OR(ISBLANK(AT32),ISBLANK(AT33),ISBLANK(AT34),ISBLANK(AT35)))+1*NOT(OR(ISBLANK(AT39),ISBLANK(AT40),ISBLANK(AT41),ISBLANK(AT42)))))</f>
        <v>0</v>
      </c>
      <c r="AU2" s="17"/>
      <c r="AX2" s="40"/>
      <c r="BA2" s="33">
        <f>IFERROR((1*NOT(OR(ISBLANK(BA4),ISBLANK(BA5),ISBLANK(BA6),ISBLANK(BA7)))+1*NOT(OR(ISBLANK(BA11),ISBLANK(BA12),ISBLANK(BA13),ISBLANK(BA14)))+1*NOT(OR(ISBLANK(BA18),ISBLANK(BA19),ISBLANK(BA20),ISBLANK(BA21)))+1*NOT(OR(ISBLANK(BA25),ISBLANK(BA26),ISBLANK(BA27),ISBLANK(BA28)))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*VLOOKUP($C$14,meta!$R$1:$S$3,2,FALSE),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+1*NOT(OR(ISBLANK(BA32),ISBLANK(BA33),ISBLANK(BA34),ISBLANK(BA35)))+1*NOT(OR(ISBLANK(BA39),ISBLANK(BA40),ISBLANK(BA41),ISBLANK(BA42)))))</f>
        <v>0</v>
      </c>
    </row>
    <row r="3" spans="1:55" ht="4.5" customHeight="1" x14ac:dyDescent="0.25">
      <c r="B3" s="66"/>
      <c r="C3" s="66"/>
      <c r="D3" s="2"/>
      <c r="F3" s="35"/>
      <c r="G3" s="67" cm="1">
        <f t="array" ref="G3">_xlfn.IFS(WEEKDAY(DATE(meta!$C$1,VLOOKUP($B$2,meta!$M$1:$N$12,2,FALSE),1))=2,DATE(meta!$C$1,VLOOKUP($B$2,meta!$M$1:$N$12,2,FALSE),1),
WEEKDAY(DATE(meta!$C$1,VLOOKUP($B$2,meta!$M$1:$N$12,2,FALSE),1))=3,DATE(meta!$C$1,VLOOKUP($B$2,meta!$M$1:$N$12,2,FALSE),1)-1,
WEEKDAY(DATE(meta!$C$1,VLOOKUP($B$2,meta!$M$1:$N$12,2,FALSE),1))=4,DATE(meta!$C$1,VLOOKUP($B$2,meta!$M$1:$N$12,2,FALSE),1)-2,
WEEKDAY(DATE(meta!$C$1,VLOOKUP($B$2,meta!$M$1:$N$12,2,FALSE),1))=5,DATE(meta!$C$1,VLOOKUP($B$2,meta!$M$1:$N$12,2,FALSE),1)-3,
WEEKDAY(DATE(meta!$C$1,VLOOKUP($B$2,meta!$M$1:$N$12,2,FALSE),1))=6,DATE(meta!$C$1,VLOOKUP($B$2,meta!$M$1:$N$12,2,FALSE),1)-4,
WEEKDAY(DATE(meta!$C$1,VLOOKUP($B$2,meta!$M$1:$N$12,2,FALSE),1))=7,DATE(meta!$C$1,VLOOKUP($B$2,meta!$M$1:$N$12,2,FALSE),1)-5,
WEEKDAY(DATE(meta!$C$1,VLOOKUP($B$2,meta!$M$1:$N$12,2,FALSE),1))=1,DATE(meta!$C$1,VLOOKUP($B$2,meta!$M$1:$N$12,2,FALSE),1)-6
)</f>
        <v>44103</v>
      </c>
      <c r="H3" s="15"/>
      <c r="I3" s="15"/>
      <c r="J3" s="15"/>
      <c r="K3" s="25"/>
      <c r="L3" s="4"/>
      <c r="N3" s="67">
        <f>G3+1</f>
        <v>44104</v>
      </c>
      <c r="O3" s="15"/>
      <c r="P3" s="15"/>
      <c r="Q3" s="15"/>
      <c r="R3" s="25"/>
      <c r="S3" s="4"/>
      <c r="U3" s="67">
        <f>N3+1</f>
        <v>44105</v>
      </c>
      <c r="V3" s="15"/>
      <c r="W3" s="15"/>
      <c r="X3" s="15"/>
      <c r="Y3" s="25"/>
      <c r="Z3" s="4"/>
      <c r="AB3" s="67">
        <f>U3+1</f>
        <v>44106</v>
      </c>
      <c r="AC3" s="15"/>
      <c r="AD3" s="15"/>
      <c r="AE3" s="15"/>
      <c r="AF3" s="25"/>
      <c r="AG3" s="4"/>
      <c r="AI3" s="67">
        <f>AB3+1</f>
        <v>44107</v>
      </c>
      <c r="AJ3" s="15"/>
      <c r="AK3" s="15"/>
      <c r="AL3" s="15"/>
      <c r="AM3" s="25"/>
      <c r="AN3" s="4"/>
      <c r="AQ3" s="67">
        <f>AI3+1</f>
        <v>44108</v>
      </c>
      <c r="AR3" s="15"/>
      <c r="AS3" s="15"/>
      <c r="AT3" s="15"/>
      <c r="AU3" s="25"/>
      <c r="AV3" s="4"/>
      <c r="AX3" s="67">
        <f>AQ3+1</f>
        <v>44109</v>
      </c>
      <c r="AY3" s="15"/>
      <c r="AZ3" s="15"/>
      <c r="BA3" s="15"/>
      <c r="BB3" s="25"/>
      <c r="BC3" s="4"/>
    </row>
    <row r="4" spans="1:55" ht="14.45" customHeight="1" x14ac:dyDescent="0.25">
      <c r="B4" s="66"/>
      <c r="C4" s="66"/>
      <c r="E4" s="68">
        <f>IFERROR(SUM(J8,Q8,X8,AE8,AL8,AT8,BA8)*VLOOKUP($C$14,meta!$R$1:$S$3,2,FALSE),SUM(J8,Q8,X8,AE8,AL8,AT8,BA8))</f>
        <v>0</v>
      </c>
      <c r="F4" s="41">
        <f>IFERROR(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*VLOOKUP($C$14,meta!$R$1:$S$3,2,FALSE),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)</f>
        <v>0</v>
      </c>
      <c r="G4" s="67"/>
      <c r="H4" s="6" t="str">
        <f>meta!$P$1</f>
        <v>Entrada</v>
      </c>
      <c r="I4" s="1"/>
      <c r="J4" s="13"/>
      <c r="K4" s="26" t="str">
        <f>IF(J4&lt;&gt;"","",TEXT(meta!$F$1,"HH:MM"))</f>
        <v>08:30</v>
      </c>
      <c r="L4" s="1"/>
      <c r="N4" s="67"/>
      <c r="O4" s="6" t="str">
        <f>meta!$P$1</f>
        <v>Entrada</v>
      </c>
      <c r="P4" s="1"/>
      <c r="Q4" s="13"/>
      <c r="R4" s="26" t="str">
        <f>IF(Q4&lt;&gt;"","",TEXT(meta!$F$1,"HH:MM"))</f>
        <v>08:30</v>
      </c>
      <c r="S4" s="1"/>
      <c r="U4" s="67"/>
      <c r="V4" s="6" t="str">
        <f>meta!$P$1</f>
        <v>Entrada</v>
      </c>
      <c r="W4" s="1"/>
      <c r="X4" s="13"/>
      <c r="Y4" s="26" t="str">
        <f>IF(X4&lt;&gt;"","",TEXT(meta!$F$1,"HH:MM"))</f>
        <v>08:30</v>
      </c>
      <c r="Z4" s="1"/>
      <c r="AB4" s="67"/>
      <c r="AC4" s="6" t="str">
        <f>meta!$P$1</f>
        <v>Entrada</v>
      </c>
      <c r="AD4" s="1"/>
      <c r="AE4" s="13"/>
      <c r="AF4" s="26" t="str">
        <f>IF(AE4&lt;&gt;"","",TEXT(meta!$F$1,"HH:MM"))</f>
        <v>08:30</v>
      </c>
      <c r="AG4" s="1"/>
      <c r="AI4" s="67"/>
      <c r="AJ4" s="6" t="str">
        <f>meta!$P$1</f>
        <v>Entrada</v>
      </c>
      <c r="AK4" s="1"/>
      <c r="AL4" s="13"/>
      <c r="AM4" s="26" t="str">
        <f>IF(AL4&lt;&gt;"","",TEXT(meta!$F$1,"HH:MM"))</f>
        <v>08:30</v>
      </c>
      <c r="AN4" s="1"/>
      <c r="AQ4" s="67"/>
      <c r="AR4" s="6" t="str">
        <f>meta!$P$1</f>
        <v>Entrada</v>
      </c>
      <c r="AS4" s="1"/>
      <c r="AT4" s="13"/>
      <c r="AU4" s="26" t="str">
        <f>IF(AT4&lt;&gt;"","",TEXT(meta!$F$1,"HH:MM"))</f>
        <v>08:30</v>
      </c>
      <c r="AV4" s="1"/>
      <c r="AX4" s="67"/>
      <c r="AY4" s="6" t="str">
        <f>meta!$P$1</f>
        <v>Entrada</v>
      </c>
      <c r="AZ4" s="1"/>
      <c r="BA4" s="13"/>
      <c r="BB4" s="26" t="str">
        <f>IF(BA4&lt;&gt;"","",TEXT(meta!$F$1,"HH:MM"))</f>
        <v>08:30</v>
      </c>
      <c r="BC4" s="1"/>
    </row>
    <row r="5" spans="1:55" ht="14.45" customHeight="1" x14ac:dyDescent="0.25">
      <c r="B5" s="66"/>
      <c r="C5" s="66"/>
      <c r="E5" s="68"/>
      <c r="F5" s="36"/>
      <c r="G5" s="67"/>
      <c r="H5" s="7" t="str">
        <f>meta!$P$2</f>
        <v>Almoço ↑</v>
      </c>
      <c r="I5" s="1"/>
      <c r="J5" s="14"/>
      <c r="K5" s="27"/>
      <c r="L5" s="1"/>
      <c r="N5" s="67"/>
      <c r="O5" s="7" t="str">
        <f>meta!$P$2</f>
        <v>Almoço ↑</v>
      </c>
      <c r="P5" s="1"/>
      <c r="Q5" s="14"/>
      <c r="R5" s="27"/>
      <c r="S5" s="1"/>
      <c r="U5" s="67"/>
      <c r="V5" s="7" t="str">
        <f>meta!$P$2</f>
        <v>Almoço ↑</v>
      </c>
      <c r="W5" s="1"/>
      <c r="X5" s="14"/>
      <c r="Y5" s="27"/>
      <c r="Z5" s="1"/>
      <c r="AB5" s="67"/>
      <c r="AC5" s="7" t="str">
        <f>meta!$P$2</f>
        <v>Almoço ↑</v>
      </c>
      <c r="AD5" s="1"/>
      <c r="AE5" s="14"/>
      <c r="AF5" s="27"/>
      <c r="AG5" s="1"/>
      <c r="AI5" s="67"/>
      <c r="AJ5" s="7" t="str">
        <f>meta!$P$2</f>
        <v>Almoço ↑</v>
      </c>
      <c r="AK5" s="1"/>
      <c r="AL5" s="14"/>
      <c r="AM5" s="27"/>
      <c r="AN5" s="1"/>
      <c r="AQ5" s="67"/>
      <c r="AR5" s="7" t="str">
        <f>meta!$P$2</f>
        <v>Almoço ↑</v>
      </c>
      <c r="AS5" s="1"/>
      <c r="AT5" s="14"/>
      <c r="AU5" s="27"/>
      <c r="AV5" s="1"/>
      <c r="AX5" s="67"/>
      <c r="AY5" s="7" t="str">
        <f>meta!$P$2</f>
        <v>Almoço ↑</v>
      </c>
      <c r="AZ5" s="1"/>
      <c r="BA5" s="14"/>
      <c r="BB5" s="27"/>
      <c r="BC5" s="1"/>
    </row>
    <row r="6" spans="1:55" ht="14.45" customHeight="1" x14ac:dyDescent="0.25">
      <c r="B6" s="66"/>
      <c r="C6" s="66"/>
      <c r="E6" s="68"/>
      <c r="F6" s="36"/>
      <c r="G6" s="67"/>
      <c r="H6" s="7" t="str">
        <f>meta!$P$3</f>
        <v>Almoço ↓</v>
      </c>
      <c r="I6" s="1"/>
      <c r="J6" s="14"/>
      <c r="K6" s="27" t="str">
        <f>IF(OR(J5="",J6&lt;&gt;""),"",TEXT(J5+"1:00","HH:MM"))</f>
        <v/>
      </c>
      <c r="L6" s="1"/>
      <c r="N6" s="67"/>
      <c r="O6" s="7" t="str">
        <f>meta!$P$3</f>
        <v>Almoço ↓</v>
      </c>
      <c r="P6" s="1"/>
      <c r="Q6" s="14"/>
      <c r="R6" s="27" t="str">
        <f>IF(OR(Q5="",Q6&lt;&gt;""),"",TEXT(Q5+"1:00","HH:MM"))</f>
        <v/>
      </c>
      <c r="S6" s="1"/>
      <c r="U6" s="67"/>
      <c r="V6" s="7" t="str">
        <f>meta!$P$3</f>
        <v>Almoço ↓</v>
      </c>
      <c r="W6" s="1"/>
      <c r="X6" s="14"/>
      <c r="Y6" s="27" t="str">
        <f>IF(OR(X5="",X6&lt;&gt;""),"",TEXT(X5+"1:00","HH:MM"))</f>
        <v/>
      </c>
      <c r="Z6" s="1"/>
      <c r="AB6" s="67"/>
      <c r="AC6" s="7" t="str">
        <f>meta!$P$3</f>
        <v>Almoço ↓</v>
      </c>
      <c r="AD6" s="1"/>
      <c r="AE6" s="14"/>
      <c r="AF6" s="27" t="str">
        <f>IF(OR(AE5="",AE6&lt;&gt;""),"",TEXT(AE5+"1:00","HH:MM"))</f>
        <v/>
      </c>
      <c r="AG6" s="1"/>
      <c r="AI6" s="67"/>
      <c r="AJ6" s="7" t="str">
        <f>meta!$P$3</f>
        <v>Almoço ↓</v>
      </c>
      <c r="AK6" s="1"/>
      <c r="AL6" s="14"/>
      <c r="AM6" s="27" t="str">
        <f>IF(OR(AL5="",AL6&lt;&gt;""),"",TEXT(AL5+"1:00","HH:MM"))</f>
        <v/>
      </c>
      <c r="AN6" s="1"/>
      <c r="AQ6" s="67"/>
      <c r="AR6" s="7" t="str">
        <f>meta!$P$3</f>
        <v>Almoço ↓</v>
      </c>
      <c r="AS6" s="1"/>
      <c r="AT6" s="14"/>
      <c r="AU6" s="27" t="str">
        <f>IF(OR(AT5="",AT6&lt;&gt;""),"",TEXT(AT5+"1:00","HH:MM"))</f>
        <v/>
      </c>
      <c r="AV6" s="1"/>
      <c r="AX6" s="67"/>
      <c r="AY6" s="7" t="str">
        <f>meta!$P$3</f>
        <v>Almoço ↓</v>
      </c>
      <c r="AZ6" s="1"/>
      <c r="BA6" s="14"/>
      <c r="BB6" s="27" t="str">
        <f>IF(OR(BA5="",BA6&lt;&gt;""),"",TEXT(BA5+"1:00","HH:MM"))</f>
        <v/>
      </c>
      <c r="BC6" s="1"/>
    </row>
    <row r="7" spans="1:55" ht="14.45" customHeight="1" x14ac:dyDescent="0.25">
      <c r="B7" s="66"/>
      <c r="C7" s="66"/>
      <c r="E7" s="68"/>
      <c r="F7" s="36"/>
      <c r="G7" s="67"/>
      <c r="H7" s="6" t="str">
        <f>meta!$P$4</f>
        <v>Saída</v>
      </c>
      <c r="I7" s="1"/>
      <c r="J7" s="13"/>
      <c r="K7" s="26" t="str">
        <f>IF(J7&lt;&gt;"","",TEXT(meta!$F$2,"HH:MM"))</f>
        <v>17:30</v>
      </c>
      <c r="L7" s="1"/>
      <c r="N7" s="67"/>
      <c r="O7" s="6" t="str">
        <f>meta!$P$4</f>
        <v>Saída</v>
      </c>
      <c r="P7" s="1"/>
      <c r="Q7" s="13"/>
      <c r="R7" s="26" t="str">
        <f>IF(Q7&lt;&gt;"","",TEXT(meta!$F$2,"HH:MM"))</f>
        <v>17:30</v>
      </c>
      <c r="S7" s="1"/>
      <c r="U7" s="67"/>
      <c r="V7" s="6" t="str">
        <f>meta!$P$4</f>
        <v>Saída</v>
      </c>
      <c r="W7" s="1"/>
      <c r="X7" s="13"/>
      <c r="Y7" s="26" t="str">
        <f>IF(X7&lt;&gt;"","",TEXT(meta!$F$2,"HH:MM"))</f>
        <v>17:30</v>
      </c>
      <c r="Z7" s="1"/>
      <c r="AB7" s="67"/>
      <c r="AC7" s="6" t="str">
        <f>meta!$P$4</f>
        <v>Saída</v>
      </c>
      <c r="AD7" s="1"/>
      <c r="AE7" s="13"/>
      <c r="AF7" s="26" t="str">
        <f>IF(AE7&lt;&gt;"","",TEXT(meta!$F$2,"HH:MM"))</f>
        <v>17:30</v>
      </c>
      <c r="AG7" s="1"/>
      <c r="AI7" s="67"/>
      <c r="AJ7" s="6" t="str">
        <f>meta!$P$4</f>
        <v>Saída</v>
      </c>
      <c r="AK7" s="1"/>
      <c r="AL7" s="13"/>
      <c r="AM7" s="26" t="str">
        <f>IF(AL7&lt;&gt;"","",TEXT(meta!$F$2,"HH:MM"))</f>
        <v>17:30</v>
      </c>
      <c r="AN7" s="1"/>
      <c r="AQ7" s="67"/>
      <c r="AR7" s="6" t="str">
        <f>meta!$P$4</f>
        <v>Saída</v>
      </c>
      <c r="AS7" s="1"/>
      <c r="AT7" s="13"/>
      <c r="AU7" s="26" t="str">
        <f>IF(AT7&lt;&gt;"","",TEXT(meta!$F$2,"HH:MM"))</f>
        <v>17:30</v>
      </c>
      <c r="AV7" s="1"/>
      <c r="AX7" s="67"/>
      <c r="AY7" s="6" t="str">
        <f>meta!$P$4</f>
        <v>Saída</v>
      </c>
      <c r="AZ7" s="1"/>
      <c r="BA7" s="13"/>
      <c r="BB7" s="26" t="str">
        <f>IF(BA7&lt;&gt;"","",TEXT(meta!$F$2,"HH:MM"))</f>
        <v>17:30</v>
      </c>
      <c r="BC7" s="1"/>
    </row>
    <row r="8" spans="1:55" s="18" customFormat="1" ht="10.5" customHeight="1" x14ac:dyDescent="0.25">
      <c r="A8" s="8"/>
      <c r="B8" s="66"/>
      <c r="C8" s="66"/>
      <c r="D8" s="2"/>
      <c r="E8" s="35"/>
      <c r="F8" s="35"/>
      <c r="G8" s="67"/>
      <c r="H8" s="58" t="str">
        <f>IF(AND(J4&lt;&gt;"",J5&lt;&gt;"",J6&lt;&gt;"",J7&lt;&gt;""),
IF(ABS(J7-J4-(J6-J5)-meta!$F$4)&lt;=meta!$F$9,
_xlfn.CONCAT(
(SIGN(J7-J4-(J6-J5)-meta!$F$4)*MINUTE(ABS(J7-J4-(J6-J5)-meta!$F$4))),meta!$F$10
),""),"")</f>
        <v/>
      </c>
      <c r="I8" s="8"/>
      <c r="J8" s="23" t="str">
        <f>_xlfn.IFS(AND(J4="",J5="",J6="",J7=""),"",
AND(J4&lt;&gt;"",J5="",J6="",J7=""),meta!$F$1-J4,
AND(J4&lt;&gt;"",J5&lt;&gt;"",J6="",J7=""),meta!$F$1-J4,
AND(J4&lt;&gt;"",J5&lt;&gt;"",J6&lt;&gt;"",J7=""),(meta!$F$1-J4)-(J6-J5-meta!$F$3),
AND(J4&lt;&gt;"",J5&lt;&gt;"",J6&lt;&gt;"",J7&lt;&gt;""),IF(ABS(J7-J4-(J6-J5)-meta!$F$4)&lt;=meta!$F$9,0,(J7-J4-(J6-J5)-meta!$F$4)),
TRUE,"ERRO")</f>
        <v/>
      </c>
      <c r="K8" s="28"/>
      <c r="L8" s="8"/>
      <c r="M8" s="19"/>
      <c r="N8" s="67"/>
      <c r="O8" s="58" t="str">
        <f>IF(AND(Q4&lt;&gt;"",Q5&lt;&gt;"",Q6&lt;&gt;"",Q7&lt;&gt;""),
IF(ABS(Q7-Q4-(Q6-Q5)-meta!$F$4)&lt;=meta!$F$9,
_xlfn.CONCAT(
(SIGN(Q7-Q4-(Q6-Q5)-meta!$F$4)*MINUTE(ABS(Q7-Q4-(Q6-Q5)-meta!$F$4))),meta!$F$10
),""),"")</f>
        <v/>
      </c>
      <c r="P8" s="8"/>
      <c r="Q8" s="23" t="str">
        <f>_xlfn.IFS(AND(Q4="",Q5="",Q6="",Q7=""),"",
AND(Q4&lt;&gt;"",Q5="",Q6="",Q7=""),meta!$F$1-Q4,
AND(Q4&lt;&gt;"",Q5&lt;&gt;"",Q6="",Q7=""),meta!$F$1-Q4,
AND(Q4&lt;&gt;"",Q5&lt;&gt;"",Q6&lt;&gt;"",Q7=""),(meta!$F$1-Q4)-(Q6-Q5-meta!$F$3),
AND(Q4&lt;&gt;"",Q5&lt;&gt;"",Q6&lt;&gt;"",Q7&lt;&gt;""),IF(ABS(Q7-Q4-(Q6-Q5)-meta!$F$4)&lt;=meta!$F$9,0,(Q7-Q4-(Q6-Q5)-meta!$F$4)),
TRUE,"ERRO")</f>
        <v/>
      </c>
      <c r="R8" s="28"/>
      <c r="S8" s="8"/>
      <c r="T8" s="19"/>
      <c r="U8" s="67"/>
      <c r="V8" s="58" t="str">
        <f>IF(AND(X4&lt;&gt;"",X5&lt;&gt;"",X6&lt;&gt;"",X7&lt;&gt;""),
IF(ABS(X7-X4-(X6-X5)-meta!$F$4)&lt;=meta!$F$9,
_xlfn.CONCAT(
(SIGN(X7-X4-(X6-X5)-meta!$F$4)*MINUTE(ABS(X7-X4-(X6-X5)-meta!$F$4))),meta!$F$10
),""),"")</f>
        <v/>
      </c>
      <c r="W8" s="8"/>
      <c r="X8" s="23" t="str">
        <f>_xlfn.IFS(AND(X4="",X5="",X6="",X7=""),"",
AND(X4&lt;&gt;"",X5="",X6="",X7=""),meta!$F$1-X4,
AND(X4&lt;&gt;"",X5&lt;&gt;"",X6="",X7=""),meta!$F$1-X4,
AND(X4&lt;&gt;"",X5&lt;&gt;"",X6&lt;&gt;"",X7=""),(meta!$F$1-X4)-(X6-X5-meta!$F$3),
AND(X4&lt;&gt;"",X5&lt;&gt;"",X6&lt;&gt;"",X7&lt;&gt;""),IF(ABS(X7-X4-(X6-X5)-meta!$F$4)&lt;=meta!$F$9,0,(X7-X4-(X6-X5)-meta!$F$4)),
TRUE,"ERRO")</f>
        <v/>
      </c>
      <c r="Y8" s="28"/>
      <c r="Z8" s="8"/>
      <c r="AA8" s="19"/>
      <c r="AB8" s="67"/>
      <c r="AC8" s="58" t="str">
        <f>IF(AND(AE4&lt;&gt;"",AE5&lt;&gt;"",AE6&lt;&gt;"",AE7&lt;&gt;""),
IF(ABS(AE7-AE4-(AE6-AE5)-meta!$F$4)&lt;=meta!$F$9,
_xlfn.CONCAT(
(SIGN(AE7-AE4-(AE6-AE5)-meta!$F$4)*MINUTE(ABS(AE7-AE4-(AE6-AE5)-meta!$F$4))),meta!$F$10
),""),"")</f>
        <v/>
      </c>
      <c r="AD8" s="8"/>
      <c r="AE8" s="23" t="str">
        <f>_xlfn.IFS(AND(AE4="",AE5="",AE6="",AE7=""),"",
AND(AE4&lt;&gt;"",AE5="",AE6="",AE7=""),meta!$F$1-AE4,
AND(AE4&lt;&gt;"",AE5&lt;&gt;"",AE6="",AE7=""),meta!$F$1-AE4,
AND(AE4&lt;&gt;"",AE5&lt;&gt;"",AE6&lt;&gt;"",AE7=""),(meta!$F$1-AE4)-(AE6-AE5-meta!$F$3),
AND(AE4&lt;&gt;"",AE5&lt;&gt;"",AE6&lt;&gt;"",AE7&lt;&gt;""),IF(ABS(AE7-AE4-(AE6-AE5)-meta!$F$4)&lt;=meta!$F$9,0,(AE7-AE4-(AE6-AE5)-meta!$F$4)),
TRUE,"ERRO")</f>
        <v/>
      </c>
      <c r="AF8" s="28"/>
      <c r="AG8" s="8"/>
      <c r="AH8" s="19"/>
      <c r="AI8" s="67"/>
      <c r="AJ8" s="58" t="str">
        <f>IF(AND(AL4&lt;&gt;"",AL5&lt;&gt;"",AL6&lt;&gt;"",AL7&lt;&gt;""),
IF(ABS(AL7-AL4-(AL6-AL5)-meta!$F$4)&lt;=meta!$F$9,
_xlfn.CONCAT(
(SIGN(AL7-AL4-(AL6-AL5)-meta!$F$4)*MINUTE(ABS(AL7-AL4-(AL6-AL5)-meta!$F$4))),meta!$F$10
),""),"")</f>
        <v/>
      </c>
      <c r="AK8" s="8"/>
      <c r="AL8" s="23" t="str">
        <f>_xlfn.IFS(AND(AL4="",AL5="",AL6="",AL7=""),"",
AND(AL4&lt;&gt;"",AL5="",AL6="",AL7=""),meta!$F$1-AL4,
AND(AL4&lt;&gt;"",AL5&lt;&gt;"",AL6="",AL7=""),meta!$F$1-AL4,
AND(AL4&lt;&gt;"",AL5&lt;&gt;"",AL6&lt;&gt;"",AL7=""),(meta!$F$1-AL4)-(AL6-AL5-meta!$F$3),
AND(AL4&lt;&gt;"",AL5&lt;&gt;"",AL6&lt;&gt;"",AL7&lt;&gt;""),IF(ABS(AL7-AL4-(AL6-AL5)-meta!$F$4)&lt;=meta!$F$9,0,(AL7-AL4-(AL6-AL5)-meta!$F$4)),
TRUE,"ERRO")</f>
        <v/>
      </c>
      <c r="AM8" s="28"/>
      <c r="AN8" s="8"/>
      <c r="AO8" s="19"/>
      <c r="AQ8" s="67"/>
      <c r="AR8" s="58" t="str">
        <f>IF(AND(AT4&lt;&gt;"",AT5&lt;&gt;"",AT6&lt;&gt;"",AT7&lt;&gt;""),
IF(ABS(AT7-AT4-(AT6-AT5)-meta!$F$4)&lt;=meta!$F$9,
_xlfn.CONCAT(
(SIGN(AT7-AT4-(AT6-AT5)-meta!$F$4)*MINUTE(ABS(AT7-AT4-(AT6-AT5)-meta!$F$4))),meta!$F$10
),""),"")</f>
        <v/>
      </c>
      <c r="AS8" s="8"/>
      <c r="AT8" s="23" t="str">
        <f>_xlfn.IFS(AND(AT4="",AT5="",AT6="",AT7=""),"",
AND(AT4&lt;&gt;"",AT5="",AT6="",AT7=""),meta!$F$1-AT4,
AND(AT4&lt;&gt;"",AT5&lt;&gt;"",AT6="",AT7=""),meta!$F$1-AT4,
AND(AT4&lt;&gt;"",AT5&lt;&gt;"",AT6&lt;&gt;"",AT7=""),(meta!$F$1-AT4)-(AT6-AT5-meta!$F$3),
AND(AT4&lt;&gt;"",AT5&lt;&gt;"",AT6&lt;&gt;"",AT7&lt;&gt;""),IF(ABS(AT7-AT4-(AT6-AT5)-meta!$F$4)&lt;=meta!$F$9,0,(AT7-AT4-(AT6-AT5)-meta!$F$4)),
TRUE,"ERRO")</f>
        <v/>
      </c>
      <c r="AU8" s="28"/>
      <c r="AV8" s="8"/>
      <c r="AX8" s="67"/>
      <c r="AY8" s="58" t="str">
        <f>IF(AND(BA4&lt;&gt;"",BA5&lt;&gt;"",BA6&lt;&gt;"",BA7&lt;&gt;""),
IF(ABS(BA7-BA4-(BA6-BA5)-meta!$F$4)&lt;=meta!$F$9,
_xlfn.CONCAT(
(SIGN(BA7-BA4-(BA6-BA5)-meta!$F$4)*MINUTE(ABS(BA7-BA4-(BA6-BA5)-meta!$F$4))),meta!$F$10
),""),"")</f>
        <v/>
      </c>
      <c r="AZ8" s="8"/>
      <c r="BA8" s="23" t="str">
        <f>_xlfn.IFS(AND(BA4="",BA5="",BA6="",BA7=""),"",
AND(BA4&lt;&gt;"",BA5="",BA6="",BA7=""),meta!$F$1-BA4,
AND(BA4&lt;&gt;"",BA5&lt;&gt;"",BA6="",BA7=""),meta!$F$1-BA4,
AND(BA4&lt;&gt;"",BA5&lt;&gt;"",BA6&lt;&gt;"",BA7=""),(meta!$F$1-BA4)-(BA6-BA5-meta!$F$3),
AND(BA4&lt;&gt;"",BA5&lt;&gt;"",BA6&lt;&gt;"",BA7&lt;&gt;""),IF(ABS(BA7-BA4-(BA6-BA5)-meta!$F$4)&lt;=meta!$F$9,0,(BA7-BA4-(BA6-BA5)-meta!$F$4)),
TRUE,"ERRO")</f>
        <v/>
      </c>
      <c r="BB8" s="28"/>
      <c r="BC8" s="8"/>
    </row>
    <row r="9" spans="1:55" ht="4.5" customHeight="1" x14ac:dyDescent="0.25">
      <c r="B9" s="66"/>
      <c r="C9" s="66"/>
      <c r="F9" s="35"/>
    </row>
    <row r="10" spans="1:55" ht="4.5" customHeight="1" x14ac:dyDescent="0.25">
      <c r="B10" s="66"/>
      <c r="C10" s="66"/>
      <c r="F10" s="35"/>
      <c r="G10" s="67">
        <f>AX3+1</f>
        <v>44110</v>
      </c>
      <c r="H10" s="15"/>
      <c r="I10" s="15"/>
      <c r="J10" s="15"/>
      <c r="K10" s="25"/>
      <c r="L10" s="4"/>
      <c r="N10" s="67">
        <f>G10+1</f>
        <v>44111</v>
      </c>
      <c r="O10" s="15"/>
      <c r="P10" s="15"/>
      <c r="Q10" s="15"/>
      <c r="R10" s="25"/>
      <c r="S10" s="4"/>
      <c r="U10" s="67">
        <f>N10+1</f>
        <v>44112</v>
      </c>
      <c r="V10" s="15"/>
      <c r="W10" s="15"/>
      <c r="X10" s="15"/>
      <c r="Y10" s="25"/>
      <c r="Z10" s="4"/>
      <c r="AB10" s="67">
        <f>U10+1</f>
        <v>44113</v>
      </c>
      <c r="AC10" s="15"/>
      <c r="AD10" s="15"/>
      <c r="AE10" s="15"/>
      <c r="AF10" s="25"/>
      <c r="AG10" s="4"/>
      <c r="AI10" s="67">
        <f>AB10+1</f>
        <v>44114</v>
      </c>
      <c r="AJ10" s="15"/>
      <c r="AK10" s="15"/>
      <c r="AL10" s="15"/>
      <c r="AM10" s="25"/>
      <c r="AN10" s="4"/>
      <c r="AQ10" s="67">
        <f>AI10+1</f>
        <v>44115</v>
      </c>
      <c r="AR10" s="15"/>
      <c r="AS10" s="15"/>
      <c r="AT10" s="15"/>
      <c r="AU10" s="25"/>
      <c r="AV10" s="4"/>
      <c r="AX10" s="67">
        <f>AQ10+1</f>
        <v>44116</v>
      </c>
      <c r="AY10" s="15"/>
      <c r="AZ10" s="15"/>
      <c r="BA10" s="15"/>
      <c r="BB10" s="25"/>
      <c r="BC10" s="4"/>
    </row>
    <row r="11" spans="1:55" ht="14.45" customHeight="1" x14ac:dyDescent="0.25">
      <c r="A11" s="10"/>
      <c r="B11" s="66"/>
      <c r="C11" s="66"/>
      <c r="E11" s="68">
        <f>IFERROR(SUM(J15,Q15,X15,AE15,AL15,AT15,BA15)*VLOOKUP($C$14,meta!$R$1:$S$3,2,FALSE),SUM(J15,Q15,X15,AE15,AL15,AT15,BA15))</f>
        <v>0</v>
      </c>
      <c r="F11" s="41">
        <f>IFERROR(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*VLOOKUP($C$14,meta!$R$1:$S$3,2,FALSE),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)</f>
        <v>0</v>
      </c>
      <c r="G11" s="67"/>
      <c r="H11" s="6" t="str">
        <f>meta!$P$1</f>
        <v>Entrada</v>
      </c>
      <c r="I11" s="1"/>
      <c r="J11" s="13"/>
      <c r="K11" s="26" t="str">
        <f>IF(J11&lt;&gt;"","",TEXT(meta!$F$1,"HH:MM"))</f>
        <v>08:30</v>
      </c>
      <c r="L11" s="1"/>
      <c r="N11" s="67"/>
      <c r="O11" s="6" t="str">
        <f>meta!$P$1</f>
        <v>Entrada</v>
      </c>
      <c r="P11" s="1"/>
      <c r="Q11" s="13"/>
      <c r="R11" s="26" t="str">
        <f>IF(Q11&lt;&gt;"","",TEXT(meta!$F$1,"HH:MM"))</f>
        <v>08:30</v>
      </c>
      <c r="S11" s="1"/>
      <c r="U11" s="67"/>
      <c r="V11" s="6" t="str">
        <f>meta!$P$1</f>
        <v>Entrada</v>
      </c>
      <c r="W11" s="1"/>
      <c r="X11" s="13"/>
      <c r="Y11" s="26" t="str">
        <f>IF(X11&lt;&gt;"","",TEXT(meta!$F$1,"HH:MM"))</f>
        <v>08:30</v>
      </c>
      <c r="Z11" s="1"/>
      <c r="AB11" s="67"/>
      <c r="AC11" s="6" t="str">
        <f>meta!$P$1</f>
        <v>Entrada</v>
      </c>
      <c r="AD11" s="1"/>
      <c r="AE11" s="13"/>
      <c r="AF11" s="26" t="str">
        <f>IF(AE11&lt;&gt;"","",TEXT(meta!$F$1,"HH:MM"))</f>
        <v>08:30</v>
      </c>
      <c r="AG11" s="1"/>
      <c r="AI11" s="67"/>
      <c r="AJ11" s="6" t="str">
        <f>meta!$P$1</f>
        <v>Entrada</v>
      </c>
      <c r="AK11" s="1"/>
      <c r="AL11" s="13"/>
      <c r="AM11" s="26" t="str">
        <f>IF(AL11&lt;&gt;"","",TEXT(meta!$F$1,"HH:MM"))</f>
        <v>08:30</v>
      </c>
      <c r="AN11" s="1"/>
      <c r="AQ11" s="67"/>
      <c r="AR11" s="6" t="str">
        <f>meta!$P$1</f>
        <v>Entrada</v>
      </c>
      <c r="AS11" s="1"/>
      <c r="AT11" s="13"/>
      <c r="AU11" s="26" t="str">
        <f>IF(AT11&lt;&gt;"","",TEXT(meta!$F$1,"HH:MM"))</f>
        <v>08:30</v>
      </c>
      <c r="AV11" s="1"/>
      <c r="AX11" s="67"/>
      <c r="AY11" s="6" t="str">
        <f>meta!$P$1</f>
        <v>Entrada</v>
      </c>
      <c r="AZ11" s="1"/>
      <c r="BA11" s="13"/>
      <c r="BB11" s="26" t="str">
        <f>IF(BA11&lt;&gt;"","",TEXT(meta!$F$1,"HH:MM"))</f>
        <v>08:30</v>
      </c>
      <c r="BC11" s="1"/>
    </row>
    <row r="12" spans="1:55" ht="14.45" customHeight="1" x14ac:dyDescent="0.25">
      <c r="B12" s="22" t="s">
        <v>37</v>
      </c>
      <c r="C12" s="59">
        <f>SET!C13</f>
        <v>0</v>
      </c>
      <c r="E12" s="68"/>
      <c r="F12" s="36"/>
      <c r="G12" s="67"/>
      <c r="H12" s="7" t="str">
        <f>meta!$P$2</f>
        <v>Almoço ↑</v>
      </c>
      <c r="I12" s="1"/>
      <c r="J12" s="14"/>
      <c r="K12" s="27"/>
      <c r="L12" s="1"/>
      <c r="N12" s="67"/>
      <c r="O12" s="7" t="str">
        <f>meta!$P$2</f>
        <v>Almoço ↑</v>
      </c>
      <c r="P12" s="1"/>
      <c r="Q12" s="14"/>
      <c r="R12" s="27"/>
      <c r="S12" s="1"/>
      <c r="U12" s="67"/>
      <c r="V12" s="7" t="str">
        <f>meta!$P$2</f>
        <v>Almoço ↑</v>
      </c>
      <c r="W12" s="1"/>
      <c r="X12" s="14"/>
      <c r="Y12" s="27"/>
      <c r="Z12" s="1"/>
      <c r="AB12" s="67"/>
      <c r="AC12" s="7" t="str">
        <f>meta!$P$2</f>
        <v>Almoço ↑</v>
      </c>
      <c r="AD12" s="1"/>
      <c r="AE12" s="14"/>
      <c r="AF12" s="27"/>
      <c r="AG12" s="1"/>
      <c r="AI12" s="67"/>
      <c r="AJ12" s="7" t="str">
        <f>meta!$P$2</f>
        <v>Almoço ↑</v>
      </c>
      <c r="AK12" s="1"/>
      <c r="AL12" s="14"/>
      <c r="AM12" s="27"/>
      <c r="AN12" s="1"/>
      <c r="AQ12" s="67"/>
      <c r="AR12" s="7" t="str">
        <f>meta!$P$2</f>
        <v>Almoço ↑</v>
      </c>
      <c r="AS12" s="1"/>
      <c r="AT12" s="14"/>
      <c r="AU12" s="27"/>
      <c r="AV12" s="1"/>
      <c r="AX12" s="67"/>
      <c r="AY12" s="7" t="str">
        <f>meta!$P$2</f>
        <v>Almoço ↑</v>
      </c>
      <c r="AZ12" s="1"/>
      <c r="BA12" s="14"/>
      <c r="BB12" s="27"/>
      <c r="BC12" s="1"/>
    </row>
    <row r="13" spans="1:55" ht="14.45" customHeight="1" x14ac:dyDescent="0.25">
      <c r="B13" s="22" t="s">
        <v>36</v>
      </c>
      <c r="C13" s="59">
        <f>IFERROR(SUM(E4,E11,E18,E25,E32,E39)*VLOOKUP(C14,meta!$R$1:$S$3,2,FALSE),SUM(E4,E11,E18,E25,E32,E39))</f>
        <v>0</v>
      </c>
      <c r="E13" s="68"/>
      <c r="F13" s="36"/>
      <c r="G13" s="67"/>
      <c r="H13" s="7" t="str">
        <f>meta!$P$3</f>
        <v>Almoço ↓</v>
      </c>
      <c r="I13" s="1"/>
      <c r="J13" s="14"/>
      <c r="K13" s="27" t="str">
        <f>IF(OR(J12="",J13&lt;&gt;""),"",TEXT(J12+"1:00","HH:MM"))</f>
        <v/>
      </c>
      <c r="L13" s="1"/>
      <c r="N13" s="67"/>
      <c r="O13" s="7" t="str">
        <f>meta!$P$3</f>
        <v>Almoço ↓</v>
      </c>
      <c r="P13" s="1"/>
      <c r="Q13" s="14"/>
      <c r="R13" s="27" t="str">
        <f>IF(OR(Q12="",Q13&lt;&gt;""),"",TEXT(Q12+"1:00","HH:MM"))</f>
        <v/>
      </c>
      <c r="S13" s="1"/>
      <c r="U13" s="67"/>
      <c r="V13" s="7" t="str">
        <f>meta!$P$3</f>
        <v>Almoço ↓</v>
      </c>
      <c r="W13" s="1"/>
      <c r="X13" s="14"/>
      <c r="Y13" s="27" t="str">
        <f>IF(OR(X12="",X13&lt;&gt;""),"",TEXT(X12+"1:00","HH:MM"))</f>
        <v/>
      </c>
      <c r="Z13" s="1"/>
      <c r="AB13" s="67"/>
      <c r="AC13" s="7" t="str">
        <f>meta!$P$3</f>
        <v>Almoço ↓</v>
      </c>
      <c r="AD13" s="1"/>
      <c r="AE13" s="14"/>
      <c r="AF13" s="27" t="str">
        <f>IF(OR(AE12="",AE13&lt;&gt;""),"",TEXT(AE12+"1:00","HH:MM"))</f>
        <v/>
      </c>
      <c r="AG13" s="1"/>
      <c r="AI13" s="67"/>
      <c r="AJ13" s="7" t="str">
        <f>meta!$P$3</f>
        <v>Almoço ↓</v>
      </c>
      <c r="AK13" s="1"/>
      <c r="AL13" s="14"/>
      <c r="AM13" s="27" t="str">
        <f>IF(OR(AL12="",AL13&lt;&gt;""),"",TEXT(AL12+"1:00","HH:MM"))</f>
        <v/>
      </c>
      <c r="AN13" s="1"/>
      <c r="AQ13" s="67"/>
      <c r="AR13" s="7" t="str">
        <f>meta!$P$3</f>
        <v>Almoço ↓</v>
      </c>
      <c r="AS13" s="1"/>
      <c r="AT13" s="14"/>
      <c r="AU13" s="27" t="str">
        <f>IF(OR(AT12="",AT13&lt;&gt;""),"",TEXT(AT12+"1:00","HH:MM"))</f>
        <v/>
      </c>
      <c r="AV13" s="1"/>
      <c r="AX13" s="67"/>
      <c r="AY13" s="7" t="str">
        <f>meta!$P$3</f>
        <v>Almoço ↓</v>
      </c>
      <c r="AZ13" s="1"/>
      <c r="BA13" s="14"/>
      <c r="BB13" s="27" t="str">
        <f>IF(OR(BA12="",BA13&lt;&gt;""),"",TEXT(BA12+"1:00","HH:MM"))</f>
        <v/>
      </c>
      <c r="BC13" s="1"/>
    </row>
    <row r="14" spans="1:55" ht="14.45" customHeight="1" x14ac:dyDescent="0.25">
      <c r="B14" s="22" t="s">
        <v>66</v>
      </c>
      <c r="C14" s="60" t="s">
        <v>64</v>
      </c>
      <c r="E14" s="68"/>
      <c r="F14" s="36"/>
      <c r="G14" s="67"/>
      <c r="H14" s="6" t="str">
        <f>meta!$P$4</f>
        <v>Saída</v>
      </c>
      <c r="I14" s="1"/>
      <c r="J14" s="13"/>
      <c r="K14" s="26" t="str">
        <f>IF(J14&lt;&gt;"","",TEXT(meta!$F$2,"HH:MM"))</f>
        <v>17:30</v>
      </c>
      <c r="L14" s="1"/>
      <c r="N14" s="67"/>
      <c r="O14" s="6" t="str">
        <f>meta!$P$4</f>
        <v>Saída</v>
      </c>
      <c r="P14" s="1"/>
      <c r="Q14" s="13"/>
      <c r="R14" s="26" t="str">
        <f>IF(Q14&lt;&gt;"","",TEXT(meta!$F$2,"HH:MM"))</f>
        <v>17:30</v>
      </c>
      <c r="S14" s="1"/>
      <c r="U14" s="67"/>
      <c r="V14" s="6" t="str">
        <f>meta!$P$4</f>
        <v>Saída</v>
      </c>
      <c r="W14" s="1"/>
      <c r="X14" s="13"/>
      <c r="Y14" s="26" t="str">
        <f>IF(X14&lt;&gt;"","",TEXT(meta!$F$2,"HH:MM"))</f>
        <v>17:30</v>
      </c>
      <c r="Z14" s="1"/>
      <c r="AB14" s="67"/>
      <c r="AC14" s="6" t="str">
        <f>meta!$P$4</f>
        <v>Saída</v>
      </c>
      <c r="AD14" s="1"/>
      <c r="AE14" s="13"/>
      <c r="AF14" s="26" t="str">
        <f>IF(AE14&lt;&gt;"","",TEXT(meta!$F$2,"HH:MM"))</f>
        <v>17:30</v>
      </c>
      <c r="AG14" s="1"/>
      <c r="AI14" s="67"/>
      <c r="AJ14" s="6" t="str">
        <f>meta!$P$4</f>
        <v>Saída</v>
      </c>
      <c r="AK14" s="1"/>
      <c r="AL14" s="13"/>
      <c r="AM14" s="26" t="str">
        <f>IF(AL14&lt;&gt;"","",TEXT(meta!$F$2,"HH:MM"))</f>
        <v>17:30</v>
      </c>
      <c r="AN14" s="1"/>
      <c r="AQ14" s="67"/>
      <c r="AR14" s="6" t="str">
        <f>meta!$P$4</f>
        <v>Saída</v>
      </c>
      <c r="AS14" s="1"/>
      <c r="AT14" s="13"/>
      <c r="AU14" s="26" t="str">
        <f>IF(AT14&lt;&gt;"","",TEXT(meta!$F$2,"HH:MM"))</f>
        <v>17:30</v>
      </c>
      <c r="AV14" s="1"/>
      <c r="AX14" s="67"/>
      <c r="AY14" s="6" t="str">
        <f>meta!$P$4</f>
        <v>Saída</v>
      </c>
      <c r="AZ14" s="1"/>
      <c r="BA14" s="13"/>
      <c r="BB14" s="26" t="str">
        <f>IF(BA14&lt;&gt;"","",TEXT(meta!$F$2,"HH:MM"))</f>
        <v>17:30</v>
      </c>
      <c r="BC14" s="1"/>
    </row>
    <row r="15" spans="1:55" s="18" customFormat="1" ht="10.5" customHeight="1" x14ac:dyDescent="0.25">
      <c r="A15" s="8"/>
      <c r="B15" s="11"/>
      <c r="C15" s="9"/>
      <c r="D15" s="2"/>
      <c r="E15" s="35"/>
      <c r="F15" s="35"/>
      <c r="G15" s="67"/>
      <c r="H15" s="58" t="str">
        <f>IF(AND(J11&lt;&gt;"",J12&lt;&gt;"",J13&lt;&gt;"",J14&lt;&gt;""),
IF(ABS(J14-J11-(J13-J12)-meta!$F$4)&lt;=meta!$F$9,
_xlfn.CONCAT(
(SIGN(J14-J11-(J13-J12)-meta!$F$4)*MINUTE(ABS(J14-J11-(J13-J12)-meta!$F$4))),meta!$F$10
),""),"")</f>
        <v/>
      </c>
      <c r="I15" s="8"/>
      <c r="J15" s="23" t="str">
        <f>_xlfn.IFS(AND(J11="",J12="",J13="",J14=""),"",
AND(J11&lt;&gt;"",J12="",J13="",J14=""),meta!$F$1-J11,
AND(J11&lt;&gt;"",J12&lt;&gt;"",J13="",J14=""),meta!$F$1-J11,
AND(J11&lt;&gt;"",J12&lt;&gt;"",J13&lt;&gt;"",J14=""),(meta!$F$1-J11)-(J13-J12-meta!$F$3),
AND(J11&lt;&gt;"",J12&lt;&gt;"",J13&lt;&gt;"",J14&lt;&gt;""),IF(ABS(J14-J11-(J13-J12)-meta!$F$4)&lt;=meta!$F$9,0,(J14-J11-(J13-J12)-meta!$F$4)),
TRUE,"ERRO")</f>
        <v/>
      </c>
      <c r="K15" s="28"/>
      <c r="L15" s="8"/>
      <c r="M15" s="19"/>
      <c r="N15" s="67"/>
      <c r="O15" s="58" t="str">
        <f>IF(AND(Q11&lt;&gt;"",Q12&lt;&gt;"",Q13&lt;&gt;"",Q14&lt;&gt;""),
IF(ABS(Q14-Q11-(Q13-Q12)-meta!$F$4)&lt;=meta!$F$9,
_xlfn.CONCAT(
(SIGN(Q14-Q11-(Q13-Q12)-meta!$F$4)*MINUTE(ABS(Q14-Q11-(Q13-Q12)-meta!$F$4))),meta!$F$10
),""),"")</f>
        <v/>
      </c>
      <c r="P15" s="8"/>
      <c r="Q15" s="23" t="str">
        <f>_xlfn.IFS(AND(Q11="",Q12="",Q13="",Q14=""),"",
AND(Q11&lt;&gt;"",Q12="",Q13="",Q14=""),meta!$F$1-Q11,
AND(Q11&lt;&gt;"",Q12&lt;&gt;"",Q13="",Q14=""),meta!$F$1-Q11,
AND(Q11&lt;&gt;"",Q12&lt;&gt;"",Q13&lt;&gt;"",Q14=""),(meta!$F$1-Q11)-(Q13-Q12-meta!$F$3),
AND(Q11&lt;&gt;"",Q12&lt;&gt;"",Q13&lt;&gt;"",Q14&lt;&gt;""),IF(ABS(Q14-Q11-(Q13-Q12)-meta!$F$4)&lt;=meta!$F$9,0,(Q14-Q11-(Q13-Q12)-meta!$F$4)),
TRUE,"ERRO")</f>
        <v/>
      </c>
      <c r="R15" s="28"/>
      <c r="S15" s="8"/>
      <c r="T15" s="19"/>
      <c r="U15" s="67"/>
      <c r="V15" s="58" t="str">
        <f>IF(AND(X11&lt;&gt;"",X12&lt;&gt;"",X13&lt;&gt;"",X14&lt;&gt;""),
IF(ABS(X14-X11-(X13-X12)-meta!$F$4)&lt;=meta!$F$9,
_xlfn.CONCAT(
(SIGN(X14-X11-(X13-X12)-meta!$F$4)*MINUTE(ABS(X14-X11-(X13-X12)-meta!$F$4))),meta!$F$10
),""),"")</f>
        <v/>
      </c>
      <c r="W15" s="8"/>
      <c r="X15" s="23" t="str">
        <f>_xlfn.IFS(AND(X11="",X12="",X13="",X14=""),"",
AND(X11&lt;&gt;"",X12="",X13="",X14=""),meta!$F$1-X11,
AND(X11&lt;&gt;"",X12&lt;&gt;"",X13="",X14=""),meta!$F$1-X11,
AND(X11&lt;&gt;"",X12&lt;&gt;"",X13&lt;&gt;"",X14=""),(meta!$F$1-X11)-(X13-X12-meta!$F$3),
AND(X11&lt;&gt;"",X12&lt;&gt;"",X13&lt;&gt;"",X14&lt;&gt;""),IF(ABS(X14-X11-(X13-X12)-meta!$F$4)&lt;=meta!$F$9,0,(X14-X11-(X13-X12)-meta!$F$4)),
TRUE,"ERRO")</f>
        <v/>
      </c>
      <c r="Y15" s="28"/>
      <c r="Z15" s="8"/>
      <c r="AA15" s="19"/>
      <c r="AB15" s="67"/>
      <c r="AC15" s="58" t="str">
        <f>IF(AND(AE11&lt;&gt;"",AE12&lt;&gt;"",AE13&lt;&gt;"",AE14&lt;&gt;""),
IF(ABS(AE14-AE11-(AE13-AE12)-meta!$F$4)&lt;=meta!$F$9,
_xlfn.CONCAT(
(SIGN(AE14-AE11-(AE13-AE12)-meta!$F$4)*MINUTE(ABS(AE14-AE11-(AE13-AE12)-meta!$F$4))),meta!$F$10
),""),"")</f>
        <v/>
      </c>
      <c r="AD15" s="8"/>
      <c r="AE15" s="23" t="str">
        <f>_xlfn.IFS(AND(AE11="",AE12="",AE13="",AE14=""),"",
AND(AE11&lt;&gt;"",AE12="",AE13="",AE14=""),meta!$F$1-AE11,
AND(AE11&lt;&gt;"",AE12&lt;&gt;"",AE13="",AE14=""),meta!$F$1-AE11,
AND(AE11&lt;&gt;"",AE12&lt;&gt;"",AE13&lt;&gt;"",AE14=""),(meta!$F$1-AE11)-(AE13-AE12-meta!$F$3),
AND(AE11&lt;&gt;"",AE12&lt;&gt;"",AE13&lt;&gt;"",AE14&lt;&gt;""),IF(ABS(AE14-AE11-(AE13-AE12)-meta!$F$4)&lt;=meta!$F$9,0,(AE14-AE11-(AE13-AE12)-meta!$F$4)),
TRUE,"ERRO")</f>
        <v/>
      </c>
      <c r="AF15" s="28"/>
      <c r="AG15" s="8"/>
      <c r="AH15" s="19"/>
      <c r="AI15" s="67"/>
      <c r="AJ15" s="58" t="str">
        <f>IF(AND(AL11&lt;&gt;"",AL12&lt;&gt;"",AL13&lt;&gt;"",AL14&lt;&gt;""),
IF(ABS(AL14-AL11-(AL13-AL12)-meta!$F$4)&lt;=meta!$F$9,
_xlfn.CONCAT(
(SIGN(AL14-AL11-(AL13-AL12)-meta!$F$4)*MINUTE(ABS(AL14-AL11-(AL13-AL12)-meta!$F$4))),meta!$F$10
),""),"")</f>
        <v/>
      </c>
      <c r="AK15" s="8"/>
      <c r="AL15" s="23" t="str">
        <f>_xlfn.IFS(AND(AL11="",AL12="",AL13="",AL14=""),"",
AND(AL11&lt;&gt;"",AL12="",AL13="",AL14=""),meta!$F$1-AL11,
AND(AL11&lt;&gt;"",AL12&lt;&gt;"",AL13="",AL14=""),meta!$F$1-AL11,
AND(AL11&lt;&gt;"",AL12&lt;&gt;"",AL13&lt;&gt;"",AL14=""),(meta!$F$1-AL11)-(AL13-AL12-meta!$F$3),
AND(AL11&lt;&gt;"",AL12&lt;&gt;"",AL13&lt;&gt;"",AL14&lt;&gt;""),IF(ABS(AL14-AL11-(AL13-AL12)-meta!$F$4)&lt;=meta!$F$9,0,(AL14-AL11-(AL13-AL12)-meta!$F$4)),
TRUE,"ERRO")</f>
        <v/>
      </c>
      <c r="AM15" s="28"/>
      <c r="AN15" s="8"/>
      <c r="AO15" s="19"/>
      <c r="AQ15" s="67"/>
      <c r="AR15" s="58" t="str">
        <f>IF(AND(AT11&lt;&gt;"",AT12&lt;&gt;"",AT13&lt;&gt;"",AT14&lt;&gt;""),
IF(ABS(AT14-AT11-(AT13-AT12)-meta!$F$4)&lt;=meta!$F$9,
_xlfn.CONCAT(
(SIGN(AT14-AT11-(AT13-AT12)-meta!$F$4)*MINUTE(ABS(AT14-AT11-(AT13-AT12)-meta!$F$4))),meta!$F$10
),""),"")</f>
        <v/>
      </c>
      <c r="AS15" s="8"/>
      <c r="AT15" s="23" t="str">
        <f>_xlfn.IFS(AND(AT11="",AT12="",AT13="",AT14=""),"",
AND(AT11&lt;&gt;"",AT12="",AT13="",AT14=""),meta!$F$1-AT11,
AND(AT11&lt;&gt;"",AT12&lt;&gt;"",AT13="",AT14=""),meta!$F$1-AT11,
AND(AT11&lt;&gt;"",AT12&lt;&gt;"",AT13&lt;&gt;"",AT14=""),(meta!$F$1-AT11)-(AT13-AT12-meta!$F$3),
AND(AT11&lt;&gt;"",AT12&lt;&gt;"",AT13&lt;&gt;"",AT14&lt;&gt;""),IF(ABS(AT14-AT11-(AT13-AT12)-meta!$F$4)&lt;=meta!$F$9,0,(AT14-AT11-(AT13-AT12)-meta!$F$4)),
TRUE,"ERRO")</f>
        <v/>
      </c>
      <c r="AU15" s="28"/>
      <c r="AV15" s="8"/>
      <c r="AX15" s="67"/>
      <c r="AY15" s="58" t="str">
        <f>IF(AND(BA11&lt;&gt;"",BA12&lt;&gt;"",BA13&lt;&gt;"",BA14&lt;&gt;""),
IF(ABS(BA14-BA11-(BA13-BA12)-meta!$F$4)&lt;=meta!$F$9,
_xlfn.CONCAT(
(SIGN(BA14-BA11-(BA13-BA12)-meta!$F$4)*MINUTE(ABS(BA14-BA11-(BA13-BA12)-meta!$F$4))),meta!$F$10
),""),"")</f>
        <v/>
      </c>
      <c r="AZ15" s="8"/>
      <c r="BA15" s="23" t="str">
        <f>_xlfn.IFS(AND(BA11="",BA12="",BA13="",BA14=""),"",
AND(BA11&lt;&gt;"",BA12="",BA13="",BA14=""),meta!$F$1-BA11,
AND(BA11&lt;&gt;"",BA12&lt;&gt;"",BA13="",BA14=""),meta!$F$1-BA11,
AND(BA11&lt;&gt;"",BA12&lt;&gt;"",BA13&lt;&gt;"",BA14=""),(meta!$F$1-BA11)-(BA13-BA12-meta!$F$3),
AND(BA11&lt;&gt;"",BA12&lt;&gt;"",BA13&lt;&gt;"",BA14&lt;&gt;""),IF(ABS(BA14-BA11-(BA13-BA12)-meta!$F$4)&lt;=meta!$F$9,0,(BA14-BA11-(BA13-BA12)-meta!$F$4)),
TRUE,"ERRO")</f>
        <v/>
      </c>
      <c r="BB15" s="28"/>
      <c r="BC15" s="8"/>
    </row>
    <row r="16" spans="1:55" ht="4.5" customHeight="1" x14ac:dyDescent="0.25">
      <c r="B16" s="11"/>
      <c r="C16" s="8"/>
      <c r="F16" s="35"/>
    </row>
    <row r="17" spans="1:55" ht="4.5" customHeight="1" x14ac:dyDescent="0.25">
      <c r="B17" s="11"/>
      <c r="C17" s="8"/>
      <c r="F17" s="35"/>
      <c r="G17" s="67">
        <f>AX10+1</f>
        <v>44117</v>
      </c>
      <c r="H17" s="15"/>
      <c r="I17" s="15"/>
      <c r="J17" s="15"/>
      <c r="K17" s="25"/>
      <c r="L17" s="4"/>
      <c r="N17" s="67">
        <f>G17+1</f>
        <v>44118</v>
      </c>
      <c r="O17" s="15"/>
      <c r="P17" s="15"/>
      <c r="Q17" s="15"/>
      <c r="R17" s="25"/>
      <c r="S17" s="4"/>
      <c r="U17" s="67">
        <f>N17+1</f>
        <v>44119</v>
      </c>
      <c r="V17" s="15"/>
      <c r="W17" s="15"/>
      <c r="X17" s="15"/>
      <c r="Y17" s="25"/>
      <c r="Z17" s="4"/>
      <c r="AB17" s="67">
        <f>U17+1</f>
        <v>44120</v>
      </c>
      <c r="AC17" s="15"/>
      <c r="AD17" s="15"/>
      <c r="AE17" s="15"/>
      <c r="AF17" s="25"/>
      <c r="AG17" s="4"/>
      <c r="AI17" s="67">
        <f>AB17+1</f>
        <v>44121</v>
      </c>
      <c r="AJ17" s="15"/>
      <c r="AK17" s="15"/>
      <c r="AL17" s="15"/>
      <c r="AM17" s="25"/>
      <c r="AN17" s="4"/>
      <c r="AQ17" s="67">
        <f>AI17+1</f>
        <v>44122</v>
      </c>
      <c r="AR17" s="15"/>
      <c r="AS17" s="15"/>
      <c r="AT17" s="15"/>
      <c r="AU17" s="25"/>
      <c r="AV17" s="4"/>
      <c r="AX17" s="67">
        <f>AQ17+1</f>
        <v>44123</v>
      </c>
      <c r="AY17" s="15"/>
      <c r="AZ17" s="15"/>
      <c r="BA17" s="15"/>
      <c r="BB17" s="25"/>
      <c r="BC17" s="4"/>
    </row>
    <row r="18" spans="1:55" ht="14.45" customHeight="1" x14ac:dyDescent="0.25">
      <c r="B18" s="70">
        <f>OOO!C16</f>
        <v>0</v>
      </c>
      <c r="C18" s="71"/>
      <c r="E18" s="68">
        <f>IFERROR(SUM(J22,Q22,X22,AE22,AL22,AT22,BA22)*VLOOKUP($C$14,meta!$R$1:$S$3,2,FALSE),SUM(J22,Q22,X22,AE22,AL22,AT22,BA22))</f>
        <v>0</v>
      </c>
      <c r="F18" s="41">
        <f>IFERROR(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*VLOOKUP($C$14,meta!$R$1:$S$3,2,FALSE),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)</f>
        <v>0</v>
      </c>
      <c r="G18" s="67"/>
      <c r="H18" s="6" t="str">
        <f>meta!$P$1</f>
        <v>Entrada</v>
      </c>
      <c r="I18" s="1"/>
      <c r="J18" s="13"/>
      <c r="K18" s="26" t="str">
        <f>IF(J18&lt;&gt;"","",TEXT(meta!$F$1,"HH:MM"))</f>
        <v>08:30</v>
      </c>
      <c r="L18" s="1"/>
      <c r="N18" s="67"/>
      <c r="O18" s="6" t="str">
        <f>meta!$P$1</f>
        <v>Entrada</v>
      </c>
      <c r="P18" s="1"/>
      <c r="Q18" s="13"/>
      <c r="R18" s="26" t="str">
        <f>IF(Q18&lt;&gt;"","",TEXT(meta!$F$1,"HH:MM"))</f>
        <v>08:30</v>
      </c>
      <c r="S18" s="1"/>
      <c r="U18" s="67"/>
      <c r="V18" s="6" t="str">
        <f>meta!$P$1</f>
        <v>Entrada</v>
      </c>
      <c r="W18" s="1"/>
      <c r="X18" s="13"/>
      <c r="Y18" s="26" t="str">
        <f>IF(X18&lt;&gt;"","",TEXT(meta!$F$1,"HH:MM"))</f>
        <v>08:30</v>
      </c>
      <c r="Z18" s="1"/>
      <c r="AB18" s="67"/>
      <c r="AC18" s="6" t="str">
        <f>meta!$P$1</f>
        <v>Entrada</v>
      </c>
      <c r="AD18" s="1"/>
      <c r="AE18" s="13"/>
      <c r="AF18" s="26" t="str">
        <f>IF(AE18&lt;&gt;"","",TEXT(meta!$F$1,"HH:MM"))</f>
        <v>08:30</v>
      </c>
      <c r="AG18" s="1"/>
      <c r="AI18" s="67"/>
      <c r="AJ18" s="6" t="str">
        <f>meta!$P$1</f>
        <v>Entrada</v>
      </c>
      <c r="AK18" s="1"/>
      <c r="AL18" s="13"/>
      <c r="AM18" s="26" t="str">
        <f>IF(AL18&lt;&gt;"","",TEXT(meta!$F$1,"HH:MM"))</f>
        <v>08:30</v>
      </c>
      <c r="AN18" s="1"/>
      <c r="AQ18" s="67"/>
      <c r="AR18" s="6" t="str">
        <f>meta!$P$1</f>
        <v>Entrada</v>
      </c>
      <c r="AS18" s="1"/>
      <c r="AT18" s="13"/>
      <c r="AU18" s="26" t="str">
        <f>IF(AT18&lt;&gt;"","",TEXT(meta!$F$1,"HH:MM"))</f>
        <v>08:30</v>
      </c>
      <c r="AV18" s="1"/>
      <c r="AX18" s="67"/>
      <c r="AY18" s="6" t="str">
        <f>meta!$P$1</f>
        <v>Entrada</v>
      </c>
      <c r="AZ18" s="1"/>
      <c r="BA18" s="13"/>
      <c r="BB18" s="26" t="str">
        <f>IF(BA18&lt;&gt;"","",TEXT(meta!$F$1,"HH:MM"))</f>
        <v>08:30</v>
      </c>
      <c r="BC18" s="1"/>
    </row>
    <row r="19" spans="1:55" ht="14.45" customHeight="1" x14ac:dyDescent="0.25">
      <c r="B19" s="72"/>
      <c r="C19" s="73"/>
      <c r="E19" s="68"/>
      <c r="F19" s="36"/>
      <c r="G19" s="67"/>
      <c r="H19" s="7" t="str">
        <f>meta!$P$2</f>
        <v>Almoço ↑</v>
      </c>
      <c r="I19" s="1"/>
      <c r="J19" s="14"/>
      <c r="K19" s="27"/>
      <c r="L19" s="1"/>
      <c r="N19" s="67"/>
      <c r="O19" s="7" t="str">
        <f>meta!$P$2</f>
        <v>Almoço ↑</v>
      </c>
      <c r="P19" s="1"/>
      <c r="Q19" s="14"/>
      <c r="R19" s="27"/>
      <c r="S19" s="1"/>
      <c r="U19" s="67"/>
      <c r="V19" s="7" t="str">
        <f>meta!$P$2</f>
        <v>Almoço ↑</v>
      </c>
      <c r="W19" s="1"/>
      <c r="X19" s="14"/>
      <c r="Y19" s="27"/>
      <c r="Z19" s="1"/>
      <c r="AB19" s="67"/>
      <c r="AC19" s="7" t="str">
        <f>meta!$P$2</f>
        <v>Almoço ↑</v>
      </c>
      <c r="AD19" s="1"/>
      <c r="AE19" s="14"/>
      <c r="AF19" s="27"/>
      <c r="AG19" s="1"/>
      <c r="AI19" s="67"/>
      <c r="AJ19" s="7" t="str">
        <f>meta!$P$2</f>
        <v>Almoço ↑</v>
      </c>
      <c r="AK19" s="1"/>
      <c r="AL19" s="14"/>
      <c r="AM19" s="27"/>
      <c r="AN19" s="1"/>
      <c r="AQ19" s="67"/>
      <c r="AR19" s="7" t="str">
        <f>meta!$P$2</f>
        <v>Almoço ↑</v>
      </c>
      <c r="AS19" s="1"/>
      <c r="AT19" s="14"/>
      <c r="AU19" s="27"/>
      <c r="AV19" s="1"/>
      <c r="AX19" s="67"/>
      <c r="AY19" s="7" t="str">
        <f>meta!$P$2</f>
        <v>Almoço ↑</v>
      </c>
      <c r="AZ19" s="1"/>
      <c r="BA19" s="14"/>
      <c r="BB19" s="27"/>
      <c r="BC19" s="1"/>
    </row>
    <row r="20" spans="1:55" ht="14.45" customHeight="1" x14ac:dyDescent="0.25">
      <c r="B20" s="72"/>
      <c r="C20" s="73"/>
      <c r="E20" s="68"/>
      <c r="F20" s="36"/>
      <c r="G20" s="67"/>
      <c r="H20" s="7" t="str">
        <f>meta!$P$3</f>
        <v>Almoço ↓</v>
      </c>
      <c r="I20" s="1"/>
      <c r="J20" s="14"/>
      <c r="K20" s="27" t="str">
        <f>IF(OR(J19="",J20&lt;&gt;""),"",TEXT(J19+"1:00","HH:MM"))</f>
        <v/>
      </c>
      <c r="L20" s="1"/>
      <c r="N20" s="67"/>
      <c r="O20" s="7" t="str">
        <f>meta!$P$3</f>
        <v>Almoço ↓</v>
      </c>
      <c r="P20" s="1"/>
      <c r="Q20" s="14"/>
      <c r="R20" s="27" t="str">
        <f>IF(OR(Q19="",Q20&lt;&gt;""),"",TEXT(Q19+"1:00","HH:MM"))</f>
        <v/>
      </c>
      <c r="S20" s="1"/>
      <c r="U20" s="67"/>
      <c r="V20" s="7" t="str">
        <f>meta!$P$3</f>
        <v>Almoço ↓</v>
      </c>
      <c r="W20" s="1"/>
      <c r="X20" s="14"/>
      <c r="Y20" s="27" t="str">
        <f>IF(OR(X19="",X20&lt;&gt;""),"",TEXT(X19+"1:00","HH:MM"))</f>
        <v/>
      </c>
      <c r="Z20" s="1"/>
      <c r="AB20" s="67"/>
      <c r="AC20" s="7" t="str">
        <f>meta!$P$3</f>
        <v>Almoço ↓</v>
      </c>
      <c r="AD20" s="1"/>
      <c r="AE20" s="14"/>
      <c r="AF20" s="27" t="str">
        <f>IF(OR(AE19="",AE20&lt;&gt;""),"",TEXT(AE19+"1:00","HH:MM"))</f>
        <v/>
      </c>
      <c r="AG20" s="1"/>
      <c r="AI20" s="67"/>
      <c r="AJ20" s="7" t="str">
        <f>meta!$P$3</f>
        <v>Almoço ↓</v>
      </c>
      <c r="AK20" s="1"/>
      <c r="AL20" s="14"/>
      <c r="AM20" s="27" t="str">
        <f>IF(OR(AL19="",AL20&lt;&gt;""),"",TEXT(AL19+"1:00","HH:MM"))</f>
        <v/>
      </c>
      <c r="AN20" s="1"/>
      <c r="AQ20" s="67"/>
      <c r="AR20" s="7" t="str">
        <f>meta!$P$3</f>
        <v>Almoço ↓</v>
      </c>
      <c r="AS20" s="1"/>
      <c r="AT20" s="14"/>
      <c r="AU20" s="27" t="str">
        <f>IF(OR(AT19="",AT20&lt;&gt;""),"",TEXT(AT19+"1:00","HH:MM"))</f>
        <v/>
      </c>
      <c r="AV20" s="1"/>
      <c r="AX20" s="67"/>
      <c r="AY20" s="7" t="str">
        <f>meta!$P$3</f>
        <v>Almoço ↓</v>
      </c>
      <c r="AZ20" s="1"/>
      <c r="BA20" s="14"/>
      <c r="BB20" s="27" t="str">
        <f>IF(OR(BA19="",BA20&lt;&gt;""),"",TEXT(BA19+"1:00","HH:MM"))</f>
        <v/>
      </c>
      <c r="BC20" s="1"/>
    </row>
    <row r="21" spans="1:55" ht="14.45" customHeight="1" x14ac:dyDescent="0.25">
      <c r="B21" s="74"/>
      <c r="C21" s="75"/>
      <c r="E21" s="68"/>
      <c r="F21" s="36"/>
      <c r="G21" s="67"/>
      <c r="H21" s="6" t="str">
        <f>meta!$P$4</f>
        <v>Saída</v>
      </c>
      <c r="I21" s="1"/>
      <c r="J21" s="13"/>
      <c r="K21" s="26" t="str">
        <f>IF(J21&lt;&gt;"","",TEXT(meta!$F$2,"HH:MM"))</f>
        <v>17:30</v>
      </c>
      <c r="L21" s="1"/>
      <c r="N21" s="67"/>
      <c r="O21" s="6" t="str">
        <f>meta!$P$4</f>
        <v>Saída</v>
      </c>
      <c r="P21" s="1"/>
      <c r="Q21" s="13"/>
      <c r="R21" s="26" t="str">
        <f>IF(Q21&lt;&gt;"","",TEXT(meta!$F$2,"HH:MM"))</f>
        <v>17:30</v>
      </c>
      <c r="S21" s="1"/>
      <c r="U21" s="67"/>
      <c r="V21" s="6" t="str">
        <f>meta!$P$4</f>
        <v>Saída</v>
      </c>
      <c r="W21" s="1"/>
      <c r="X21" s="13"/>
      <c r="Y21" s="26" t="str">
        <f>IF(X21&lt;&gt;"","",TEXT(meta!$F$2,"HH:MM"))</f>
        <v>17:30</v>
      </c>
      <c r="Z21" s="1"/>
      <c r="AB21" s="67"/>
      <c r="AC21" s="6" t="str">
        <f>meta!$P$4</f>
        <v>Saída</v>
      </c>
      <c r="AD21" s="1"/>
      <c r="AE21" s="13"/>
      <c r="AF21" s="26" t="str">
        <f>IF(AE21&lt;&gt;"","",TEXT(meta!$F$2,"HH:MM"))</f>
        <v>17:30</v>
      </c>
      <c r="AG21" s="1"/>
      <c r="AI21" s="67"/>
      <c r="AJ21" s="6" t="str">
        <f>meta!$P$4</f>
        <v>Saída</v>
      </c>
      <c r="AK21" s="1"/>
      <c r="AL21" s="13"/>
      <c r="AM21" s="26" t="str">
        <f>IF(AL21&lt;&gt;"","",TEXT(meta!$F$2,"HH:MM"))</f>
        <v>17:30</v>
      </c>
      <c r="AN21" s="1"/>
      <c r="AQ21" s="67"/>
      <c r="AR21" s="6" t="str">
        <f>meta!$P$4</f>
        <v>Saída</v>
      </c>
      <c r="AS21" s="1"/>
      <c r="AT21" s="13"/>
      <c r="AU21" s="26" t="str">
        <f>IF(AT21&lt;&gt;"","",TEXT(meta!$F$2,"HH:MM"))</f>
        <v>17:30</v>
      </c>
      <c r="AV21" s="1"/>
      <c r="AX21" s="67"/>
      <c r="AY21" s="6" t="str">
        <f>meta!$P$4</f>
        <v>Saída</v>
      </c>
      <c r="AZ21" s="1"/>
      <c r="BA21" s="13"/>
      <c r="BB21" s="26" t="str">
        <f>IF(BA21&lt;&gt;"","",TEXT(meta!$F$2,"HH:MM"))</f>
        <v>17:30</v>
      </c>
      <c r="BC21" s="1"/>
    </row>
    <row r="22" spans="1:55" s="18" customFormat="1" ht="10.5" customHeight="1" x14ac:dyDescent="0.2">
      <c r="A22" s="8"/>
      <c r="B22" s="76" t="s">
        <v>35</v>
      </c>
      <c r="C22" s="76"/>
      <c r="D22" s="2"/>
      <c r="E22" s="35"/>
      <c r="F22" s="35"/>
      <c r="G22" s="67"/>
      <c r="H22" s="58" t="str">
        <f>IF(AND(J18&lt;&gt;"",J19&lt;&gt;"",J20&lt;&gt;"",J21&lt;&gt;""),
IF(ABS(J21-J18-(J20-J19)-meta!$F$4)&lt;=meta!$F$9,
_xlfn.CONCAT(
(SIGN(J21-J18-(J20-J19)-meta!$F$4)*MINUTE(ABS(J21-J18-(J20-J19)-meta!$F$4))),meta!$F$10
),""),"")</f>
        <v/>
      </c>
      <c r="I22" s="8"/>
      <c r="J22" s="23" t="str">
        <f>_xlfn.IFS(AND(J18="",J19="",J20="",J21=""),"",
AND(J18&lt;&gt;"",J19="",J20="",J21=""),meta!$F$1-J18,
AND(J18&lt;&gt;"",J19&lt;&gt;"",J20="",J21=""),meta!$F$1-J18,
AND(J18&lt;&gt;"",J19&lt;&gt;"",J20&lt;&gt;"",J21=""),(meta!$F$1-J18)-(J20-J19-meta!$F$3),
AND(J18&lt;&gt;"",J19&lt;&gt;"",J20&lt;&gt;"",J21&lt;&gt;""),IF(ABS(J21-J18-(J20-J19)-meta!$F$4)&lt;=meta!$F$9,0,(J21-J18-(J20-J19)-meta!$F$4)),
TRUE,"ERRO")</f>
        <v/>
      </c>
      <c r="K22" s="28"/>
      <c r="L22" s="8"/>
      <c r="M22" s="19"/>
      <c r="N22" s="67"/>
      <c r="O22" s="58" t="str">
        <f>IF(AND(Q18&lt;&gt;"",Q19&lt;&gt;"",Q20&lt;&gt;"",Q21&lt;&gt;""),
IF(ABS(Q21-Q18-(Q20-Q19)-meta!$F$4)&lt;=meta!$F$9,
_xlfn.CONCAT(
(SIGN(Q21-Q18-(Q20-Q19)-meta!$F$4)*MINUTE(ABS(Q21-Q18-(Q20-Q19)-meta!$F$4))),meta!$F$10
),""),"")</f>
        <v/>
      </c>
      <c r="P22" s="8"/>
      <c r="Q22" s="23" t="str">
        <f>_xlfn.IFS(AND(Q18="",Q19="",Q20="",Q21=""),"",
AND(Q18&lt;&gt;"",Q19="",Q20="",Q21=""),meta!$F$1-Q18,
AND(Q18&lt;&gt;"",Q19&lt;&gt;"",Q20="",Q21=""),meta!$F$1-Q18,
AND(Q18&lt;&gt;"",Q19&lt;&gt;"",Q20&lt;&gt;"",Q21=""),(meta!$F$1-Q18)-(Q20-Q19-meta!$F$3),
AND(Q18&lt;&gt;"",Q19&lt;&gt;"",Q20&lt;&gt;"",Q21&lt;&gt;""),IF(ABS(Q21-Q18-(Q20-Q19)-meta!$F$4)&lt;=meta!$F$9,0,(Q21-Q18-(Q20-Q19)-meta!$F$4)),
TRUE,"ERRO")</f>
        <v/>
      </c>
      <c r="R22" s="28"/>
      <c r="S22" s="8"/>
      <c r="T22" s="19"/>
      <c r="U22" s="67"/>
      <c r="V22" s="58" t="str">
        <f>IF(AND(X18&lt;&gt;"",X19&lt;&gt;"",X20&lt;&gt;"",X21&lt;&gt;""),
IF(ABS(X21-X18-(X20-X19)-meta!$F$4)&lt;=meta!$F$9,
_xlfn.CONCAT(
(SIGN(X21-X18-(X20-X19)-meta!$F$4)*MINUTE(ABS(X21-X18-(X20-X19)-meta!$F$4))),meta!$F$10
),""),"")</f>
        <v/>
      </c>
      <c r="W22" s="8"/>
      <c r="X22" s="23" t="str">
        <f>_xlfn.IFS(AND(X18="",X19="",X20="",X21=""),"",
AND(X18&lt;&gt;"",X19="",X20="",X21=""),meta!$F$1-X18,
AND(X18&lt;&gt;"",X19&lt;&gt;"",X20="",X21=""),meta!$F$1-X18,
AND(X18&lt;&gt;"",X19&lt;&gt;"",X20&lt;&gt;"",X21=""),(meta!$F$1-X18)-(X20-X19-meta!$F$3),
AND(X18&lt;&gt;"",X19&lt;&gt;"",X20&lt;&gt;"",X21&lt;&gt;""),IF(ABS(X21-X18-(X20-X19)-meta!$F$4)&lt;=meta!$F$9,0,(X21-X18-(X20-X19)-meta!$F$4)),
TRUE,"ERRO")</f>
        <v/>
      </c>
      <c r="Y22" s="28"/>
      <c r="Z22" s="8"/>
      <c r="AA22" s="19"/>
      <c r="AB22" s="67"/>
      <c r="AC22" s="58" t="str">
        <f>IF(AND(AE18&lt;&gt;"",AE19&lt;&gt;"",AE20&lt;&gt;"",AE21&lt;&gt;""),
IF(ABS(AE21-AE18-(AE20-AE19)-meta!$F$4)&lt;=meta!$F$9,
_xlfn.CONCAT(
(SIGN(AE21-AE18-(AE20-AE19)-meta!$F$4)*MINUTE(ABS(AE21-AE18-(AE20-AE19)-meta!$F$4))),meta!$F$10
),""),"")</f>
        <v/>
      </c>
      <c r="AD22" s="8"/>
      <c r="AE22" s="23" t="str">
        <f>_xlfn.IFS(AND(AE18="",AE19="",AE20="",AE21=""),"",
AND(AE18&lt;&gt;"",AE19="",AE20="",AE21=""),meta!$F$1-AE18,
AND(AE18&lt;&gt;"",AE19&lt;&gt;"",AE20="",AE21=""),meta!$F$1-AE18,
AND(AE18&lt;&gt;"",AE19&lt;&gt;"",AE20&lt;&gt;"",AE21=""),(meta!$F$1-AE18)-(AE20-AE19-meta!$F$3),
AND(AE18&lt;&gt;"",AE19&lt;&gt;"",AE20&lt;&gt;"",AE21&lt;&gt;""),IF(ABS(AE21-AE18-(AE20-AE19)-meta!$F$4)&lt;=meta!$F$9,0,(AE21-AE18-(AE20-AE19)-meta!$F$4)),
TRUE,"ERRO")</f>
        <v/>
      </c>
      <c r="AF22" s="28"/>
      <c r="AG22" s="8"/>
      <c r="AH22" s="19"/>
      <c r="AI22" s="67"/>
      <c r="AJ22" s="58" t="str">
        <f>IF(AND(AL18&lt;&gt;"",AL19&lt;&gt;"",AL20&lt;&gt;"",AL21&lt;&gt;""),
IF(ABS(AL21-AL18-(AL20-AL19)-meta!$F$4)&lt;=meta!$F$9,
_xlfn.CONCAT(
(SIGN(AL21-AL18-(AL20-AL19)-meta!$F$4)*MINUTE(ABS(AL21-AL18-(AL20-AL19)-meta!$F$4))),meta!$F$10
),""),"")</f>
        <v/>
      </c>
      <c r="AK22" s="8"/>
      <c r="AL22" s="23" t="str">
        <f>_xlfn.IFS(AND(AL18="",AL19="",AL20="",AL21=""),"",
AND(AL18&lt;&gt;"",AL19="",AL20="",AL21=""),meta!$F$1-AL18,
AND(AL18&lt;&gt;"",AL19&lt;&gt;"",AL20="",AL21=""),meta!$F$1-AL18,
AND(AL18&lt;&gt;"",AL19&lt;&gt;"",AL20&lt;&gt;"",AL21=""),(meta!$F$1-AL18)-(AL20-AL19-meta!$F$3),
AND(AL18&lt;&gt;"",AL19&lt;&gt;"",AL20&lt;&gt;"",AL21&lt;&gt;""),IF(ABS(AL21-AL18-(AL20-AL19)-meta!$F$4)&lt;=meta!$F$9,0,(AL21-AL18-(AL20-AL19)-meta!$F$4)),
TRUE,"ERRO")</f>
        <v/>
      </c>
      <c r="AM22" s="28"/>
      <c r="AN22" s="8"/>
      <c r="AO22" s="19"/>
      <c r="AQ22" s="67"/>
      <c r="AR22" s="58" t="str">
        <f>IF(AND(AT18&lt;&gt;"",AT19&lt;&gt;"",AT20&lt;&gt;"",AT21&lt;&gt;""),
IF(ABS(AT21-AT18-(AT20-AT19)-meta!$F$4)&lt;=meta!$F$9,
_xlfn.CONCAT(
(SIGN(AT21-AT18-(AT20-AT19)-meta!$F$4)*MINUTE(ABS(AT21-AT18-(AT20-AT19)-meta!$F$4))),meta!$F$10
),""),"")</f>
        <v/>
      </c>
      <c r="AS22" s="8"/>
      <c r="AT22" s="23" t="str">
        <f>_xlfn.IFS(AND(AT18="",AT19="",AT20="",AT21=""),"",
AND(AT18&lt;&gt;"",AT19="",AT20="",AT21=""),meta!$F$1-AT18,
AND(AT18&lt;&gt;"",AT19&lt;&gt;"",AT20="",AT21=""),meta!$F$1-AT18,
AND(AT18&lt;&gt;"",AT19&lt;&gt;"",AT20&lt;&gt;"",AT21=""),(meta!$F$1-AT18)-(AT20-AT19-meta!$F$3),
AND(AT18&lt;&gt;"",AT19&lt;&gt;"",AT20&lt;&gt;"",AT21&lt;&gt;""),IF(ABS(AT21-AT18-(AT20-AT19)-meta!$F$4)&lt;=meta!$F$9,0,(AT21-AT18-(AT20-AT19)-meta!$F$4)),
TRUE,"ERRO")</f>
        <v/>
      </c>
      <c r="AU22" s="28"/>
      <c r="AV22" s="8"/>
      <c r="AX22" s="67"/>
      <c r="AY22" s="58" t="str">
        <f>IF(AND(BA18&lt;&gt;"",BA19&lt;&gt;"",BA20&lt;&gt;"",BA21&lt;&gt;""),
IF(ABS(BA21-BA18-(BA20-BA19)-meta!$F$4)&lt;=meta!$F$9,
_xlfn.CONCAT(
(SIGN(BA21-BA18-(BA20-BA19)-meta!$F$4)*MINUTE(ABS(BA21-BA18-(BA20-BA19)-meta!$F$4))),meta!$F$10
),""),"")</f>
        <v/>
      </c>
      <c r="AZ22" s="8"/>
      <c r="BA22" s="23" t="str">
        <f>_xlfn.IFS(AND(BA18="",BA19="",BA20="",BA21=""),"",
AND(BA18&lt;&gt;"",BA19="",BA20="",BA21=""),meta!$F$1-BA18,
AND(BA18&lt;&gt;"",BA19&lt;&gt;"",BA20="",BA21=""),meta!$F$1-BA18,
AND(BA18&lt;&gt;"",BA19&lt;&gt;"",BA20&lt;&gt;"",BA21=""),(meta!$F$1-BA18)-(BA20-BA19-meta!$F$3),
AND(BA18&lt;&gt;"",BA19&lt;&gt;"",BA20&lt;&gt;"",BA21&lt;&gt;""),IF(ABS(BA21-BA18-(BA20-BA19)-meta!$F$4)&lt;=meta!$F$9,0,(BA21-BA18-(BA20-BA19)-meta!$F$4)),
TRUE,"ERRO")</f>
        <v/>
      </c>
      <c r="BB22" s="28"/>
      <c r="BC22" s="8"/>
    </row>
    <row r="23" spans="1:55" ht="4.5" customHeight="1" x14ac:dyDescent="0.25">
      <c r="B23" s="11"/>
      <c r="F23" s="35"/>
    </row>
    <row r="24" spans="1:55" ht="4.5" customHeight="1" x14ac:dyDescent="0.25">
      <c r="B24" s="11"/>
      <c r="F24" s="35"/>
      <c r="G24" s="67">
        <f>AX17+1</f>
        <v>44124</v>
      </c>
      <c r="H24" s="15"/>
      <c r="I24" s="15"/>
      <c r="J24" s="15"/>
      <c r="K24" s="25"/>
      <c r="L24" s="4"/>
      <c r="N24" s="67">
        <f>G24+1</f>
        <v>44125</v>
      </c>
      <c r="O24" s="15"/>
      <c r="P24" s="15"/>
      <c r="Q24" s="15"/>
      <c r="R24" s="25"/>
      <c r="S24" s="4"/>
      <c r="U24" s="67">
        <f>N24+1</f>
        <v>44126</v>
      </c>
      <c r="V24" s="15"/>
      <c r="W24" s="15"/>
      <c r="X24" s="15"/>
      <c r="Y24" s="25"/>
      <c r="Z24" s="4"/>
      <c r="AB24" s="67">
        <f>U24+1</f>
        <v>44127</v>
      </c>
      <c r="AC24" s="15"/>
      <c r="AD24" s="15"/>
      <c r="AE24" s="15"/>
      <c r="AF24" s="25"/>
      <c r="AG24" s="4"/>
      <c r="AI24" s="67">
        <f>AB24+1</f>
        <v>44128</v>
      </c>
      <c r="AJ24" s="15"/>
      <c r="AK24" s="15"/>
      <c r="AL24" s="15"/>
      <c r="AM24" s="25"/>
      <c r="AN24" s="4"/>
      <c r="AQ24" s="67">
        <f>AI24+1</f>
        <v>44129</v>
      </c>
      <c r="AR24" s="15"/>
      <c r="AS24" s="15"/>
      <c r="AT24" s="15"/>
      <c r="AU24" s="25"/>
      <c r="AV24" s="4"/>
      <c r="AX24" s="67">
        <f>AQ24+1</f>
        <v>44130</v>
      </c>
      <c r="AY24" s="15"/>
      <c r="AZ24" s="15"/>
      <c r="BA24" s="15"/>
      <c r="BB24" s="25"/>
      <c r="BC24" s="4"/>
    </row>
    <row r="25" spans="1:55" ht="14.45" customHeight="1" x14ac:dyDescent="0.25">
      <c r="B25" s="11"/>
      <c r="E25" s="68">
        <f>IFERROR(SUM(J29,Q29,X29,AE29,AL29,AT29,BA29)*VLOOKUP($C$14,meta!$R$1:$S$3,2,FALSE),SUM(J29,Q29,X29,AE29,AL29,AT29,BA29))</f>
        <v>0</v>
      </c>
      <c r="F25" s="41">
        <f>IFERROR(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*VLOOKUP($C$14,meta!$R$1:$S$3,2,FALSE),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)</f>
        <v>0</v>
      </c>
      <c r="G25" s="67"/>
      <c r="H25" s="6" t="str">
        <f>meta!$P$1</f>
        <v>Entrada</v>
      </c>
      <c r="I25" s="1"/>
      <c r="J25" s="13"/>
      <c r="K25" s="26" t="str">
        <f>IF(J25&lt;&gt;"","",TEXT(meta!$F$1,"HH:MM"))</f>
        <v>08:30</v>
      </c>
      <c r="L25" s="1"/>
      <c r="N25" s="67"/>
      <c r="O25" s="6" t="str">
        <f>meta!$P$1</f>
        <v>Entrada</v>
      </c>
      <c r="P25" s="1"/>
      <c r="Q25" s="13"/>
      <c r="R25" s="26" t="str">
        <f>IF(Q25&lt;&gt;"","",TEXT(meta!$F$1,"HH:MM"))</f>
        <v>08:30</v>
      </c>
      <c r="S25" s="1"/>
      <c r="U25" s="67"/>
      <c r="V25" s="6" t="str">
        <f>meta!$P$1</f>
        <v>Entrada</v>
      </c>
      <c r="W25" s="1"/>
      <c r="X25" s="13"/>
      <c r="Y25" s="26" t="str">
        <f>IF(X25&lt;&gt;"","",TEXT(meta!$F$1,"HH:MM"))</f>
        <v>08:30</v>
      </c>
      <c r="Z25" s="1"/>
      <c r="AB25" s="67"/>
      <c r="AC25" s="6" t="str">
        <f>meta!$P$1</f>
        <v>Entrada</v>
      </c>
      <c r="AD25" s="1"/>
      <c r="AE25" s="13"/>
      <c r="AF25" s="26" t="str">
        <f>IF(AE25&lt;&gt;"","",TEXT(meta!$F$1,"HH:MM"))</f>
        <v>08:30</v>
      </c>
      <c r="AG25" s="1"/>
      <c r="AI25" s="67"/>
      <c r="AJ25" s="6" t="str">
        <f>meta!$P$1</f>
        <v>Entrada</v>
      </c>
      <c r="AK25" s="1"/>
      <c r="AL25" s="13"/>
      <c r="AM25" s="26" t="str">
        <f>IF(AL25&lt;&gt;"","",TEXT(meta!$F$1,"HH:MM"))</f>
        <v>08:30</v>
      </c>
      <c r="AN25" s="1"/>
      <c r="AQ25" s="67"/>
      <c r="AR25" s="6" t="str">
        <f>meta!$P$1</f>
        <v>Entrada</v>
      </c>
      <c r="AS25" s="1"/>
      <c r="AT25" s="13"/>
      <c r="AU25" s="26" t="str">
        <f>IF(AT25&lt;&gt;"","",TEXT(meta!$F$1,"HH:MM"))</f>
        <v>08:30</v>
      </c>
      <c r="AV25" s="1"/>
      <c r="AX25" s="67"/>
      <c r="AY25" s="6" t="str">
        <f>meta!$P$1</f>
        <v>Entrada</v>
      </c>
      <c r="AZ25" s="1"/>
      <c r="BA25" s="13"/>
      <c r="BB25" s="26" t="str">
        <f>IF(BA25&lt;&gt;"","",TEXT(meta!$F$1,"HH:MM"))</f>
        <v>08:30</v>
      </c>
      <c r="BC25" s="1"/>
    </row>
    <row r="26" spans="1:55" ht="14.45" customHeight="1" x14ac:dyDescent="0.25">
      <c r="B26" s="11"/>
      <c r="E26" s="68"/>
      <c r="F26" s="36"/>
      <c r="G26" s="67"/>
      <c r="H26" s="7" t="str">
        <f>meta!$P$2</f>
        <v>Almoço ↑</v>
      </c>
      <c r="I26" s="1"/>
      <c r="J26" s="14"/>
      <c r="K26" s="27"/>
      <c r="L26" s="1"/>
      <c r="N26" s="67"/>
      <c r="O26" s="7" t="str">
        <f>meta!$P$2</f>
        <v>Almoço ↑</v>
      </c>
      <c r="P26" s="1"/>
      <c r="Q26" s="14"/>
      <c r="R26" s="27"/>
      <c r="S26" s="1"/>
      <c r="U26" s="67"/>
      <c r="V26" s="7" t="str">
        <f>meta!$P$2</f>
        <v>Almoço ↑</v>
      </c>
      <c r="W26" s="1"/>
      <c r="X26" s="14"/>
      <c r="Y26" s="27"/>
      <c r="Z26" s="1"/>
      <c r="AB26" s="67"/>
      <c r="AC26" s="7" t="str">
        <f>meta!$P$2</f>
        <v>Almoço ↑</v>
      </c>
      <c r="AD26" s="1"/>
      <c r="AE26" s="14"/>
      <c r="AF26" s="27"/>
      <c r="AG26" s="1"/>
      <c r="AI26" s="67"/>
      <c r="AJ26" s="7" t="str">
        <f>meta!$P$2</f>
        <v>Almoço ↑</v>
      </c>
      <c r="AK26" s="1"/>
      <c r="AL26" s="14"/>
      <c r="AM26" s="27"/>
      <c r="AN26" s="1"/>
      <c r="AQ26" s="67"/>
      <c r="AR26" s="7" t="str">
        <f>meta!$P$2</f>
        <v>Almoço ↑</v>
      </c>
      <c r="AS26" s="1"/>
      <c r="AT26" s="14"/>
      <c r="AU26" s="27"/>
      <c r="AV26" s="1"/>
      <c r="AX26" s="67"/>
      <c r="AY26" s="7" t="str">
        <f>meta!$P$2</f>
        <v>Almoço ↑</v>
      </c>
      <c r="AZ26" s="1"/>
      <c r="BA26" s="14"/>
      <c r="BB26" s="27"/>
      <c r="BC26" s="1"/>
    </row>
    <row r="27" spans="1:55" ht="14.45" customHeight="1" x14ac:dyDescent="0.25">
      <c r="B27" s="11"/>
      <c r="E27" s="68"/>
      <c r="F27" s="36"/>
      <c r="G27" s="67"/>
      <c r="H27" s="7" t="str">
        <f>meta!$P$3</f>
        <v>Almoço ↓</v>
      </c>
      <c r="I27" s="1"/>
      <c r="J27" s="14"/>
      <c r="K27" s="27" t="str">
        <f>IF(OR(J26="",J27&lt;&gt;""),"",TEXT(J26+"1:00","HH:MM"))</f>
        <v/>
      </c>
      <c r="L27" s="1"/>
      <c r="N27" s="67"/>
      <c r="O27" s="7" t="str">
        <f>meta!$P$3</f>
        <v>Almoço ↓</v>
      </c>
      <c r="P27" s="1"/>
      <c r="Q27" s="14"/>
      <c r="R27" s="27" t="str">
        <f>IF(OR(Q26="",Q27&lt;&gt;""),"",TEXT(Q26+"1:00","HH:MM"))</f>
        <v/>
      </c>
      <c r="S27" s="1"/>
      <c r="U27" s="67"/>
      <c r="V27" s="7" t="str">
        <f>meta!$P$3</f>
        <v>Almoço ↓</v>
      </c>
      <c r="W27" s="1"/>
      <c r="X27" s="14"/>
      <c r="Y27" s="27" t="str">
        <f>IF(OR(X26="",X27&lt;&gt;""),"",TEXT(X26+"1:00","HH:MM"))</f>
        <v/>
      </c>
      <c r="Z27" s="1"/>
      <c r="AB27" s="67"/>
      <c r="AC27" s="7" t="str">
        <f>meta!$P$3</f>
        <v>Almoço ↓</v>
      </c>
      <c r="AD27" s="1"/>
      <c r="AE27" s="14"/>
      <c r="AF27" s="27" t="str">
        <f>IF(OR(AE26="",AE27&lt;&gt;""),"",TEXT(AE26+"1:00","HH:MM"))</f>
        <v/>
      </c>
      <c r="AG27" s="1"/>
      <c r="AI27" s="67"/>
      <c r="AJ27" s="7" t="str">
        <f>meta!$P$3</f>
        <v>Almoço ↓</v>
      </c>
      <c r="AK27" s="1"/>
      <c r="AL27" s="14"/>
      <c r="AM27" s="27" t="str">
        <f>IF(OR(AL26="",AL27&lt;&gt;""),"",TEXT(AL26+"1:00","HH:MM"))</f>
        <v/>
      </c>
      <c r="AN27" s="1"/>
      <c r="AQ27" s="67"/>
      <c r="AR27" s="7" t="str">
        <f>meta!$P$3</f>
        <v>Almoço ↓</v>
      </c>
      <c r="AS27" s="1"/>
      <c r="AT27" s="14"/>
      <c r="AU27" s="27" t="str">
        <f>IF(OR(AT26="",AT27&lt;&gt;""),"",TEXT(AT26+"1:00","HH:MM"))</f>
        <v/>
      </c>
      <c r="AV27" s="1"/>
      <c r="AX27" s="67"/>
      <c r="AY27" s="7" t="str">
        <f>meta!$P$3</f>
        <v>Almoço ↓</v>
      </c>
      <c r="AZ27" s="1"/>
      <c r="BA27" s="14"/>
      <c r="BB27" s="27" t="str">
        <f>IF(OR(BA26="",BA27&lt;&gt;""),"",TEXT(BA26+"1:00","HH:MM"))</f>
        <v/>
      </c>
      <c r="BC27" s="1"/>
    </row>
    <row r="28" spans="1:55" ht="14.45" customHeight="1" x14ac:dyDescent="0.25">
      <c r="B28" s="11"/>
      <c r="E28" s="68"/>
      <c r="F28" s="36"/>
      <c r="G28" s="67"/>
      <c r="H28" s="6" t="str">
        <f>meta!$P$4</f>
        <v>Saída</v>
      </c>
      <c r="I28" s="1"/>
      <c r="J28" s="13"/>
      <c r="K28" s="26" t="str">
        <f>IF(J28&lt;&gt;"","",TEXT(meta!$F$2,"HH:MM"))</f>
        <v>17:30</v>
      </c>
      <c r="L28" s="1"/>
      <c r="N28" s="67"/>
      <c r="O28" s="6" t="str">
        <f>meta!$P$4</f>
        <v>Saída</v>
      </c>
      <c r="P28" s="1"/>
      <c r="Q28" s="13"/>
      <c r="R28" s="26" t="str">
        <f>IF(Q28&lt;&gt;"","",TEXT(meta!$F$2,"HH:MM"))</f>
        <v>17:30</v>
      </c>
      <c r="S28" s="1"/>
      <c r="U28" s="67"/>
      <c r="V28" s="6" t="str">
        <f>meta!$P$4</f>
        <v>Saída</v>
      </c>
      <c r="W28" s="1"/>
      <c r="X28" s="13"/>
      <c r="Y28" s="26" t="str">
        <f>IF(X28&lt;&gt;"","",TEXT(meta!$F$2,"HH:MM"))</f>
        <v>17:30</v>
      </c>
      <c r="Z28" s="1"/>
      <c r="AB28" s="67"/>
      <c r="AC28" s="6" t="str">
        <f>meta!$P$4</f>
        <v>Saída</v>
      </c>
      <c r="AD28" s="1"/>
      <c r="AE28" s="13"/>
      <c r="AF28" s="26" t="str">
        <f>IF(AE28&lt;&gt;"","",TEXT(meta!$F$2,"HH:MM"))</f>
        <v>17:30</v>
      </c>
      <c r="AG28" s="1"/>
      <c r="AI28" s="67"/>
      <c r="AJ28" s="6" t="str">
        <f>meta!$P$4</f>
        <v>Saída</v>
      </c>
      <c r="AK28" s="1"/>
      <c r="AL28" s="13"/>
      <c r="AM28" s="26" t="str">
        <f>IF(AL28&lt;&gt;"","",TEXT(meta!$F$2,"HH:MM"))</f>
        <v>17:30</v>
      </c>
      <c r="AN28" s="1"/>
      <c r="AQ28" s="67"/>
      <c r="AR28" s="6" t="str">
        <f>meta!$P$4</f>
        <v>Saída</v>
      </c>
      <c r="AS28" s="1"/>
      <c r="AT28" s="13"/>
      <c r="AU28" s="26" t="str">
        <f>IF(AT28&lt;&gt;"","",TEXT(meta!$F$2,"HH:MM"))</f>
        <v>17:30</v>
      </c>
      <c r="AV28" s="1"/>
      <c r="AX28" s="67"/>
      <c r="AY28" s="6" t="str">
        <f>meta!$P$4</f>
        <v>Saída</v>
      </c>
      <c r="AZ28" s="1"/>
      <c r="BA28" s="13"/>
      <c r="BB28" s="26" t="str">
        <f>IF(BA28&lt;&gt;"","",TEXT(meta!$F$2,"HH:MM"))</f>
        <v>17:30</v>
      </c>
      <c r="BC28" s="1"/>
    </row>
    <row r="29" spans="1:55" s="18" customFormat="1" ht="10.5" customHeight="1" x14ac:dyDescent="0.25">
      <c r="A29" s="8"/>
      <c r="B29" s="11"/>
      <c r="C29" s="8"/>
      <c r="D29" s="2"/>
      <c r="E29" s="35"/>
      <c r="F29" s="35"/>
      <c r="G29" s="67"/>
      <c r="H29" s="58" t="str">
        <f>IF(AND(J25&lt;&gt;"",J26&lt;&gt;"",J27&lt;&gt;"",J28&lt;&gt;""),
IF(ABS(J28-J25-(J27-J26)-meta!$F$4)&lt;=meta!$F$9,
_xlfn.CONCAT(
(SIGN(J28-J25-(J27-J26)-meta!$F$4)*MINUTE(ABS(J28-J25-(J27-J26)-meta!$F$4))),meta!$F$10
),""),"")</f>
        <v/>
      </c>
      <c r="I29" s="8"/>
      <c r="J29" s="23" t="str">
        <f>_xlfn.IFS(AND(J25="",J26="",J27="",J28=""),"",
AND(J25&lt;&gt;"",J26="",J27="",J28=""),meta!$F$1-J25,
AND(J25&lt;&gt;"",J26&lt;&gt;"",J27="",J28=""),meta!$F$1-J25,
AND(J25&lt;&gt;"",J26&lt;&gt;"",J27&lt;&gt;"",J28=""),(meta!$F$1-J25)-(J27-J26-meta!$F$3),
AND(J25&lt;&gt;"",J26&lt;&gt;"",J27&lt;&gt;"",J28&lt;&gt;""),IF(ABS(J28-J25-(J27-J26)-meta!$F$4)&lt;=meta!$F$9,0,(J28-J25-(J27-J26)-meta!$F$4)),
TRUE,"ERRO")</f>
        <v/>
      </c>
      <c r="K29" s="28"/>
      <c r="L29" s="8"/>
      <c r="M29" s="19"/>
      <c r="N29" s="67"/>
      <c r="O29" s="58" t="str">
        <f>IF(AND(Q25&lt;&gt;"",Q26&lt;&gt;"",Q27&lt;&gt;"",Q28&lt;&gt;""),
IF(ABS(Q28-Q25-(Q27-Q26)-meta!$F$4)&lt;=meta!$F$9,
_xlfn.CONCAT(
(SIGN(Q28-Q25-(Q27-Q26)-meta!$F$4)*MINUTE(ABS(Q28-Q25-(Q27-Q26)-meta!$F$4))),meta!$F$10
),""),"")</f>
        <v/>
      </c>
      <c r="P29" s="8"/>
      <c r="Q29" s="23" t="str">
        <f>_xlfn.IFS(AND(Q25="",Q26="",Q27="",Q28=""),"",
AND(Q25&lt;&gt;"",Q26="",Q27="",Q28=""),meta!$F$1-Q25,
AND(Q25&lt;&gt;"",Q26&lt;&gt;"",Q27="",Q28=""),meta!$F$1-Q25,
AND(Q25&lt;&gt;"",Q26&lt;&gt;"",Q27&lt;&gt;"",Q28=""),(meta!$F$1-Q25)-(Q27-Q26-meta!$F$3),
AND(Q25&lt;&gt;"",Q26&lt;&gt;"",Q27&lt;&gt;"",Q28&lt;&gt;""),IF(ABS(Q28-Q25-(Q27-Q26)-meta!$F$4)&lt;=meta!$F$9,0,(Q28-Q25-(Q27-Q26)-meta!$F$4)),
TRUE,"ERRO")</f>
        <v/>
      </c>
      <c r="R29" s="28"/>
      <c r="S29" s="8"/>
      <c r="T29" s="19"/>
      <c r="U29" s="67"/>
      <c r="V29" s="58" t="str">
        <f>IF(AND(X25&lt;&gt;"",X26&lt;&gt;"",X27&lt;&gt;"",X28&lt;&gt;""),
IF(ABS(X28-X25-(X27-X26)-meta!$F$4)&lt;=meta!$F$9,
_xlfn.CONCAT(
(SIGN(X28-X25-(X27-X26)-meta!$F$4)*MINUTE(ABS(X28-X25-(X27-X26)-meta!$F$4))),meta!$F$10
),""),"")</f>
        <v/>
      </c>
      <c r="W29" s="8"/>
      <c r="X29" s="23" t="str">
        <f>_xlfn.IFS(AND(X25="",X26="",X27="",X28=""),"",
AND(X25&lt;&gt;"",X26="",X27="",X28=""),meta!$F$1-X25,
AND(X25&lt;&gt;"",X26&lt;&gt;"",X27="",X28=""),meta!$F$1-X25,
AND(X25&lt;&gt;"",X26&lt;&gt;"",X27&lt;&gt;"",X28=""),(meta!$F$1-X25)-(X27-X26-meta!$F$3),
AND(X25&lt;&gt;"",X26&lt;&gt;"",X27&lt;&gt;"",X28&lt;&gt;""),IF(ABS(X28-X25-(X27-X26)-meta!$F$4)&lt;=meta!$F$9,0,(X28-X25-(X27-X26)-meta!$F$4)),
TRUE,"ERRO")</f>
        <v/>
      </c>
      <c r="Y29" s="28"/>
      <c r="Z29" s="8"/>
      <c r="AA29" s="19"/>
      <c r="AB29" s="67"/>
      <c r="AC29" s="58" t="str">
        <f>IF(AND(AE25&lt;&gt;"",AE26&lt;&gt;"",AE27&lt;&gt;"",AE28&lt;&gt;""),
IF(ABS(AE28-AE25-(AE27-AE26)-meta!$F$4)&lt;=meta!$F$9,
_xlfn.CONCAT(
(SIGN(AE28-AE25-(AE27-AE26)-meta!$F$4)*MINUTE(ABS(AE28-AE25-(AE27-AE26)-meta!$F$4))),meta!$F$10
),""),"")</f>
        <v/>
      </c>
      <c r="AD29" s="8"/>
      <c r="AE29" s="23" t="str">
        <f>_xlfn.IFS(AND(AE25="",AE26="",AE27="",AE28=""),"",
AND(AE25&lt;&gt;"",AE26="",AE27="",AE28=""),meta!$F$1-AE25,
AND(AE25&lt;&gt;"",AE26&lt;&gt;"",AE27="",AE28=""),meta!$F$1-AE25,
AND(AE25&lt;&gt;"",AE26&lt;&gt;"",AE27&lt;&gt;"",AE28=""),(meta!$F$1-AE25)-(AE27-AE26-meta!$F$3),
AND(AE25&lt;&gt;"",AE26&lt;&gt;"",AE27&lt;&gt;"",AE28&lt;&gt;""),IF(ABS(AE28-AE25-(AE27-AE26)-meta!$F$4)&lt;=meta!$F$9,0,(AE28-AE25-(AE27-AE26)-meta!$F$4)),
TRUE,"ERRO")</f>
        <v/>
      </c>
      <c r="AF29" s="28"/>
      <c r="AG29" s="8"/>
      <c r="AH29" s="19"/>
      <c r="AI29" s="67"/>
      <c r="AJ29" s="58" t="str">
        <f>IF(AND(AL25&lt;&gt;"",AL26&lt;&gt;"",AL27&lt;&gt;"",AL28&lt;&gt;""),
IF(ABS(AL28-AL25-(AL27-AL26)-meta!$F$4)&lt;=meta!$F$9,
_xlfn.CONCAT(
(SIGN(AL28-AL25-(AL27-AL26)-meta!$F$4)*MINUTE(ABS(AL28-AL25-(AL27-AL26)-meta!$F$4))),meta!$F$10
),""),"")</f>
        <v/>
      </c>
      <c r="AK29" s="8"/>
      <c r="AL29" s="23" t="str">
        <f>_xlfn.IFS(AND(AL25="",AL26="",AL27="",AL28=""),"",
AND(AL25&lt;&gt;"",AL26="",AL27="",AL28=""),meta!$F$1-AL25,
AND(AL25&lt;&gt;"",AL26&lt;&gt;"",AL27="",AL28=""),meta!$F$1-AL25,
AND(AL25&lt;&gt;"",AL26&lt;&gt;"",AL27&lt;&gt;"",AL28=""),(meta!$F$1-AL25)-(AL27-AL26-meta!$F$3),
AND(AL25&lt;&gt;"",AL26&lt;&gt;"",AL27&lt;&gt;"",AL28&lt;&gt;""),IF(ABS(AL28-AL25-(AL27-AL26)-meta!$F$4)&lt;=meta!$F$9,0,(AL28-AL25-(AL27-AL26)-meta!$F$4)),
TRUE,"ERRO")</f>
        <v/>
      </c>
      <c r="AM29" s="28"/>
      <c r="AN29" s="8"/>
      <c r="AO29" s="19"/>
      <c r="AQ29" s="67"/>
      <c r="AR29" s="58" t="str">
        <f>IF(AND(AT25&lt;&gt;"",AT26&lt;&gt;"",AT27&lt;&gt;"",AT28&lt;&gt;""),
IF(ABS(AT28-AT25-(AT27-AT26)-meta!$F$4)&lt;=meta!$F$9,
_xlfn.CONCAT(
(SIGN(AT28-AT25-(AT27-AT26)-meta!$F$4)*MINUTE(ABS(AT28-AT25-(AT27-AT26)-meta!$F$4))),meta!$F$10
),""),"")</f>
        <v/>
      </c>
      <c r="AS29" s="8"/>
      <c r="AT29" s="23" t="str">
        <f>_xlfn.IFS(AND(AT25="",AT26="",AT27="",AT28=""),"",
AND(AT25&lt;&gt;"",AT26="",AT27="",AT28=""),meta!$F$1-AT25,
AND(AT25&lt;&gt;"",AT26&lt;&gt;"",AT27="",AT28=""),meta!$F$1-AT25,
AND(AT25&lt;&gt;"",AT26&lt;&gt;"",AT27&lt;&gt;"",AT28=""),(meta!$F$1-AT25)-(AT27-AT26-meta!$F$3),
AND(AT25&lt;&gt;"",AT26&lt;&gt;"",AT27&lt;&gt;"",AT28&lt;&gt;""),IF(ABS(AT28-AT25-(AT27-AT26)-meta!$F$4)&lt;=meta!$F$9,0,(AT28-AT25-(AT27-AT26)-meta!$F$4)),
TRUE,"ERRO")</f>
        <v/>
      </c>
      <c r="AU29" s="28"/>
      <c r="AV29" s="8"/>
      <c r="AX29" s="67"/>
      <c r="AY29" s="58" t="str">
        <f>IF(AND(BA25&lt;&gt;"",BA26&lt;&gt;"",BA27&lt;&gt;"",BA28&lt;&gt;""),
IF(ABS(BA28-BA25-(BA27-BA26)-meta!$F$4)&lt;=meta!$F$9,
_xlfn.CONCAT(
(SIGN(BA28-BA25-(BA27-BA26)-meta!$F$4)*MINUTE(ABS(BA28-BA25-(BA27-BA26)-meta!$F$4))),meta!$F$10
),""),"")</f>
        <v/>
      </c>
      <c r="AZ29" s="8"/>
      <c r="BA29" s="23" t="str">
        <f>_xlfn.IFS(AND(BA25="",BA26="",BA27="",BA28=""),"",
AND(BA25&lt;&gt;"",BA26="",BA27="",BA28=""),meta!$F$1-BA25,
AND(BA25&lt;&gt;"",BA26&lt;&gt;"",BA27="",BA28=""),meta!$F$1-BA25,
AND(BA25&lt;&gt;"",BA26&lt;&gt;"",BA27&lt;&gt;"",BA28=""),(meta!$F$1-BA25)-(BA27-BA26-meta!$F$3),
AND(BA25&lt;&gt;"",BA26&lt;&gt;"",BA27&lt;&gt;"",BA28&lt;&gt;""),IF(ABS(BA28-BA25-(BA27-BA26)-meta!$F$4)&lt;=meta!$F$9,0,(BA28-BA25-(BA27-BA26)-meta!$F$4)),
TRUE,"ERRO")</f>
        <v/>
      </c>
      <c r="BB29" s="28"/>
      <c r="BC29" s="8"/>
    </row>
    <row r="30" spans="1:55" ht="4.5" customHeight="1" x14ac:dyDescent="0.25">
      <c r="B30" s="11"/>
      <c r="F30" s="35"/>
    </row>
    <row r="31" spans="1:55" ht="4.5" customHeight="1" x14ac:dyDescent="0.25">
      <c r="B31" s="11"/>
      <c r="F31" s="35"/>
      <c r="G31" s="67">
        <f>AX24+1</f>
        <v>44131</v>
      </c>
      <c r="H31" s="15"/>
      <c r="I31" s="15"/>
      <c r="J31" s="15"/>
      <c r="K31" s="25"/>
      <c r="L31" s="4"/>
      <c r="N31" s="67">
        <f>G31+1</f>
        <v>44132</v>
      </c>
      <c r="O31" s="15"/>
      <c r="P31" s="15"/>
      <c r="Q31" s="15"/>
      <c r="R31" s="25"/>
      <c r="S31" s="4"/>
      <c r="U31" s="67">
        <f>N31+1</f>
        <v>44133</v>
      </c>
      <c r="V31" s="15"/>
      <c r="W31" s="15"/>
      <c r="X31" s="15"/>
      <c r="Y31" s="25"/>
      <c r="Z31" s="4"/>
      <c r="AB31" s="67">
        <f>U31+1</f>
        <v>44134</v>
      </c>
      <c r="AC31" s="15"/>
      <c r="AD31" s="15"/>
      <c r="AE31" s="15"/>
      <c r="AF31" s="25"/>
      <c r="AG31" s="4"/>
      <c r="AI31" s="67">
        <f>AB31+1</f>
        <v>44135</v>
      </c>
      <c r="AJ31" s="15"/>
      <c r="AK31" s="15"/>
      <c r="AL31" s="15"/>
      <c r="AM31" s="25"/>
      <c r="AN31" s="4"/>
      <c r="AQ31" s="67">
        <f>AI31+1</f>
        <v>44136</v>
      </c>
      <c r="AR31" s="15"/>
      <c r="AS31" s="15"/>
      <c r="AT31" s="15"/>
      <c r="AU31" s="25"/>
      <c r="AV31" s="4"/>
      <c r="AX31" s="67">
        <f>AQ31+1</f>
        <v>44137</v>
      </c>
      <c r="AY31" s="15"/>
      <c r="AZ31" s="15"/>
      <c r="BA31" s="15"/>
      <c r="BB31" s="25"/>
      <c r="BC31" s="4"/>
    </row>
    <row r="32" spans="1:55" ht="14.45" customHeight="1" x14ac:dyDescent="0.25">
      <c r="B32" s="11"/>
      <c r="E32" s="68">
        <f>IFERROR(SUM(J36,Q36,X36,AE36,AL36,AT36,BA36)*VLOOKUP($C$14,meta!$R$1:$S$3,2,FALSE),SUM(J36,Q36,X36,AE36,AL36,AT36,BA36))</f>
        <v>0</v>
      </c>
      <c r="F32" s="41">
        <f>IFERROR(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*VLOOKUP($C$14,meta!$R$1:$S$3,2,FALSE),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)</f>
        <v>0</v>
      </c>
      <c r="G32" s="67"/>
      <c r="H32" s="6" t="str">
        <f>meta!$P$1</f>
        <v>Entrada</v>
      </c>
      <c r="I32" s="1"/>
      <c r="J32" s="13"/>
      <c r="K32" s="26" t="str">
        <f>IF(J32&lt;&gt;"","",TEXT(meta!$F$1,"HH:MM"))</f>
        <v>08:30</v>
      </c>
      <c r="L32" s="1"/>
      <c r="N32" s="67"/>
      <c r="O32" s="6" t="str">
        <f>meta!$P$1</f>
        <v>Entrada</v>
      </c>
      <c r="P32" s="1"/>
      <c r="Q32" s="13"/>
      <c r="R32" s="26" t="str">
        <f>IF(Q32&lt;&gt;"","",TEXT(meta!$F$1,"HH:MM"))</f>
        <v>08:30</v>
      </c>
      <c r="S32" s="1"/>
      <c r="U32" s="67"/>
      <c r="V32" s="6" t="str">
        <f>meta!$P$1</f>
        <v>Entrada</v>
      </c>
      <c r="W32" s="1"/>
      <c r="X32" s="13"/>
      <c r="Y32" s="26" t="str">
        <f>IF(X32&lt;&gt;"","",TEXT(meta!$F$1,"HH:MM"))</f>
        <v>08:30</v>
      </c>
      <c r="Z32" s="1"/>
      <c r="AB32" s="67"/>
      <c r="AC32" s="6" t="str">
        <f>meta!$P$1</f>
        <v>Entrada</v>
      </c>
      <c r="AD32" s="1"/>
      <c r="AE32" s="13"/>
      <c r="AF32" s="26" t="str">
        <f>IF(AE32&lt;&gt;"","",TEXT(meta!$F$1,"HH:MM"))</f>
        <v>08:30</v>
      </c>
      <c r="AG32" s="1"/>
      <c r="AI32" s="67"/>
      <c r="AJ32" s="6" t="str">
        <f>meta!$P$1</f>
        <v>Entrada</v>
      </c>
      <c r="AK32" s="1"/>
      <c r="AL32" s="13"/>
      <c r="AM32" s="26" t="str">
        <f>IF(AL32&lt;&gt;"","",TEXT(meta!$F$1,"HH:MM"))</f>
        <v>08:30</v>
      </c>
      <c r="AN32" s="1"/>
      <c r="AQ32" s="67"/>
      <c r="AR32" s="6" t="str">
        <f>meta!$P$1</f>
        <v>Entrada</v>
      </c>
      <c r="AS32" s="1"/>
      <c r="AT32" s="13"/>
      <c r="AU32" s="26" t="str">
        <f>IF(AT32&lt;&gt;"","",TEXT(meta!$F$1,"HH:MM"))</f>
        <v>08:30</v>
      </c>
      <c r="AV32" s="1"/>
      <c r="AX32" s="67"/>
      <c r="AY32" s="6" t="str">
        <f>meta!$P$1</f>
        <v>Entrada</v>
      </c>
      <c r="AZ32" s="1"/>
      <c r="BA32" s="13"/>
      <c r="BB32" s="26" t="str">
        <f>IF(BA32&lt;&gt;"","",TEXT(meta!$F$1,"HH:MM"))</f>
        <v>08:30</v>
      </c>
      <c r="BC32" s="1"/>
    </row>
    <row r="33" spans="1:55" ht="14.45" customHeight="1" x14ac:dyDescent="0.25">
      <c r="B33" s="11"/>
      <c r="E33" s="68"/>
      <c r="F33" s="36"/>
      <c r="G33" s="67"/>
      <c r="H33" s="7" t="str">
        <f>meta!$P$2</f>
        <v>Almoço ↑</v>
      </c>
      <c r="I33" s="1"/>
      <c r="J33" s="14"/>
      <c r="K33" s="27"/>
      <c r="L33" s="1"/>
      <c r="N33" s="67"/>
      <c r="O33" s="7" t="str">
        <f>meta!$P$2</f>
        <v>Almoço ↑</v>
      </c>
      <c r="P33" s="1"/>
      <c r="Q33" s="14"/>
      <c r="R33" s="27"/>
      <c r="S33" s="1"/>
      <c r="U33" s="67"/>
      <c r="V33" s="7" t="str">
        <f>meta!$P$2</f>
        <v>Almoço ↑</v>
      </c>
      <c r="W33" s="1"/>
      <c r="X33" s="14"/>
      <c r="Y33" s="27"/>
      <c r="Z33" s="1"/>
      <c r="AB33" s="67"/>
      <c r="AC33" s="7" t="str">
        <f>meta!$P$2</f>
        <v>Almoço ↑</v>
      </c>
      <c r="AD33" s="1"/>
      <c r="AE33" s="14"/>
      <c r="AF33" s="27"/>
      <c r="AG33" s="1"/>
      <c r="AI33" s="67"/>
      <c r="AJ33" s="7" t="str">
        <f>meta!$P$2</f>
        <v>Almoço ↑</v>
      </c>
      <c r="AK33" s="1"/>
      <c r="AL33" s="14"/>
      <c r="AM33" s="27"/>
      <c r="AN33" s="1"/>
      <c r="AQ33" s="67"/>
      <c r="AR33" s="7" t="str">
        <f>meta!$P$2</f>
        <v>Almoço ↑</v>
      </c>
      <c r="AS33" s="1"/>
      <c r="AT33" s="14"/>
      <c r="AU33" s="27"/>
      <c r="AV33" s="1"/>
      <c r="AX33" s="67"/>
      <c r="AY33" s="7" t="str">
        <f>meta!$P$2</f>
        <v>Almoço ↑</v>
      </c>
      <c r="AZ33" s="1"/>
      <c r="BA33" s="14"/>
      <c r="BB33" s="27"/>
      <c r="BC33" s="1"/>
    </row>
    <row r="34" spans="1:55" ht="14.45" customHeight="1" x14ac:dyDescent="0.25">
      <c r="B34" s="11"/>
      <c r="E34" s="68"/>
      <c r="F34" s="36"/>
      <c r="G34" s="67"/>
      <c r="H34" s="7" t="str">
        <f>meta!$P$3</f>
        <v>Almoço ↓</v>
      </c>
      <c r="I34" s="1"/>
      <c r="J34" s="14"/>
      <c r="K34" s="27" t="str">
        <f>IF(OR(J33="",J34&lt;&gt;""),"",TEXT(J33+"1:00","HH:MM"))</f>
        <v/>
      </c>
      <c r="L34" s="1"/>
      <c r="N34" s="67"/>
      <c r="O34" s="7" t="str">
        <f>meta!$P$3</f>
        <v>Almoço ↓</v>
      </c>
      <c r="P34" s="1"/>
      <c r="Q34" s="14"/>
      <c r="R34" s="27" t="str">
        <f>IF(OR(Q33="",Q34&lt;&gt;""),"",TEXT(Q33+"1:00","HH:MM"))</f>
        <v/>
      </c>
      <c r="S34" s="1"/>
      <c r="U34" s="67"/>
      <c r="V34" s="7" t="str">
        <f>meta!$P$3</f>
        <v>Almoço ↓</v>
      </c>
      <c r="W34" s="1"/>
      <c r="X34" s="14"/>
      <c r="Y34" s="27" t="str">
        <f>IF(OR(X33="",X34&lt;&gt;""),"",TEXT(X33+"1:00","HH:MM"))</f>
        <v/>
      </c>
      <c r="Z34" s="1"/>
      <c r="AB34" s="67"/>
      <c r="AC34" s="7" t="str">
        <f>meta!$P$3</f>
        <v>Almoço ↓</v>
      </c>
      <c r="AD34" s="1"/>
      <c r="AE34" s="14"/>
      <c r="AF34" s="27" t="str">
        <f>IF(OR(AE33="",AE34&lt;&gt;""),"",TEXT(AE33+"1:00","HH:MM"))</f>
        <v/>
      </c>
      <c r="AG34" s="1"/>
      <c r="AI34" s="67"/>
      <c r="AJ34" s="7" t="str">
        <f>meta!$P$3</f>
        <v>Almoço ↓</v>
      </c>
      <c r="AK34" s="1"/>
      <c r="AL34" s="14"/>
      <c r="AM34" s="27" t="str">
        <f>IF(OR(AL33="",AL34&lt;&gt;""),"",TEXT(AL33+"1:00","HH:MM"))</f>
        <v/>
      </c>
      <c r="AN34" s="1"/>
      <c r="AQ34" s="67"/>
      <c r="AR34" s="7" t="str">
        <f>meta!$P$3</f>
        <v>Almoço ↓</v>
      </c>
      <c r="AS34" s="1"/>
      <c r="AT34" s="14"/>
      <c r="AU34" s="27" t="str">
        <f>IF(OR(AT33="",AT34&lt;&gt;""),"",TEXT(AT33+"1:00","HH:MM"))</f>
        <v/>
      </c>
      <c r="AV34" s="1"/>
      <c r="AX34" s="67"/>
      <c r="AY34" s="7" t="str">
        <f>meta!$P$3</f>
        <v>Almoço ↓</v>
      </c>
      <c r="AZ34" s="1"/>
      <c r="BA34" s="14"/>
      <c r="BB34" s="27" t="str">
        <f>IF(OR(BA33="",BA34&lt;&gt;""),"",TEXT(BA33+"1:00","HH:MM"))</f>
        <v/>
      </c>
      <c r="BC34" s="1"/>
    </row>
    <row r="35" spans="1:55" ht="14.45" customHeight="1" x14ac:dyDescent="0.25">
      <c r="B35" s="11"/>
      <c r="E35" s="68"/>
      <c r="F35" s="36"/>
      <c r="G35" s="67"/>
      <c r="H35" s="6" t="str">
        <f>meta!$P$4</f>
        <v>Saída</v>
      </c>
      <c r="I35" s="1"/>
      <c r="J35" s="13"/>
      <c r="K35" s="26" t="str">
        <f>IF(J35&lt;&gt;"","",TEXT(meta!$F$2,"HH:MM"))</f>
        <v>17:30</v>
      </c>
      <c r="L35" s="1"/>
      <c r="N35" s="67"/>
      <c r="O35" s="6" t="str">
        <f>meta!$P$4</f>
        <v>Saída</v>
      </c>
      <c r="P35" s="1"/>
      <c r="Q35" s="13"/>
      <c r="R35" s="26" t="str">
        <f>IF(Q35&lt;&gt;"","",TEXT(meta!$F$2,"HH:MM"))</f>
        <v>17:30</v>
      </c>
      <c r="S35" s="1"/>
      <c r="U35" s="67"/>
      <c r="V35" s="6" t="str">
        <f>meta!$P$4</f>
        <v>Saída</v>
      </c>
      <c r="W35" s="1"/>
      <c r="X35" s="13"/>
      <c r="Y35" s="26" t="str">
        <f>IF(X35&lt;&gt;"","",TEXT(meta!$F$2,"HH:MM"))</f>
        <v>17:30</v>
      </c>
      <c r="Z35" s="1"/>
      <c r="AB35" s="67"/>
      <c r="AC35" s="6" t="str">
        <f>meta!$P$4</f>
        <v>Saída</v>
      </c>
      <c r="AD35" s="1"/>
      <c r="AE35" s="13"/>
      <c r="AF35" s="26" t="str">
        <f>IF(AE35&lt;&gt;"","",TEXT(meta!$F$2,"HH:MM"))</f>
        <v>17:30</v>
      </c>
      <c r="AG35" s="1"/>
      <c r="AI35" s="67"/>
      <c r="AJ35" s="6" t="str">
        <f>meta!$P$4</f>
        <v>Saída</v>
      </c>
      <c r="AK35" s="1"/>
      <c r="AL35" s="13"/>
      <c r="AM35" s="26" t="str">
        <f>IF(AL35&lt;&gt;"","",TEXT(meta!$F$2,"HH:MM"))</f>
        <v>17:30</v>
      </c>
      <c r="AN35" s="1"/>
      <c r="AQ35" s="67"/>
      <c r="AR35" s="6" t="str">
        <f>meta!$P$4</f>
        <v>Saída</v>
      </c>
      <c r="AS35" s="1"/>
      <c r="AT35" s="13"/>
      <c r="AU35" s="26" t="str">
        <f>IF(AT35&lt;&gt;"","",TEXT(meta!$F$2,"HH:MM"))</f>
        <v>17:30</v>
      </c>
      <c r="AV35" s="1"/>
      <c r="AX35" s="67"/>
      <c r="AY35" s="6" t="str">
        <f>meta!$P$4</f>
        <v>Saída</v>
      </c>
      <c r="AZ35" s="1"/>
      <c r="BA35" s="13"/>
      <c r="BB35" s="26" t="str">
        <f>IF(BA35&lt;&gt;"","",TEXT(meta!$F$2,"HH:MM"))</f>
        <v>17:30</v>
      </c>
      <c r="BC35" s="1"/>
    </row>
    <row r="36" spans="1:55" s="18" customFormat="1" ht="10.5" customHeight="1" x14ac:dyDescent="0.25">
      <c r="A36" s="8"/>
      <c r="B36" s="11"/>
      <c r="C36" s="8"/>
      <c r="D36" s="2"/>
      <c r="E36" s="35"/>
      <c r="F36" s="35"/>
      <c r="G36" s="67"/>
      <c r="H36" s="58" t="str">
        <f>IF(AND(J32&lt;&gt;"",J33&lt;&gt;"",J34&lt;&gt;"",J35&lt;&gt;""),
IF(ABS(J35-J32-(J34-J33)-meta!$F$4)&lt;=meta!$F$9,
_xlfn.CONCAT(
(SIGN(J35-J32-(J34-J33)-meta!$F$4)*MINUTE(ABS(J35-J32-(J34-J33)-meta!$F$4))),meta!$F$10
),""),"")</f>
        <v/>
      </c>
      <c r="I36" s="8"/>
      <c r="J36" s="23" t="str">
        <f>_xlfn.IFS(AND(J32="",J33="",J34="",J35=""),"",
AND(J32&lt;&gt;"",J33="",J34="",J35=""),meta!$F$1-J32,
AND(J32&lt;&gt;"",J33&lt;&gt;"",J34="",J35=""),meta!$F$1-J32,
AND(J32&lt;&gt;"",J33&lt;&gt;"",J34&lt;&gt;"",J35=""),(meta!$F$1-J32)-(J34-J33-meta!$F$3),
AND(J32&lt;&gt;"",J33&lt;&gt;"",J34&lt;&gt;"",J35&lt;&gt;""),IF(ABS(J35-J32-(J34-J33)-meta!$F$4)&lt;=meta!$F$9,0,(J35-J32-(J34-J33)-meta!$F$4)),
TRUE,"ERRO")</f>
        <v/>
      </c>
      <c r="K36" s="28"/>
      <c r="L36" s="8"/>
      <c r="M36" s="19"/>
      <c r="N36" s="67"/>
      <c r="O36" s="58" t="str">
        <f>IF(AND(Q32&lt;&gt;"",Q33&lt;&gt;"",Q34&lt;&gt;"",Q35&lt;&gt;""),
IF(ABS(Q35-Q32-(Q34-Q33)-meta!$F$4)&lt;=meta!$F$9,
_xlfn.CONCAT(
(SIGN(Q35-Q32-(Q34-Q33)-meta!$F$4)*MINUTE(ABS(Q35-Q32-(Q34-Q33)-meta!$F$4))),meta!$F$10
),""),"")</f>
        <v/>
      </c>
      <c r="P36" s="8"/>
      <c r="Q36" s="23" t="str">
        <f>_xlfn.IFS(AND(Q32="",Q33="",Q34="",Q35=""),"",
AND(Q32&lt;&gt;"",Q33="",Q34="",Q35=""),meta!$F$1-Q32,
AND(Q32&lt;&gt;"",Q33&lt;&gt;"",Q34="",Q35=""),meta!$F$1-Q32,
AND(Q32&lt;&gt;"",Q33&lt;&gt;"",Q34&lt;&gt;"",Q35=""),(meta!$F$1-Q32)-(Q34-Q33-meta!$F$3),
AND(Q32&lt;&gt;"",Q33&lt;&gt;"",Q34&lt;&gt;"",Q35&lt;&gt;""),IF(ABS(Q35-Q32-(Q34-Q33)-meta!$F$4)&lt;=meta!$F$9,0,(Q35-Q32-(Q34-Q33)-meta!$F$4)),
TRUE,"ERRO")</f>
        <v/>
      </c>
      <c r="R36" s="28"/>
      <c r="S36" s="8"/>
      <c r="T36" s="19"/>
      <c r="U36" s="67"/>
      <c r="V36" s="58" t="str">
        <f>IF(AND(X32&lt;&gt;"",X33&lt;&gt;"",X34&lt;&gt;"",X35&lt;&gt;""),
IF(ABS(X35-X32-(X34-X33)-meta!$F$4)&lt;=meta!$F$9,
_xlfn.CONCAT(
(SIGN(X35-X32-(X34-X33)-meta!$F$4)*MINUTE(ABS(X35-X32-(X34-X33)-meta!$F$4))),meta!$F$10
),""),"")</f>
        <v/>
      </c>
      <c r="W36" s="8"/>
      <c r="X36" s="23" t="str">
        <f>_xlfn.IFS(AND(X32="",X33="",X34="",X35=""),"",
AND(X32&lt;&gt;"",X33="",X34="",X35=""),meta!$F$1-X32,
AND(X32&lt;&gt;"",X33&lt;&gt;"",X34="",X35=""),meta!$F$1-X32,
AND(X32&lt;&gt;"",X33&lt;&gt;"",X34&lt;&gt;"",X35=""),(meta!$F$1-X32)-(X34-X33-meta!$F$3),
AND(X32&lt;&gt;"",X33&lt;&gt;"",X34&lt;&gt;"",X35&lt;&gt;""),IF(ABS(X35-X32-(X34-X33)-meta!$F$4)&lt;=meta!$F$9,0,(X35-X32-(X34-X33)-meta!$F$4)),
TRUE,"ERRO")</f>
        <v/>
      </c>
      <c r="Y36" s="28"/>
      <c r="Z36" s="8"/>
      <c r="AA36" s="19"/>
      <c r="AB36" s="67"/>
      <c r="AC36" s="58" t="str">
        <f>IF(AND(AE32&lt;&gt;"",AE33&lt;&gt;"",AE34&lt;&gt;"",AE35&lt;&gt;""),
IF(ABS(AE35-AE32-(AE34-AE33)-meta!$F$4)&lt;=meta!$F$9,
_xlfn.CONCAT(
(SIGN(AE35-AE32-(AE34-AE33)-meta!$F$4)*MINUTE(ABS(AE35-AE32-(AE34-AE33)-meta!$F$4))),meta!$F$10
),""),"")</f>
        <v/>
      </c>
      <c r="AD36" s="8"/>
      <c r="AE36" s="23" t="str">
        <f>_xlfn.IFS(AND(AE32="",AE33="",AE34="",AE35=""),"",
AND(AE32&lt;&gt;"",AE33="",AE34="",AE35=""),meta!$F$1-AE32,
AND(AE32&lt;&gt;"",AE33&lt;&gt;"",AE34="",AE35=""),meta!$F$1-AE32,
AND(AE32&lt;&gt;"",AE33&lt;&gt;"",AE34&lt;&gt;"",AE35=""),(meta!$F$1-AE32)-(AE34-AE33-meta!$F$3),
AND(AE32&lt;&gt;"",AE33&lt;&gt;"",AE34&lt;&gt;"",AE35&lt;&gt;""),IF(ABS(AE35-AE32-(AE34-AE33)-meta!$F$4)&lt;=meta!$F$9,0,(AE35-AE32-(AE34-AE33)-meta!$F$4)),
TRUE,"ERRO")</f>
        <v/>
      </c>
      <c r="AF36" s="28"/>
      <c r="AG36" s="8"/>
      <c r="AH36" s="19"/>
      <c r="AI36" s="67"/>
      <c r="AJ36" s="58" t="str">
        <f>IF(AND(AL32&lt;&gt;"",AL33&lt;&gt;"",AL34&lt;&gt;"",AL35&lt;&gt;""),
IF(ABS(AL35-AL32-(AL34-AL33)-meta!$F$4)&lt;=meta!$F$9,
_xlfn.CONCAT(
(SIGN(AL35-AL32-(AL34-AL33)-meta!$F$4)*MINUTE(ABS(AL35-AL32-(AL34-AL33)-meta!$F$4))),meta!$F$10
),""),"")</f>
        <v/>
      </c>
      <c r="AK36" s="8"/>
      <c r="AL36" s="23" t="str">
        <f>_xlfn.IFS(AND(AL32="",AL33="",AL34="",AL35=""),"",
AND(AL32&lt;&gt;"",AL33="",AL34="",AL35=""),meta!$F$1-AL32,
AND(AL32&lt;&gt;"",AL33&lt;&gt;"",AL34="",AL35=""),meta!$F$1-AL32,
AND(AL32&lt;&gt;"",AL33&lt;&gt;"",AL34&lt;&gt;"",AL35=""),(meta!$F$1-AL32)-(AL34-AL33-meta!$F$3),
AND(AL32&lt;&gt;"",AL33&lt;&gt;"",AL34&lt;&gt;"",AL35&lt;&gt;""),IF(ABS(AL35-AL32-(AL34-AL33)-meta!$F$4)&lt;=meta!$F$9,0,(AL35-AL32-(AL34-AL33)-meta!$F$4)),
TRUE,"ERRO")</f>
        <v/>
      </c>
      <c r="AM36" s="28"/>
      <c r="AN36" s="8"/>
      <c r="AO36" s="19"/>
      <c r="AQ36" s="67"/>
      <c r="AR36" s="58" t="str">
        <f>IF(AND(AT32&lt;&gt;"",AT33&lt;&gt;"",AT34&lt;&gt;"",AT35&lt;&gt;""),
IF(ABS(AT35-AT32-(AT34-AT33)-meta!$F$4)&lt;=meta!$F$9,
_xlfn.CONCAT(
(SIGN(AT35-AT32-(AT34-AT33)-meta!$F$4)*MINUTE(ABS(AT35-AT32-(AT34-AT33)-meta!$F$4))),meta!$F$10
),""),"")</f>
        <v/>
      </c>
      <c r="AS36" s="8"/>
      <c r="AT36" s="23" t="str">
        <f>_xlfn.IFS(AND(AT32="",AT33="",AT34="",AT35=""),"",
AND(AT32&lt;&gt;"",AT33="",AT34="",AT35=""),meta!$F$1-AT32,
AND(AT32&lt;&gt;"",AT33&lt;&gt;"",AT34="",AT35=""),meta!$F$1-AT32,
AND(AT32&lt;&gt;"",AT33&lt;&gt;"",AT34&lt;&gt;"",AT35=""),(meta!$F$1-AT32)-(AT34-AT33-meta!$F$3),
AND(AT32&lt;&gt;"",AT33&lt;&gt;"",AT34&lt;&gt;"",AT35&lt;&gt;""),IF(ABS(AT35-AT32-(AT34-AT33)-meta!$F$4)&lt;=meta!$F$9,0,(AT35-AT32-(AT34-AT33)-meta!$F$4)),
TRUE,"ERRO")</f>
        <v/>
      </c>
      <c r="AU36" s="28"/>
      <c r="AV36" s="8"/>
      <c r="AX36" s="67"/>
      <c r="AY36" s="58" t="str">
        <f>IF(AND(BA32&lt;&gt;"",BA33&lt;&gt;"",BA34&lt;&gt;"",BA35&lt;&gt;""),
IF(ABS(BA35-BA32-(BA34-BA33)-meta!$F$4)&lt;=meta!$F$9,
_xlfn.CONCAT(
(SIGN(BA35-BA32-(BA34-BA33)-meta!$F$4)*MINUTE(ABS(BA35-BA32-(BA34-BA33)-meta!$F$4))),meta!$F$10
),""),"")</f>
        <v/>
      </c>
      <c r="AZ36" s="8"/>
      <c r="BA36" s="23" t="str">
        <f>_xlfn.IFS(AND(BA32="",BA33="",BA34="",BA35=""),"",
AND(BA32&lt;&gt;"",BA33="",BA34="",BA35=""),meta!$F$1-BA32,
AND(BA32&lt;&gt;"",BA33&lt;&gt;"",BA34="",BA35=""),meta!$F$1-BA32,
AND(BA32&lt;&gt;"",BA33&lt;&gt;"",BA34&lt;&gt;"",BA35=""),(meta!$F$1-BA32)-(BA34-BA33-meta!$F$3),
AND(BA32&lt;&gt;"",BA33&lt;&gt;"",BA34&lt;&gt;"",BA35&lt;&gt;""),IF(ABS(BA35-BA32-(BA34-BA33)-meta!$F$4)&lt;=meta!$F$9,0,(BA35-BA32-(BA34-BA33)-meta!$F$4)),
TRUE,"ERRO")</f>
        <v/>
      </c>
      <c r="BB36" s="28"/>
      <c r="BC36" s="8"/>
    </row>
    <row r="37" spans="1:55" ht="4.5" customHeight="1" x14ac:dyDescent="0.25">
      <c r="B37" s="11"/>
      <c r="F37" s="35"/>
    </row>
    <row r="38" spans="1:55" ht="4.5" customHeight="1" x14ac:dyDescent="0.25">
      <c r="B38" s="11"/>
      <c r="F38" s="35"/>
      <c r="G38" s="67">
        <f>AX31+1</f>
        <v>44138</v>
      </c>
      <c r="H38" s="15"/>
      <c r="I38" s="15"/>
      <c r="J38" s="15"/>
      <c r="K38" s="25"/>
      <c r="L38" s="4"/>
      <c r="N38" s="67">
        <f>G38+1</f>
        <v>44139</v>
      </c>
      <c r="O38" s="15"/>
      <c r="P38" s="15"/>
      <c r="Q38" s="15"/>
      <c r="R38" s="25"/>
      <c r="S38" s="4"/>
      <c r="U38" s="67">
        <f>N38+1</f>
        <v>44140</v>
      </c>
      <c r="V38" s="15"/>
      <c r="W38" s="15"/>
      <c r="X38" s="15"/>
      <c r="Y38" s="25"/>
      <c r="Z38" s="4"/>
      <c r="AB38" s="67">
        <f>U38+1</f>
        <v>44141</v>
      </c>
      <c r="AC38" s="15"/>
      <c r="AD38" s="15"/>
      <c r="AE38" s="15"/>
      <c r="AF38" s="25"/>
      <c r="AG38" s="4"/>
      <c r="AI38" s="67">
        <f>AB38+1</f>
        <v>44142</v>
      </c>
      <c r="AJ38" s="15"/>
      <c r="AK38" s="15"/>
      <c r="AL38" s="15"/>
      <c r="AM38" s="25"/>
      <c r="AN38" s="4"/>
      <c r="AQ38" s="67">
        <f>AI38+1</f>
        <v>44143</v>
      </c>
      <c r="AR38" s="15"/>
      <c r="AS38" s="15"/>
      <c r="AT38" s="15"/>
      <c r="AU38" s="25"/>
      <c r="AV38" s="4"/>
      <c r="AX38" s="67">
        <f>AQ38+1</f>
        <v>44144</v>
      </c>
      <c r="AY38" s="15"/>
      <c r="AZ38" s="15"/>
      <c r="BA38" s="15"/>
      <c r="BB38" s="25"/>
      <c r="BC38" s="4"/>
    </row>
    <row r="39" spans="1:55" ht="14.45" customHeight="1" x14ac:dyDescent="0.25">
      <c r="B39" s="11"/>
      <c r="E39" s="68">
        <f>IFERROR(SUM(J43,Q43,X43,AE43,AL43,AT43,BA43)*VLOOKUP($C$14,meta!$R$1:$S$3,2,FALSE),SUM(J43,Q43,X43,AE43,AL43,AT43,BA43))</f>
        <v>0</v>
      </c>
      <c r="F39" s="41">
        <f>IFERROR(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*VLOOKUP($C$14,meta!$R$1:$S$3,2,FALSE),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)</f>
        <v>0</v>
      </c>
      <c r="G39" s="67"/>
      <c r="H39" s="6" t="str">
        <f>meta!$P$1</f>
        <v>Entrada</v>
      </c>
      <c r="I39" s="1"/>
      <c r="J39" s="13"/>
      <c r="K39" s="26" t="str">
        <f>IF(J39&lt;&gt;"","",TEXT(meta!$F$1,"HH:MM"))</f>
        <v>08:30</v>
      </c>
      <c r="L39" s="1"/>
      <c r="N39" s="67"/>
      <c r="O39" s="6" t="str">
        <f>meta!$P$1</f>
        <v>Entrada</v>
      </c>
      <c r="P39" s="1"/>
      <c r="Q39" s="13"/>
      <c r="R39" s="26" t="str">
        <f>IF(Q39&lt;&gt;"","",TEXT(meta!$F$1,"HH:MM"))</f>
        <v>08:30</v>
      </c>
      <c r="S39" s="1"/>
      <c r="U39" s="67"/>
      <c r="V39" s="6" t="str">
        <f>meta!$P$1</f>
        <v>Entrada</v>
      </c>
      <c r="W39" s="1"/>
      <c r="X39" s="13"/>
      <c r="Y39" s="26" t="str">
        <f>IF(X39&lt;&gt;"","",TEXT(meta!$F$1,"HH:MM"))</f>
        <v>08:30</v>
      </c>
      <c r="Z39" s="1"/>
      <c r="AB39" s="67"/>
      <c r="AC39" s="6" t="str">
        <f>meta!$P$1</f>
        <v>Entrada</v>
      </c>
      <c r="AD39" s="1"/>
      <c r="AE39" s="13"/>
      <c r="AF39" s="26" t="str">
        <f>IF(AE39&lt;&gt;"","",TEXT(meta!$F$1,"HH:MM"))</f>
        <v>08:30</v>
      </c>
      <c r="AG39" s="1"/>
      <c r="AI39" s="67"/>
      <c r="AJ39" s="6" t="str">
        <f>meta!$P$1</f>
        <v>Entrada</v>
      </c>
      <c r="AK39" s="1"/>
      <c r="AL39" s="13"/>
      <c r="AM39" s="26" t="str">
        <f>IF(AL39&lt;&gt;"","",TEXT(meta!$F$1,"HH:MM"))</f>
        <v>08:30</v>
      </c>
      <c r="AN39" s="1"/>
      <c r="AQ39" s="67"/>
      <c r="AR39" s="6" t="str">
        <f>meta!$P$1</f>
        <v>Entrada</v>
      </c>
      <c r="AS39" s="1"/>
      <c r="AT39" s="13"/>
      <c r="AU39" s="26" t="str">
        <f>IF(AT39&lt;&gt;"","",TEXT(meta!$F$1,"HH:MM"))</f>
        <v>08:30</v>
      </c>
      <c r="AV39" s="1"/>
      <c r="AX39" s="67"/>
      <c r="AY39" s="6" t="str">
        <f>meta!$P$1</f>
        <v>Entrada</v>
      </c>
      <c r="AZ39" s="1"/>
      <c r="BA39" s="13"/>
      <c r="BB39" s="26" t="str">
        <f>IF(BA39&lt;&gt;"","",TEXT(meta!$F$1,"HH:MM"))</f>
        <v>08:30</v>
      </c>
      <c r="BC39" s="1"/>
    </row>
    <row r="40" spans="1:55" ht="14.45" customHeight="1" x14ac:dyDescent="0.25">
      <c r="B40" s="11"/>
      <c r="E40" s="68"/>
      <c r="F40" s="38"/>
      <c r="G40" s="67"/>
      <c r="H40" s="7" t="str">
        <f>meta!$P$2</f>
        <v>Almoço ↑</v>
      </c>
      <c r="I40" s="1"/>
      <c r="J40" s="14"/>
      <c r="K40" s="27"/>
      <c r="L40" s="1"/>
      <c r="N40" s="67"/>
      <c r="O40" s="7" t="str">
        <f>meta!$P$2</f>
        <v>Almoço ↑</v>
      </c>
      <c r="P40" s="1"/>
      <c r="Q40" s="14"/>
      <c r="R40" s="27"/>
      <c r="S40" s="1"/>
      <c r="U40" s="67"/>
      <c r="V40" s="7" t="str">
        <f>meta!$P$2</f>
        <v>Almoço ↑</v>
      </c>
      <c r="W40" s="1"/>
      <c r="X40" s="14"/>
      <c r="Y40" s="27"/>
      <c r="Z40" s="1"/>
      <c r="AB40" s="67"/>
      <c r="AC40" s="7" t="str">
        <f>meta!$P$2</f>
        <v>Almoço ↑</v>
      </c>
      <c r="AD40" s="1"/>
      <c r="AE40" s="14"/>
      <c r="AF40" s="27"/>
      <c r="AG40" s="1"/>
      <c r="AI40" s="67"/>
      <c r="AJ40" s="7" t="str">
        <f>meta!$P$2</f>
        <v>Almoço ↑</v>
      </c>
      <c r="AK40" s="1"/>
      <c r="AL40" s="14"/>
      <c r="AM40" s="27"/>
      <c r="AN40" s="1"/>
      <c r="AQ40" s="67"/>
      <c r="AR40" s="7" t="str">
        <f>meta!$P$2</f>
        <v>Almoço ↑</v>
      </c>
      <c r="AS40" s="1"/>
      <c r="AT40" s="14"/>
      <c r="AU40" s="27"/>
      <c r="AV40" s="1"/>
      <c r="AX40" s="67"/>
      <c r="AY40" s="7" t="str">
        <f>meta!$P$2</f>
        <v>Almoço ↑</v>
      </c>
      <c r="AZ40" s="1"/>
      <c r="BA40" s="14"/>
      <c r="BB40" s="27"/>
      <c r="BC40" s="1"/>
    </row>
    <row r="41" spans="1:55" ht="14.45" customHeight="1" x14ac:dyDescent="0.25">
      <c r="B41" s="11"/>
      <c r="E41" s="68"/>
      <c r="F41" s="38"/>
      <c r="G41" s="67"/>
      <c r="H41" s="7" t="str">
        <f>meta!$P$3</f>
        <v>Almoço ↓</v>
      </c>
      <c r="I41" s="1"/>
      <c r="J41" s="14"/>
      <c r="K41" s="27" t="str">
        <f>IF(OR(J40="",J41&lt;&gt;""),"",TEXT(J40+"1:00","HH:MM"))</f>
        <v/>
      </c>
      <c r="L41" s="1"/>
      <c r="N41" s="67"/>
      <c r="O41" s="7" t="str">
        <f>meta!$P$3</f>
        <v>Almoço ↓</v>
      </c>
      <c r="P41" s="1"/>
      <c r="Q41" s="14"/>
      <c r="R41" s="27" t="str">
        <f>IF(OR(Q40="",Q41&lt;&gt;""),"",TEXT(Q40+"1:00","HH:MM"))</f>
        <v/>
      </c>
      <c r="S41" s="1"/>
      <c r="U41" s="67"/>
      <c r="V41" s="7" t="str">
        <f>meta!$P$3</f>
        <v>Almoço ↓</v>
      </c>
      <c r="W41" s="1"/>
      <c r="X41" s="14"/>
      <c r="Y41" s="27" t="str">
        <f>IF(OR(X40="",X41&lt;&gt;""),"",TEXT(X40+"1:00","HH:MM"))</f>
        <v/>
      </c>
      <c r="Z41" s="1"/>
      <c r="AB41" s="67"/>
      <c r="AC41" s="7" t="str">
        <f>meta!$P$3</f>
        <v>Almoço ↓</v>
      </c>
      <c r="AD41" s="1"/>
      <c r="AE41" s="14"/>
      <c r="AF41" s="27" t="str">
        <f>IF(OR(AE40="",AE41&lt;&gt;""),"",TEXT(AE40+"1:00","HH:MM"))</f>
        <v/>
      </c>
      <c r="AG41" s="1"/>
      <c r="AI41" s="67"/>
      <c r="AJ41" s="7" t="str">
        <f>meta!$P$3</f>
        <v>Almoço ↓</v>
      </c>
      <c r="AK41" s="1"/>
      <c r="AL41" s="14"/>
      <c r="AM41" s="27" t="str">
        <f>IF(OR(AL40="",AL41&lt;&gt;""),"",TEXT(AL40+"1:00","HH:MM"))</f>
        <v/>
      </c>
      <c r="AN41" s="1"/>
      <c r="AQ41" s="67"/>
      <c r="AR41" s="7" t="str">
        <f>meta!$P$3</f>
        <v>Almoço ↓</v>
      </c>
      <c r="AS41" s="1"/>
      <c r="AT41" s="14"/>
      <c r="AU41" s="27" t="str">
        <f>IF(OR(AT40="",AT41&lt;&gt;""),"",TEXT(AT40+"1:00","HH:MM"))</f>
        <v/>
      </c>
      <c r="AV41" s="1"/>
      <c r="AX41" s="67"/>
      <c r="AY41" s="7" t="str">
        <f>meta!$P$3</f>
        <v>Almoço ↓</v>
      </c>
      <c r="AZ41" s="1"/>
      <c r="BA41" s="14"/>
      <c r="BB41" s="27" t="str">
        <f>IF(OR(BA40="",BA41&lt;&gt;""),"",TEXT(BA40+"1:00","HH:MM"))</f>
        <v/>
      </c>
      <c r="BC41" s="1"/>
    </row>
    <row r="42" spans="1:55" ht="14.45" customHeight="1" x14ac:dyDescent="0.25">
      <c r="B42" s="11"/>
      <c r="E42" s="68"/>
      <c r="F42" s="38"/>
      <c r="G42" s="67"/>
      <c r="H42" s="6" t="str">
        <f>meta!$P$4</f>
        <v>Saída</v>
      </c>
      <c r="I42" s="1"/>
      <c r="J42" s="13"/>
      <c r="K42" s="26" t="str">
        <f>IF(J42&lt;&gt;"","",TEXT(meta!$F$2,"HH:MM"))</f>
        <v>17:30</v>
      </c>
      <c r="L42" s="1"/>
      <c r="N42" s="67"/>
      <c r="O42" s="6" t="str">
        <f>meta!$P$4</f>
        <v>Saída</v>
      </c>
      <c r="P42" s="1"/>
      <c r="Q42" s="13"/>
      <c r="R42" s="26" t="str">
        <f>IF(Q42&lt;&gt;"","",TEXT(meta!$F$2,"HH:MM"))</f>
        <v>17:30</v>
      </c>
      <c r="S42" s="1"/>
      <c r="U42" s="67"/>
      <c r="V42" s="6" t="str">
        <f>meta!$P$4</f>
        <v>Saída</v>
      </c>
      <c r="W42" s="1"/>
      <c r="X42" s="13"/>
      <c r="Y42" s="26" t="str">
        <f>IF(X42&lt;&gt;"","",TEXT(meta!$F$2,"HH:MM"))</f>
        <v>17:30</v>
      </c>
      <c r="Z42" s="1"/>
      <c r="AB42" s="67"/>
      <c r="AC42" s="6" t="str">
        <f>meta!$P$4</f>
        <v>Saída</v>
      </c>
      <c r="AD42" s="1"/>
      <c r="AE42" s="13"/>
      <c r="AF42" s="26" t="str">
        <f>IF(AE42&lt;&gt;"","",TEXT(meta!$F$2,"HH:MM"))</f>
        <v>17:30</v>
      </c>
      <c r="AG42" s="1"/>
      <c r="AI42" s="67"/>
      <c r="AJ42" s="6" t="str">
        <f>meta!$P$4</f>
        <v>Saída</v>
      </c>
      <c r="AK42" s="1"/>
      <c r="AL42" s="13"/>
      <c r="AM42" s="26" t="str">
        <f>IF(AL42&lt;&gt;"","",TEXT(meta!$F$2,"HH:MM"))</f>
        <v>17:30</v>
      </c>
      <c r="AN42" s="1"/>
      <c r="AQ42" s="67"/>
      <c r="AR42" s="6" t="str">
        <f>meta!$P$4</f>
        <v>Saída</v>
      </c>
      <c r="AS42" s="1"/>
      <c r="AT42" s="13"/>
      <c r="AU42" s="26" t="str">
        <f>IF(AT42&lt;&gt;"","",TEXT(meta!$F$2,"HH:MM"))</f>
        <v>17:30</v>
      </c>
      <c r="AV42" s="1"/>
      <c r="AX42" s="67"/>
      <c r="AY42" s="6" t="str">
        <f>meta!$P$4</f>
        <v>Saída</v>
      </c>
      <c r="AZ42" s="1"/>
      <c r="BA42" s="13"/>
      <c r="BB42" s="26" t="str">
        <f>IF(BA42&lt;&gt;"","",TEXT(meta!$F$2,"HH:MM"))</f>
        <v>17:30</v>
      </c>
      <c r="BC42" s="1"/>
    </row>
    <row r="43" spans="1:55" s="18" customFormat="1" ht="10.5" customHeight="1" x14ac:dyDescent="0.25">
      <c r="A43" s="8"/>
      <c r="B43" s="11"/>
      <c r="C43" s="8"/>
      <c r="D43" s="2"/>
      <c r="E43" s="35"/>
      <c r="F43" s="37"/>
      <c r="G43" s="67"/>
      <c r="H43" s="58" t="str">
        <f>IF(AND(J39&lt;&gt;"",J40&lt;&gt;"",J41&lt;&gt;"",J42&lt;&gt;""),
IF(ABS(J42-J39-(J41-J40)-meta!$F$4)&lt;=meta!$F$9,
_xlfn.CONCAT(
(SIGN(J42-J39-(J41-J40)-meta!$F$4)*MINUTE(ABS(J42-J39-(J41-J40)-meta!$F$4))),meta!$F$10
),""),"")</f>
        <v/>
      </c>
      <c r="I43" s="8"/>
      <c r="J43" s="23" t="str">
        <f>_xlfn.IFS(AND(J39="",J40="",J41="",J42=""),"",
AND(J39&lt;&gt;"",J40="",J41="",J42=""),meta!$F$1-J39,
AND(J39&lt;&gt;"",J40&lt;&gt;"",J41="",J42=""),meta!$F$1-J39,
AND(J39&lt;&gt;"",J40&lt;&gt;"",J41&lt;&gt;"",J42=""),(meta!$F$1-J39)-(J41-J40-meta!$F$3),
AND(J39&lt;&gt;"",J40&lt;&gt;"",J41&lt;&gt;"",J42&lt;&gt;""),IF(ABS(J42-J39-(J41-J40)-meta!$F$4)&lt;=meta!$F$9,0,(J42-J39-(J41-J40)-meta!$F$4)),
TRUE,"ERRO")</f>
        <v/>
      </c>
      <c r="K43" s="28"/>
      <c r="L43" s="8"/>
      <c r="M43" s="19"/>
      <c r="N43" s="67"/>
      <c r="O43" s="58" t="str">
        <f>IF(AND(Q39&lt;&gt;"",Q40&lt;&gt;"",Q41&lt;&gt;"",Q42&lt;&gt;""),
IF(ABS(Q42-Q39-(Q41-Q40)-meta!$F$4)&lt;=meta!$F$9,
_xlfn.CONCAT(
(SIGN(Q42-Q39-(Q41-Q40)-meta!$F$4)*MINUTE(ABS(Q42-Q39-(Q41-Q40)-meta!$F$4))),meta!$F$10
),""),"")</f>
        <v/>
      </c>
      <c r="P43" s="8"/>
      <c r="Q43" s="23" t="str">
        <f>_xlfn.IFS(AND(Q39="",Q40="",Q41="",Q42=""),"",
AND(Q39&lt;&gt;"",Q40="",Q41="",Q42=""),meta!$F$1-Q39,
AND(Q39&lt;&gt;"",Q40&lt;&gt;"",Q41="",Q42=""),meta!$F$1-Q39,
AND(Q39&lt;&gt;"",Q40&lt;&gt;"",Q41&lt;&gt;"",Q42=""),(meta!$F$1-Q39)-(Q41-Q40-meta!$F$3),
AND(Q39&lt;&gt;"",Q40&lt;&gt;"",Q41&lt;&gt;"",Q42&lt;&gt;""),IF(ABS(Q42-Q39-(Q41-Q40)-meta!$F$4)&lt;=meta!$F$9,0,(Q42-Q39-(Q41-Q40)-meta!$F$4)),
TRUE,"ERRO")</f>
        <v/>
      </c>
      <c r="R43" s="28"/>
      <c r="S43" s="8"/>
      <c r="T43" s="19"/>
      <c r="U43" s="67"/>
      <c r="V43" s="58" t="str">
        <f>IF(AND(X39&lt;&gt;"",X40&lt;&gt;"",X41&lt;&gt;"",X42&lt;&gt;""),
IF(ABS(X42-X39-(X41-X40)-meta!$F$4)&lt;=meta!$F$9,
_xlfn.CONCAT(
(SIGN(X42-X39-(X41-X40)-meta!$F$4)*MINUTE(ABS(X42-X39-(X41-X40)-meta!$F$4))),meta!$F$10
),""),"")</f>
        <v/>
      </c>
      <c r="W43" s="8"/>
      <c r="X43" s="23" t="str">
        <f>_xlfn.IFS(AND(X39="",X40="",X41="",X42=""),"",
AND(X39&lt;&gt;"",X40="",X41="",X42=""),meta!$F$1-X39,
AND(X39&lt;&gt;"",X40&lt;&gt;"",X41="",X42=""),meta!$F$1-X39,
AND(X39&lt;&gt;"",X40&lt;&gt;"",X41&lt;&gt;"",X42=""),(meta!$F$1-X39)-(X41-X40-meta!$F$3),
AND(X39&lt;&gt;"",X40&lt;&gt;"",X41&lt;&gt;"",X42&lt;&gt;""),IF(ABS(X42-X39-(X41-X40)-meta!$F$4)&lt;=meta!$F$9,0,(X42-X39-(X41-X40)-meta!$F$4)),
TRUE,"ERRO")</f>
        <v/>
      </c>
      <c r="Y43" s="28"/>
      <c r="Z43" s="8"/>
      <c r="AA43" s="19"/>
      <c r="AB43" s="67"/>
      <c r="AC43" s="58" t="str">
        <f>IF(AND(AE39&lt;&gt;"",AE40&lt;&gt;"",AE41&lt;&gt;"",AE42&lt;&gt;""),
IF(ABS(AE42-AE39-(AE41-AE40)-meta!$F$4)&lt;=meta!$F$9,
_xlfn.CONCAT(
(SIGN(AE42-AE39-(AE41-AE40)-meta!$F$4)*MINUTE(ABS(AE42-AE39-(AE41-AE40)-meta!$F$4))),meta!$F$10
),""),"")</f>
        <v/>
      </c>
      <c r="AD43" s="8"/>
      <c r="AE43" s="23" t="str">
        <f>_xlfn.IFS(AND(AE39="",AE40="",AE41="",AE42=""),"",
AND(AE39&lt;&gt;"",AE40="",AE41="",AE42=""),meta!$F$1-AE39,
AND(AE39&lt;&gt;"",AE40&lt;&gt;"",AE41="",AE42=""),meta!$F$1-AE39,
AND(AE39&lt;&gt;"",AE40&lt;&gt;"",AE41&lt;&gt;"",AE42=""),(meta!$F$1-AE39)-(AE41-AE40-meta!$F$3),
AND(AE39&lt;&gt;"",AE40&lt;&gt;"",AE41&lt;&gt;"",AE42&lt;&gt;""),IF(ABS(AE42-AE39-(AE41-AE40)-meta!$F$4)&lt;=meta!$F$9,0,(AE42-AE39-(AE41-AE40)-meta!$F$4)),
TRUE,"ERRO")</f>
        <v/>
      </c>
      <c r="AF43" s="28"/>
      <c r="AG43" s="8"/>
      <c r="AH43" s="19"/>
      <c r="AI43" s="67"/>
      <c r="AJ43" s="58" t="str">
        <f>IF(AND(AL39&lt;&gt;"",AL40&lt;&gt;"",AL41&lt;&gt;"",AL42&lt;&gt;""),
IF(ABS(AL42-AL39-(AL41-AL40)-meta!$F$4)&lt;=meta!$F$9,
_xlfn.CONCAT(
(SIGN(AL42-AL39-(AL41-AL40)-meta!$F$4)*MINUTE(ABS(AL42-AL39-(AL41-AL40)-meta!$F$4))),meta!$F$10
),""),"")</f>
        <v/>
      </c>
      <c r="AK43" s="8"/>
      <c r="AL43" s="23" t="str">
        <f>_xlfn.IFS(AND(AL39="",AL40="",AL41="",AL42=""),"",
AND(AL39&lt;&gt;"",AL40="",AL41="",AL42=""),meta!$F$1-AL39,
AND(AL39&lt;&gt;"",AL40&lt;&gt;"",AL41="",AL42=""),meta!$F$1-AL39,
AND(AL39&lt;&gt;"",AL40&lt;&gt;"",AL41&lt;&gt;"",AL42=""),(meta!$F$1-AL39)-(AL41-AL40-meta!$F$3),
AND(AL39&lt;&gt;"",AL40&lt;&gt;"",AL41&lt;&gt;"",AL42&lt;&gt;""),IF(ABS(AL42-AL39-(AL41-AL40)-meta!$F$4)&lt;=meta!$F$9,0,(AL42-AL39-(AL41-AL40)-meta!$F$4)),
TRUE,"ERRO")</f>
        <v/>
      </c>
      <c r="AM43" s="28"/>
      <c r="AN43" s="8"/>
      <c r="AO43" s="19"/>
      <c r="AQ43" s="67"/>
      <c r="AR43" s="58" t="str">
        <f>IF(AND(AT39&lt;&gt;"",AT40&lt;&gt;"",AT41&lt;&gt;"",AT42&lt;&gt;""),
IF(ABS(AT42-AT39-(AT41-AT40)-meta!$F$4)&lt;=meta!$F$9,
_xlfn.CONCAT(
(SIGN(AT42-AT39-(AT41-AT40)-meta!$F$4)*MINUTE(ABS(AT42-AT39-(AT41-AT40)-meta!$F$4))),meta!$F$10
),""),"")</f>
        <v/>
      </c>
      <c r="AS43" s="8"/>
      <c r="AT43" s="23" t="str">
        <f>_xlfn.IFS(AND(AT39="",AT40="",AT41="",AT42=""),"",
AND(AT39&lt;&gt;"",AT40="",AT41="",AT42=""),meta!$F$1-AT39,
AND(AT39&lt;&gt;"",AT40&lt;&gt;"",AT41="",AT42=""),meta!$F$1-AT39,
AND(AT39&lt;&gt;"",AT40&lt;&gt;"",AT41&lt;&gt;"",AT42=""),(meta!$F$1-AT39)-(AT41-AT40-meta!$F$3),
AND(AT39&lt;&gt;"",AT40&lt;&gt;"",AT41&lt;&gt;"",AT42&lt;&gt;""),IF(ABS(AT42-AT39-(AT41-AT40)-meta!$F$4)&lt;=meta!$F$9,0,(AT42-AT39-(AT41-AT40)-meta!$F$4)),
TRUE,"ERRO")</f>
        <v/>
      </c>
      <c r="AU43" s="28"/>
      <c r="AV43" s="8"/>
      <c r="AX43" s="67"/>
      <c r="AY43" s="58" t="str">
        <f>IF(AND(BA39&lt;&gt;"",BA40&lt;&gt;"",BA41&lt;&gt;"",BA42&lt;&gt;""),
IF(ABS(BA42-BA39-(BA41-BA40)-meta!$F$4)&lt;=meta!$F$9,
_xlfn.CONCAT(
(SIGN(BA42-BA39-(BA41-BA40)-meta!$F$4)*MINUTE(ABS(BA42-BA39-(BA41-BA40)-meta!$F$4))),meta!$F$10
),""),"")</f>
        <v/>
      </c>
      <c r="AZ43" s="8"/>
      <c r="BA43" s="23" t="str">
        <f>_xlfn.IFS(AND(BA39="",BA40="",BA41="",BA42=""),"",
AND(BA39&lt;&gt;"",BA40="",BA41="",BA42=""),meta!$F$1-BA39,
AND(BA39&lt;&gt;"",BA40&lt;&gt;"",BA41="",BA42=""),meta!$F$1-BA39,
AND(BA39&lt;&gt;"",BA40&lt;&gt;"",BA41&lt;&gt;"",BA42=""),(meta!$F$1-BA39)-(BA41-BA40-meta!$F$3),
AND(BA39&lt;&gt;"",BA40&lt;&gt;"",BA41&lt;&gt;"",BA42&lt;&gt;""),IF(ABS(BA42-BA39-(BA41-BA40)-meta!$F$4)&lt;=meta!$F$9,0,(BA42-BA39-(BA41-BA40)-meta!$F$4)),
TRUE,"ERRO")</f>
        <v/>
      </c>
      <c r="BB43" s="28"/>
      <c r="BC43" s="8"/>
    </row>
  </sheetData>
  <sheetProtection sheet="1" objects="1" scenarios="1" selectLockedCells="1"/>
  <mergeCells count="51">
    <mergeCell ref="AX38:AX43"/>
    <mergeCell ref="E39:E42"/>
    <mergeCell ref="G38:G43"/>
    <mergeCell ref="N38:N43"/>
    <mergeCell ref="U38:U43"/>
    <mergeCell ref="AB38:AB43"/>
    <mergeCell ref="AI38:AI43"/>
    <mergeCell ref="AQ38:AQ43"/>
    <mergeCell ref="AX24:AX29"/>
    <mergeCell ref="E25:E28"/>
    <mergeCell ref="G31:G36"/>
    <mergeCell ref="N31:N36"/>
    <mergeCell ref="U31:U36"/>
    <mergeCell ref="AB31:AB36"/>
    <mergeCell ref="AI31:AI36"/>
    <mergeCell ref="AQ31:AQ36"/>
    <mergeCell ref="AX31:AX36"/>
    <mergeCell ref="E32:E35"/>
    <mergeCell ref="AX17:AX22"/>
    <mergeCell ref="B18:C21"/>
    <mergeCell ref="E18:E21"/>
    <mergeCell ref="B22:C22"/>
    <mergeCell ref="G24:G29"/>
    <mergeCell ref="N24:N29"/>
    <mergeCell ref="U24:U29"/>
    <mergeCell ref="AB24:AB29"/>
    <mergeCell ref="AI24:AI29"/>
    <mergeCell ref="AQ24:AQ29"/>
    <mergeCell ref="G17:G22"/>
    <mergeCell ref="N17:N22"/>
    <mergeCell ref="U17:U22"/>
    <mergeCell ref="AB17:AB22"/>
    <mergeCell ref="AI17:AI22"/>
    <mergeCell ref="AQ17:AQ22"/>
    <mergeCell ref="AQ3:AQ8"/>
    <mergeCell ref="AX3:AX8"/>
    <mergeCell ref="E4:E7"/>
    <mergeCell ref="G10:G15"/>
    <mergeCell ref="N10:N15"/>
    <mergeCell ref="U10:U15"/>
    <mergeCell ref="AB10:AB15"/>
    <mergeCell ref="AI10:AI15"/>
    <mergeCell ref="AQ10:AQ15"/>
    <mergeCell ref="AX10:AX15"/>
    <mergeCell ref="AI3:AI8"/>
    <mergeCell ref="B2:C11"/>
    <mergeCell ref="G3:G8"/>
    <mergeCell ref="N3:N8"/>
    <mergeCell ref="U3:U8"/>
    <mergeCell ref="AB3:AB8"/>
    <mergeCell ref="E11:E14"/>
  </mergeCells>
  <conditionalFormatting sqref="G3:J8">
    <cfRule type="expression" dxfId="385" priority="126" stopIfTrue="1">
      <formula>$G$3&gt;TODAY()</formula>
    </cfRule>
  </conditionalFormatting>
  <conditionalFormatting sqref="G10:J15">
    <cfRule type="expression" dxfId="384" priority="105" stopIfTrue="1">
      <formula>$G$10&gt;TODAY()</formula>
    </cfRule>
  </conditionalFormatting>
  <conditionalFormatting sqref="G17:J22">
    <cfRule type="expression" dxfId="383" priority="84" stopIfTrue="1">
      <formula>$G$17&gt;TODAY()</formula>
    </cfRule>
  </conditionalFormatting>
  <conditionalFormatting sqref="G24:J29">
    <cfRule type="expression" dxfId="382" priority="63" stopIfTrue="1">
      <formula>$G$24&gt;TODAY()</formula>
    </cfRule>
  </conditionalFormatting>
  <conditionalFormatting sqref="G31:J36">
    <cfRule type="expression" dxfId="381" priority="42" stopIfTrue="1">
      <formula>$G$31&gt;TODAY()</formula>
    </cfRule>
  </conditionalFormatting>
  <conditionalFormatting sqref="G38:J43">
    <cfRule type="expression" dxfId="380" priority="21" stopIfTrue="1">
      <formula>$G$38&gt;TODAY()</formula>
    </cfRule>
  </conditionalFormatting>
  <conditionalFormatting sqref="G3:L3 I4:I7 H8:L8 L4:L7">
    <cfRule type="expression" dxfId="379" priority="127" stopIfTrue="1">
      <formula>$G$3=TODAY()</formula>
    </cfRule>
  </conditionalFormatting>
  <conditionalFormatting sqref="G10:L10 I11:I14 H15:L15 L11:L14">
    <cfRule type="expression" dxfId="377" priority="106" stopIfTrue="1">
      <formula>$G$10=TODAY()</formula>
    </cfRule>
  </conditionalFormatting>
  <conditionalFormatting sqref="G17:L17 I18:I21 H22:L22 L18:L21">
    <cfRule type="expression" dxfId="375" priority="85" stopIfTrue="1">
      <formula>$G$17=TODAY()</formula>
    </cfRule>
  </conditionalFormatting>
  <conditionalFormatting sqref="G24:L24 I25:I28 H29:L29 L25:L28">
    <cfRule type="expression" dxfId="373" priority="64" stopIfTrue="1">
      <formula>$G$24=TODAY()</formula>
    </cfRule>
  </conditionalFormatting>
  <conditionalFormatting sqref="G31:L31 I32:I35 H36:L36 L32:L35">
    <cfRule type="expression" dxfId="371" priority="43" stopIfTrue="1">
      <formula>$G$31=TODAY()</formula>
    </cfRule>
  </conditionalFormatting>
  <conditionalFormatting sqref="G38:L38 I39:I42 H43:L43 L39:L42">
    <cfRule type="expression" dxfId="369" priority="22" stopIfTrue="1">
      <formula>$G$38=TODAY()</formula>
    </cfRule>
  </conditionalFormatting>
  <conditionalFormatting sqref="N3:O3 Q3:R3 P3:P8 O8 Q8:R8 S3:S8">
    <cfRule type="expression" dxfId="367" priority="130" stopIfTrue="1">
      <formula>$N$3=TODAY()</formula>
    </cfRule>
  </conditionalFormatting>
  <conditionalFormatting sqref="N3:Q8">
    <cfRule type="expression" dxfId="366" priority="129" stopIfTrue="1">
      <formula>$N$3&gt;TODAY()</formula>
    </cfRule>
  </conditionalFormatting>
  <conditionalFormatting sqref="N10:Q15">
    <cfRule type="expression" dxfId="365" priority="108" stopIfTrue="1">
      <formula>$N$10&gt;TODAY()</formula>
    </cfRule>
  </conditionalFormatting>
  <conditionalFormatting sqref="N17:Q22">
    <cfRule type="expression" dxfId="364" priority="87" stopIfTrue="1">
      <formula>$N$17&gt;TODAY()</formula>
    </cfRule>
  </conditionalFormatting>
  <conditionalFormatting sqref="N24:Q29">
    <cfRule type="expression" dxfId="363" priority="66" stopIfTrue="1">
      <formula>$N$24&gt;TODAY()</formula>
    </cfRule>
  </conditionalFormatting>
  <conditionalFormatting sqref="N31:Q36">
    <cfRule type="expression" dxfId="362" priority="45" stopIfTrue="1">
      <formula>$N$31&gt;TODAY()</formula>
    </cfRule>
  </conditionalFormatting>
  <conditionalFormatting sqref="N38:Q43">
    <cfRule type="expression" dxfId="361" priority="24" stopIfTrue="1">
      <formula>$N$38&gt;TODAY()</formula>
    </cfRule>
  </conditionalFormatting>
  <conditionalFormatting sqref="N10:S10 P11:P14 O15:S15 S11:S14">
    <cfRule type="expression" dxfId="359" priority="109" stopIfTrue="1">
      <formula>$N$10=TODAY()</formula>
    </cfRule>
  </conditionalFormatting>
  <conditionalFormatting sqref="N17:S17 P18:P21 O22:S22 S18:S21">
    <cfRule type="expression" dxfId="357" priority="88" stopIfTrue="1">
      <formula>$N$17=TODAY()</formula>
    </cfRule>
  </conditionalFormatting>
  <conditionalFormatting sqref="N24:S24 P25:P28 O29:S29 S25:S28">
    <cfRule type="expression" dxfId="355" priority="67" stopIfTrue="1">
      <formula>$N$24=TODAY()</formula>
    </cfRule>
  </conditionalFormatting>
  <conditionalFormatting sqref="N31:S31 P32:P35 O36:S36 S32:S35">
    <cfRule type="expression" dxfId="353" priority="46" stopIfTrue="1">
      <formula>$N$31=TODAY()</formula>
    </cfRule>
  </conditionalFormatting>
  <conditionalFormatting sqref="N38:S38 P39:P42 O43:S43 S39:S42">
    <cfRule type="expression" dxfId="351" priority="25" stopIfTrue="1">
      <formula>$N$38=TODAY()</formula>
    </cfRule>
  </conditionalFormatting>
  <conditionalFormatting sqref="U3:X8">
    <cfRule type="expression" dxfId="349" priority="123" stopIfTrue="1">
      <formula>$U$3&gt;TODAY()</formula>
    </cfRule>
  </conditionalFormatting>
  <conditionalFormatting sqref="U10:X15">
    <cfRule type="expression" dxfId="348" priority="102" stopIfTrue="1">
      <formula>$U$10&gt;TODAY()</formula>
    </cfRule>
  </conditionalFormatting>
  <conditionalFormatting sqref="U17:X22">
    <cfRule type="expression" dxfId="347" priority="81" stopIfTrue="1">
      <formula>$U$17&gt;TODAY()</formula>
    </cfRule>
  </conditionalFormatting>
  <conditionalFormatting sqref="U24:X29">
    <cfRule type="expression" dxfId="346" priority="60" stopIfTrue="1">
      <formula>$U$24&gt;TODAY()</formula>
    </cfRule>
  </conditionalFormatting>
  <conditionalFormatting sqref="U31:X36">
    <cfRule type="expression" dxfId="345" priority="39" stopIfTrue="1">
      <formula>$U$31&gt;TODAY()</formula>
    </cfRule>
  </conditionalFormatting>
  <conditionalFormatting sqref="U38:X43">
    <cfRule type="expression" dxfId="344" priority="18" stopIfTrue="1">
      <formula>$U$38&gt;TODAY()</formula>
    </cfRule>
  </conditionalFormatting>
  <conditionalFormatting sqref="U3:Z3 W4:W7 V8:Z8 Z4:Z7">
    <cfRule type="expression" dxfId="343" priority="124" stopIfTrue="1">
      <formula>$U$3=TODAY()</formula>
    </cfRule>
  </conditionalFormatting>
  <conditionalFormatting sqref="U10:Z10 W11:W14 V15:Z15 Z11:Z14">
    <cfRule type="expression" dxfId="341" priority="103" stopIfTrue="1">
      <formula>$U$10=TODAY()</formula>
    </cfRule>
  </conditionalFormatting>
  <conditionalFormatting sqref="U17:Z17 W18:W21 V22:Z22 Z18:Z21">
    <cfRule type="expression" dxfId="339" priority="82" stopIfTrue="1">
      <formula>$U$17=TODAY()</formula>
    </cfRule>
  </conditionalFormatting>
  <conditionalFormatting sqref="U24:Z24 W25:W28 V29:Z29 Z25:Z28">
    <cfRule type="expression" dxfId="337" priority="61" stopIfTrue="1">
      <formula>$U$24=TODAY()</formula>
    </cfRule>
  </conditionalFormatting>
  <conditionalFormatting sqref="U31:Z31 W32:W35 V36:Z36 Z32:Z35">
    <cfRule type="expression" dxfId="335" priority="40" stopIfTrue="1">
      <formula>$U$31=TODAY()</formula>
    </cfRule>
  </conditionalFormatting>
  <conditionalFormatting sqref="U38:Z38 W39:W42 V43:Z43 Z39:Z42">
    <cfRule type="expression" dxfId="333" priority="19" stopIfTrue="1">
      <formula>$U$38=TODAY()</formula>
    </cfRule>
  </conditionalFormatting>
  <conditionalFormatting sqref="AB3:AE8">
    <cfRule type="expression" dxfId="331" priority="120" stopIfTrue="1">
      <formula>$AB$3&gt;TODAY()</formula>
    </cfRule>
  </conditionalFormatting>
  <conditionalFormatting sqref="AB10:AE15">
    <cfRule type="expression" dxfId="330" priority="99" stopIfTrue="1">
      <formula>$AB$10&gt;TODAY()</formula>
    </cfRule>
  </conditionalFormatting>
  <conditionalFormatting sqref="AB17:AE22">
    <cfRule type="expression" dxfId="329" priority="78" stopIfTrue="1">
      <formula>$AB$17&gt;TODAY()</formula>
    </cfRule>
  </conditionalFormatting>
  <conditionalFormatting sqref="AB24:AE29">
    <cfRule type="expression" dxfId="328" priority="57" stopIfTrue="1">
      <formula>$AB$24&gt;TODAY()</formula>
    </cfRule>
  </conditionalFormatting>
  <conditionalFormatting sqref="AB31:AE36">
    <cfRule type="expression" dxfId="327" priority="36" stopIfTrue="1">
      <formula>$AB$31&gt;TODAY()</formula>
    </cfRule>
  </conditionalFormatting>
  <conditionalFormatting sqref="AB38:AE43">
    <cfRule type="expression" dxfId="326" priority="15" stopIfTrue="1">
      <formula>$AB$38&gt;TODAY()</formula>
    </cfRule>
  </conditionalFormatting>
  <conditionalFormatting sqref="AB3:AG3 AD4:AD7 AC8:AG8 AG4:AG7">
    <cfRule type="expression" dxfId="325" priority="121" stopIfTrue="1">
      <formula>$AB$3=TODAY()</formula>
    </cfRule>
  </conditionalFormatting>
  <conditionalFormatting sqref="AB10:AG10 AD11:AD14 AC15:AG15 AG11:AG14">
    <cfRule type="expression" dxfId="323" priority="100" stopIfTrue="1">
      <formula>$AB$10=TODAY()</formula>
    </cfRule>
  </conditionalFormatting>
  <conditionalFormatting sqref="AB17:AG17 AD18:AD21 AC22:AG22 AG18:AG21">
    <cfRule type="expression" dxfId="321" priority="79" stopIfTrue="1">
      <formula>$AB$17=TODAY()</formula>
    </cfRule>
  </conditionalFormatting>
  <conditionalFormatting sqref="AB24:AG24 AD25:AD28 AC29:AG29 AG25:AG28">
    <cfRule type="expression" dxfId="319" priority="58" stopIfTrue="1">
      <formula>$AB$24=TODAY()</formula>
    </cfRule>
  </conditionalFormatting>
  <conditionalFormatting sqref="AB31:AG31 AD32:AD35 AC36:AG36 AG32:AG35">
    <cfRule type="expression" dxfId="317" priority="37" stopIfTrue="1">
      <formula>$AB$31=TODAY()</formula>
    </cfRule>
  </conditionalFormatting>
  <conditionalFormatting sqref="AB38:AG38 AD39:AD42 AC43:AG43 AG39:AG42">
    <cfRule type="expression" dxfId="315" priority="16" stopIfTrue="1">
      <formula>$AB$38=TODAY()</formula>
    </cfRule>
  </conditionalFormatting>
  <conditionalFormatting sqref="AI3:AL8">
    <cfRule type="expression" dxfId="313" priority="117" stopIfTrue="1">
      <formula>$AI$3&gt;TODAY()</formula>
    </cfRule>
  </conditionalFormatting>
  <conditionalFormatting sqref="AI10:AL15">
    <cfRule type="expression" dxfId="312" priority="96" stopIfTrue="1">
      <formula>$AI$10&gt;TODAY()</formula>
    </cfRule>
  </conditionalFormatting>
  <conditionalFormatting sqref="AI17:AL22">
    <cfRule type="expression" dxfId="311" priority="75" stopIfTrue="1">
      <formula>$AI$17&gt;TODAY()</formula>
    </cfRule>
  </conditionalFormatting>
  <conditionalFormatting sqref="AI24:AL29">
    <cfRule type="expression" dxfId="310" priority="54" stopIfTrue="1">
      <formula>$AI$24&gt;TODAY()</formula>
    </cfRule>
  </conditionalFormatting>
  <conditionalFormatting sqref="AI31:AL36">
    <cfRule type="expression" dxfId="309" priority="33" stopIfTrue="1">
      <formula>$AI$31&gt;TODAY()</formula>
    </cfRule>
  </conditionalFormatting>
  <conditionalFormatting sqref="AI38:AL43">
    <cfRule type="expression" dxfId="308" priority="12" stopIfTrue="1">
      <formula>$AI$38&gt;TODAY()</formula>
    </cfRule>
  </conditionalFormatting>
  <conditionalFormatting sqref="AI3:AN3 AK4:AK7 AJ8:AN8 AN4:AN7">
    <cfRule type="expression" dxfId="307" priority="118" stopIfTrue="1">
      <formula>$AI$3=TODAY()</formula>
    </cfRule>
  </conditionalFormatting>
  <conditionalFormatting sqref="AI10:AN10 AK11:AK14 AJ15:AN15 AN11:AN14">
    <cfRule type="expression" dxfId="305" priority="97" stopIfTrue="1">
      <formula>$AI$10=TODAY()</formula>
    </cfRule>
  </conditionalFormatting>
  <conditionalFormatting sqref="AI17:AN17 AK18:AK21 AJ22:AN22 AN18:AN21">
    <cfRule type="expression" dxfId="303" priority="76" stopIfTrue="1">
      <formula>$AI$17=TODAY()</formula>
    </cfRule>
  </conditionalFormatting>
  <conditionalFormatting sqref="AI24:AN24 AK25:AK28 AJ29:AN29 AN25:AN28">
    <cfRule type="expression" dxfId="301" priority="55" stopIfTrue="1">
      <formula>$AI$24=TODAY()</formula>
    </cfRule>
  </conditionalFormatting>
  <conditionalFormatting sqref="AI31:AN31 AK32:AK35 AJ36:AN36 AN32:AN35">
    <cfRule type="expression" dxfId="299" priority="34" stopIfTrue="1">
      <formula>$AI$31=TODAY()</formula>
    </cfRule>
  </conditionalFormatting>
  <conditionalFormatting sqref="AI38:AN38 AK39:AK42 AJ43:AN43 AN39:AN42">
    <cfRule type="expression" dxfId="297" priority="13" stopIfTrue="1">
      <formula>$AI$38=TODAY()</formula>
    </cfRule>
  </conditionalFormatting>
  <conditionalFormatting sqref="AQ3:AT8">
    <cfRule type="expression" dxfId="295" priority="114" stopIfTrue="1">
      <formula>$AQ$3&gt;TODAY()</formula>
    </cfRule>
  </conditionalFormatting>
  <conditionalFormatting sqref="AQ10:AT15">
    <cfRule type="expression" dxfId="294" priority="93" stopIfTrue="1">
      <formula>$AQ$10&gt;TODAY()</formula>
    </cfRule>
  </conditionalFormatting>
  <conditionalFormatting sqref="AQ17:AT22">
    <cfRule type="expression" dxfId="293" priority="72" stopIfTrue="1">
      <formula>$AQ$17&gt;TODAY()</formula>
    </cfRule>
  </conditionalFormatting>
  <conditionalFormatting sqref="AQ24:AT29">
    <cfRule type="expression" dxfId="292" priority="51" stopIfTrue="1">
      <formula>$AQ$24&gt;TODAY()</formula>
    </cfRule>
  </conditionalFormatting>
  <conditionalFormatting sqref="AQ31:AT36">
    <cfRule type="expression" dxfId="291" priority="30" stopIfTrue="1">
      <formula>$AQ$31&gt;TODAY()</formula>
    </cfRule>
  </conditionalFormatting>
  <conditionalFormatting sqref="AQ38:AT43">
    <cfRule type="expression" dxfId="290" priority="9" stopIfTrue="1">
      <formula>$AQ$38&gt;TODAY()</formula>
    </cfRule>
  </conditionalFormatting>
  <conditionalFormatting sqref="AQ3:AV3 AS4:AS7 AR8:AV8 AV4:AV7">
    <cfRule type="expression" dxfId="289" priority="115" stopIfTrue="1">
      <formula>$AQ$3=TODAY()</formula>
    </cfRule>
  </conditionalFormatting>
  <conditionalFormatting sqref="AQ10:AV10 AS11:AS14 AR15:AV15 AV11:AV14">
    <cfRule type="expression" dxfId="287" priority="94" stopIfTrue="1">
      <formula>$AQ$10=TODAY()</formula>
    </cfRule>
  </conditionalFormatting>
  <conditionalFormatting sqref="AQ17:AV17 AS18:AS21 AR22:AV22 AV18:AV21">
    <cfRule type="expression" dxfId="285" priority="73" stopIfTrue="1">
      <formula>$AQ$17=TODAY()</formula>
    </cfRule>
  </conditionalFormatting>
  <conditionalFormatting sqref="AQ24:AV24 AS25:AS28 AR29:AV29 AV25:AV28">
    <cfRule type="expression" dxfId="283" priority="52" stopIfTrue="1">
      <formula>$AQ$24=TODAY()</formula>
    </cfRule>
  </conditionalFormatting>
  <conditionalFormatting sqref="AQ31:AV31 AS32:AS35 AR36:AV36 AV32:AV35">
    <cfRule type="expression" dxfId="281" priority="31" stopIfTrue="1">
      <formula>$AQ$31=TODAY()</formula>
    </cfRule>
  </conditionalFormatting>
  <conditionalFormatting sqref="AQ38:AV38 AS39:AS42 AR43:AV43 AV39:AV42">
    <cfRule type="expression" dxfId="279" priority="10" stopIfTrue="1">
      <formula>$AQ$38=TODAY()</formula>
    </cfRule>
  </conditionalFormatting>
  <conditionalFormatting sqref="AX3:BA8">
    <cfRule type="expression" dxfId="277" priority="111" stopIfTrue="1">
      <formula>$AX$3&gt;TODAY()</formula>
    </cfRule>
  </conditionalFormatting>
  <conditionalFormatting sqref="AX10:BA15">
    <cfRule type="expression" dxfId="276" priority="90" stopIfTrue="1">
      <formula>$AX$10&gt;TODAY()</formula>
    </cfRule>
  </conditionalFormatting>
  <conditionalFormatting sqref="AX17:BA22">
    <cfRule type="expression" dxfId="275" priority="69" stopIfTrue="1">
      <formula>$AX$17&gt;TODAY()</formula>
    </cfRule>
  </conditionalFormatting>
  <conditionalFormatting sqref="AX24:BA29">
    <cfRule type="expression" dxfId="274" priority="48" stopIfTrue="1">
      <formula>$AX$24&gt;TODAY()</formula>
    </cfRule>
  </conditionalFormatting>
  <conditionalFormatting sqref="AX31:BA36">
    <cfRule type="expression" dxfId="273" priority="27" stopIfTrue="1">
      <formula>$AX$31&gt;TODAY()</formula>
    </cfRule>
  </conditionalFormatting>
  <conditionalFormatting sqref="AX38:BA43">
    <cfRule type="expression" dxfId="272" priority="6" stopIfTrue="1">
      <formula>$AX$38&gt;TODAY()</formula>
    </cfRule>
  </conditionalFormatting>
  <conditionalFormatting sqref="AX3:BC3 AZ4:AZ7 AY8:BC8 BC4:BC7">
    <cfRule type="expression" dxfId="271" priority="112" stopIfTrue="1">
      <formula>$AX$3=TODAY()</formula>
    </cfRule>
  </conditionalFormatting>
  <conditionalFormatting sqref="AX10:BC10 AZ11:AZ14 AY15:BC15 BC11:BC14">
    <cfRule type="expression" dxfId="269" priority="91" stopIfTrue="1">
      <formula>$AX$10=TODAY()</formula>
    </cfRule>
  </conditionalFormatting>
  <conditionalFormatting sqref="AX17:BC17 AZ18:AZ21 AY22:BC22 BC18:BC21">
    <cfRule type="expression" dxfId="267" priority="70" stopIfTrue="1">
      <formula>$AX$17=TODAY()</formula>
    </cfRule>
  </conditionalFormatting>
  <conditionalFormatting sqref="AX24:BC24 AZ25:AZ28 AY29:BC29 BC25:BC28">
    <cfRule type="expression" dxfId="265" priority="49" stopIfTrue="1">
      <formula>$AX$24=TODAY()</formula>
    </cfRule>
  </conditionalFormatting>
  <conditionalFormatting sqref="AX31:BC31 AZ32:AZ35 AY36:BC36 BC32:BC35">
    <cfRule type="expression" dxfId="263" priority="28" stopIfTrue="1">
      <formula>$AX$31=TODAY()</formula>
    </cfRule>
  </conditionalFormatting>
  <conditionalFormatting sqref="AX38:BC38 AZ39:AZ42 AY43:BC43 BC39:BC42">
    <cfRule type="expression" dxfId="261" priority="7" stopIfTrue="1">
      <formula>$AX$38=TODAY()</formula>
    </cfRule>
  </conditionalFormatting>
  <dataValidations count="2">
    <dataValidation type="time" allowBlank="1" showInputMessage="1" showErrorMessage="1" errorTitle="Formato inválido!" error="Você deve inserir um horário no formato HH:MM que seja plausível" sqref="Q32:Q35 Q4:Q7 J4:J7 X4:X7 AE4:AE7 AL4:AL7 AT4:AT7 J32:J35 X32:X35 AE32:AE35 AL32:AL35 AT32:AT35 Q18:Q21 BA4:BA7 Q11:Q14 J11:J14 X11:X14 AE11:AE14 AL11:AL14 AT11:AT14 BA11:BA14 J18:J21 X18:X21 BA39:BA42 AL18:AL21 BA32:BA35 AT18:AT21 BA18:BA21 Q25:Q28 J25:J28 X25:X28 AE25:AE28 AL25:AL28 AT25:AT28 BA25:BA28 Q39:Q42 J39:J42 X39:X42 AE39:AE42 AL39:AL42 AT39:AT42 AE18:AE20" xr:uid="{1A375392-7F98-4D7B-9C1E-E547A090F342}">
      <formula1>0</formula1>
      <formula2>0.999988425925926</formula2>
    </dataValidation>
    <dataValidation type="time" allowBlank="1" showInputMessage="1" showErrorMessage="1" errorTitle="Formato inválido!" error="Você deve inserir um horário no formato HH:MM que seja plausível" sqref="AE21" xr:uid="{A1A7AF2B-C345-4877-9F36-5477E38F9772}">
      <formula1>0</formula1>
      <formula2>0.999999884259259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A25E37F4-14F7-44F9-98DF-1BF19787F23F}">
            <xm:f>$C$14=meta!$R$2</xm:f>
            <x14:dxf>
              <font>
                <color theme="5" tint="0.39994506668294322"/>
              </font>
            </x14:dxf>
          </x14:cfRule>
          <xm:sqref>B2:C11</xm:sqref>
        </x14:conditionalFormatting>
        <x14:conditionalFormatting xmlns:xm="http://schemas.microsoft.com/office/excel/2006/main">
          <x14:cfRule type="expression" priority="1" id="{31F45B9E-6C3F-4DF2-BFE4-C90B70E091DC}">
            <xm:f>SET!$C$14=meta!$R$2</xm:f>
            <x14:dxf>
              <font>
                <color theme="5" tint="0.39994506668294322"/>
              </font>
            </x14:dxf>
          </x14:cfRule>
          <xm:sqref>C12</xm:sqref>
        </x14:conditionalFormatting>
        <x14:conditionalFormatting xmlns:xm="http://schemas.microsoft.com/office/excel/2006/main">
          <x14:cfRule type="expression" priority="2" id="{26D18EA5-B9DE-487C-829C-83BD7E3562D7}">
            <xm:f>$C$14=meta!$R$2</xm:f>
            <x14:dxf>
              <font>
                <color theme="5" tint="0.39994506668294322"/>
              </font>
            </x14:dxf>
          </x14:cfRule>
          <xm:sqref>C13</xm:sqref>
        </x14:conditionalFormatting>
        <x14:conditionalFormatting xmlns:xm="http://schemas.microsoft.com/office/excel/2006/main">
          <x14:cfRule type="containsText" priority="4" operator="containsText" id="{465674F8-62B1-4DAB-AE7F-629D9EBA5922}">
            <xm:f>NOT(ISERROR(SEARCH(meta!$R$2,C14)))</xm:f>
            <xm:f>meta!$R$2</xm:f>
            <x14:dxf>
              <font>
                <color theme="5" tint="0.39994506668294322"/>
              </font>
            </x14:dxf>
          </x14:cfRule>
          <xm:sqref>C14</xm:sqref>
        </x14:conditionalFormatting>
        <x14:conditionalFormatting xmlns:xm="http://schemas.microsoft.com/office/excel/2006/main">
          <x14:cfRule type="expression" priority="125" stopIfTrue="1" id="{82C18630-DCEA-4299-B96C-64A5B480D6A5}">
            <xm:f>MONTH($G$3)&lt;&gt;VLOOKUP($B$2,meta!$M$1:$N$12,2,FALSE)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G3:L8</xm:sqref>
        </x14:conditionalFormatting>
        <x14:conditionalFormatting xmlns:xm="http://schemas.microsoft.com/office/excel/2006/main">
          <x14:cfRule type="expression" priority="104" stopIfTrue="1" id="{A21D7B38-DB37-4EB7-99C6-E1046E676649}">
            <xm:f>MONTH($G$10)&lt;&gt;VLOOKUP($B$2,meta!$M$1:$N$12,2,FALSE)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G10:L15</xm:sqref>
        </x14:conditionalFormatting>
        <x14:conditionalFormatting xmlns:xm="http://schemas.microsoft.com/office/excel/2006/main">
          <x14:cfRule type="expression" priority="83" stopIfTrue="1" id="{D871CD63-9A38-4308-92E8-57FF1F69B471}">
            <xm:f>MONTH($G$17)&lt;&gt;VLOOKUP($B$2,meta!$M$1:$N$12,2,FALSE)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G17:L22</xm:sqref>
        </x14:conditionalFormatting>
        <x14:conditionalFormatting xmlns:xm="http://schemas.microsoft.com/office/excel/2006/main">
          <x14:cfRule type="expression" priority="62" stopIfTrue="1" id="{20912EBF-D39D-430E-85AF-D5A23B6EFC9B}">
            <xm:f>MONTH($G$24)&lt;&gt;VLOOKUP($B$2,meta!$M$1:$N$12,2,FALSE)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G24:L29</xm:sqref>
        </x14:conditionalFormatting>
        <x14:conditionalFormatting xmlns:xm="http://schemas.microsoft.com/office/excel/2006/main">
          <x14:cfRule type="expression" priority="41" stopIfTrue="1" id="{55FBD3DB-AED0-4BEF-918F-28DD3902665C}">
            <xm:f>MONTH($G$31)&lt;&gt;VLOOKUP($B$2,meta!$M$1:$N$12,2,FALSE)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G31:L36</xm:sqref>
        </x14:conditionalFormatting>
        <x14:conditionalFormatting xmlns:xm="http://schemas.microsoft.com/office/excel/2006/main">
          <x14:cfRule type="expression" priority="20" stopIfTrue="1" id="{E5732752-D701-4057-B123-445327107ADD}">
            <xm:f>MONTH($G$38)&lt;&gt;VLOOKUP($B$2,meta!$M$1:$N$12,2,FALSE)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G38:L43</xm:sqref>
        </x14:conditionalFormatting>
        <x14:conditionalFormatting xmlns:xm="http://schemas.microsoft.com/office/excel/2006/main">
          <x14:cfRule type="expression" priority="128" stopIfTrue="1" id="{BF491F46-4ED3-43E0-A213-BBF45CA63642}">
            <xm:f>MONTH($N$3)&lt;&gt;VLOOKUP($B$2,meta!$M$1:$N$12,2,FALSE)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N3:S8</xm:sqref>
        </x14:conditionalFormatting>
        <x14:conditionalFormatting xmlns:xm="http://schemas.microsoft.com/office/excel/2006/main">
          <x14:cfRule type="expression" priority="107" stopIfTrue="1" id="{02679DC7-B26C-49BF-9F0A-E187C372AE16}">
            <xm:f>MONTH($N$10)&lt;&gt;VLOOKUP($B$2,meta!$M$1:$N$12,2,FALSE)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N10:S15</xm:sqref>
        </x14:conditionalFormatting>
        <x14:conditionalFormatting xmlns:xm="http://schemas.microsoft.com/office/excel/2006/main">
          <x14:cfRule type="expression" priority="86" stopIfTrue="1" id="{D6C90329-72B1-469B-9200-096C23C5E72F}">
            <xm:f>MONTH($N$17)&lt;&gt;VLOOKUP($B$2,meta!$M$1:$N$12,2,FALSE)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N17:S22</xm:sqref>
        </x14:conditionalFormatting>
        <x14:conditionalFormatting xmlns:xm="http://schemas.microsoft.com/office/excel/2006/main">
          <x14:cfRule type="expression" priority="65" stopIfTrue="1" id="{B8F7BA4C-FEB7-417E-AE64-91F414B2BCBC}">
            <xm:f>MONTH($N$24)&lt;&gt;VLOOKUP($B$2,meta!$M$1:$N$12,2,FALSE)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N24:S29</xm:sqref>
        </x14:conditionalFormatting>
        <x14:conditionalFormatting xmlns:xm="http://schemas.microsoft.com/office/excel/2006/main">
          <x14:cfRule type="expression" priority="44" stopIfTrue="1" id="{C0D9F73C-7772-4E82-82D8-43A8AF86E5DB}">
            <xm:f>MONTH($N$31)&lt;&gt;VLOOKUP($B$2,meta!$M$1:$N$12,2,FALSE)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N31:S36</xm:sqref>
        </x14:conditionalFormatting>
        <x14:conditionalFormatting xmlns:xm="http://schemas.microsoft.com/office/excel/2006/main">
          <x14:cfRule type="expression" priority="23" stopIfTrue="1" id="{5664C4B9-00B4-4C23-B8AE-DF4478DA1A4C}">
            <xm:f>MONTH($N$38)&lt;&gt;VLOOKUP($B$2,meta!$M$1:$N$12,2,FALSE)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N38:S43</xm:sqref>
        </x14:conditionalFormatting>
        <x14:conditionalFormatting xmlns:xm="http://schemas.microsoft.com/office/excel/2006/main">
          <x14:cfRule type="expression" priority="122" stopIfTrue="1" id="{A3672529-D13D-466D-93E7-651EA1896F6F}">
            <xm:f>MONTH($U$3)&lt;&gt;VLOOKUP($B$2,meta!$M$1:$N$12,2,FALSE)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U3:Z8</xm:sqref>
        </x14:conditionalFormatting>
        <x14:conditionalFormatting xmlns:xm="http://schemas.microsoft.com/office/excel/2006/main">
          <x14:cfRule type="expression" priority="101" stopIfTrue="1" id="{D28650C7-18DE-4EA4-A41D-8F37A927E2D2}">
            <xm:f>MONTH($U$10)&lt;&gt;VLOOKUP($B$2,meta!$M$1:$N$12,2,FALSE)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U10:Z15</xm:sqref>
        </x14:conditionalFormatting>
        <x14:conditionalFormatting xmlns:xm="http://schemas.microsoft.com/office/excel/2006/main">
          <x14:cfRule type="expression" priority="80" stopIfTrue="1" id="{8D74DA68-9731-4983-A00A-669E6F9B1249}">
            <xm:f>MONTH($U$17)&lt;&gt;VLOOKUP($B$2,meta!$M$1:$N$12,2,FALSE)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U17:Z22</xm:sqref>
        </x14:conditionalFormatting>
        <x14:conditionalFormatting xmlns:xm="http://schemas.microsoft.com/office/excel/2006/main">
          <x14:cfRule type="expression" priority="59" stopIfTrue="1" id="{E571660A-7858-4581-9001-BDB2D327BEFD}">
            <xm:f>MONTH($U$24)&lt;&gt;VLOOKUP($B$2,meta!$M$1:$N$12,2,FALSE)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U24:Z29</xm:sqref>
        </x14:conditionalFormatting>
        <x14:conditionalFormatting xmlns:xm="http://schemas.microsoft.com/office/excel/2006/main">
          <x14:cfRule type="expression" priority="38" stopIfTrue="1" id="{622A600C-AD2D-4B55-8DA3-A14BC3F88850}">
            <xm:f>MONTH($U$31)&lt;&gt;VLOOKUP($B$2,meta!$M$1:$N$12,2,FALSE)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U31:Z36</xm:sqref>
        </x14:conditionalFormatting>
        <x14:conditionalFormatting xmlns:xm="http://schemas.microsoft.com/office/excel/2006/main">
          <x14:cfRule type="expression" priority="17" stopIfTrue="1" id="{355A1EDE-1CF5-4E35-AC63-D301BA439343}">
            <xm:f>MONTH($U$38)&lt;&gt;VLOOKUP($B$2,meta!$M$1:$N$12,2,FALSE)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U38:Z43</xm:sqref>
        </x14:conditionalFormatting>
        <x14:conditionalFormatting xmlns:xm="http://schemas.microsoft.com/office/excel/2006/main">
          <x14:cfRule type="expression" priority="119" stopIfTrue="1" id="{959A8C9B-4FC9-4865-A0BD-85FDF3B3F7CB}">
            <xm:f>MONTH($AB$3)&lt;&gt;VLOOKUP($B$2,meta!$M$1:$N$12,2,FALSE)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AB3:AG8</xm:sqref>
        </x14:conditionalFormatting>
        <x14:conditionalFormatting xmlns:xm="http://schemas.microsoft.com/office/excel/2006/main">
          <x14:cfRule type="expression" priority="98" stopIfTrue="1" id="{71AE1EB7-8E24-4B52-8035-A326AFE08E4D}">
            <xm:f>MONTH($AB$10)&lt;&gt;VLOOKUP($B$2,meta!$M$1:$N$12,2,FALSE)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AB10:AG15</xm:sqref>
        </x14:conditionalFormatting>
        <x14:conditionalFormatting xmlns:xm="http://schemas.microsoft.com/office/excel/2006/main">
          <x14:cfRule type="expression" priority="77" stopIfTrue="1" id="{FEC79720-0C36-4CDD-904F-A6A52932A564}">
            <xm:f>MONTH($AB$17)&lt;&gt;VLOOKUP($B$2,meta!$M$1:$N$12,2,FALSE)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AB17:AG22</xm:sqref>
        </x14:conditionalFormatting>
        <x14:conditionalFormatting xmlns:xm="http://schemas.microsoft.com/office/excel/2006/main">
          <x14:cfRule type="expression" priority="56" stopIfTrue="1" id="{B6AEFE43-D3D4-4AB0-AF0E-ACAD745A1E79}">
            <xm:f>MONTH($AB$24)&lt;&gt;VLOOKUP($B$2,meta!$M$1:$N$12,2,FALSE)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AB24:AG29</xm:sqref>
        </x14:conditionalFormatting>
        <x14:conditionalFormatting xmlns:xm="http://schemas.microsoft.com/office/excel/2006/main">
          <x14:cfRule type="expression" priority="35" stopIfTrue="1" id="{18331B2D-FA80-4CA7-B68C-B4D65114A2FB}">
            <xm:f>MONTH($AB$31)&lt;&gt;VLOOKUP($B$2,meta!$M$1:$N$12,2,FALSE)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AB31:AG36</xm:sqref>
        </x14:conditionalFormatting>
        <x14:conditionalFormatting xmlns:xm="http://schemas.microsoft.com/office/excel/2006/main">
          <x14:cfRule type="expression" priority="14" stopIfTrue="1" id="{ACEA8034-CBB5-4950-8140-B00C323B33D7}">
            <xm:f>MONTH($AB$38)&lt;&gt;VLOOKUP($B$2,meta!$M$1:$N$12,2,FALSE)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AB38:AG43</xm:sqref>
        </x14:conditionalFormatting>
        <x14:conditionalFormatting xmlns:xm="http://schemas.microsoft.com/office/excel/2006/main">
          <x14:cfRule type="expression" priority="116" stopIfTrue="1" id="{0546BDC9-C198-4EDE-BCAD-D25D40699311}">
            <xm:f>MONTH($AI$3)&lt;&gt;VLOOKUP($B$2,meta!$M$1:$N$12,2,FALSE)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AI3:AN8</xm:sqref>
        </x14:conditionalFormatting>
        <x14:conditionalFormatting xmlns:xm="http://schemas.microsoft.com/office/excel/2006/main">
          <x14:cfRule type="expression" priority="95" stopIfTrue="1" id="{6BFF86F2-6F25-4B45-AB1A-365EB010927A}">
            <xm:f>MONTH($AI$10)&lt;&gt;VLOOKUP($B$2,meta!$M$1:$N$12,2,FALSE)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AI10:AN15</xm:sqref>
        </x14:conditionalFormatting>
        <x14:conditionalFormatting xmlns:xm="http://schemas.microsoft.com/office/excel/2006/main">
          <x14:cfRule type="expression" priority="74" stopIfTrue="1" id="{934B1076-4435-4A91-911D-671D7F8CB022}">
            <xm:f>MONTH($AI$17)&lt;&gt;VLOOKUP($B$2,meta!$M$1:$N$12,2,FALSE)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AI17:AN22</xm:sqref>
        </x14:conditionalFormatting>
        <x14:conditionalFormatting xmlns:xm="http://schemas.microsoft.com/office/excel/2006/main">
          <x14:cfRule type="expression" priority="53" stopIfTrue="1" id="{1BB3A261-53DD-4099-829B-4C96E6DE6EC0}">
            <xm:f>MONTH($AI$24)&lt;&gt;VLOOKUP($B$2,meta!$M$1:$N$12,2,FALSE)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AI24:AN29</xm:sqref>
        </x14:conditionalFormatting>
        <x14:conditionalFormatting xmlns:xm="http://schemas.microsoft.com/office/excel/2006/main">
          <x14:cfRule type="expression" priority="32" stopIfTrue="1" id="{886A369D-D8A9-4D13-9B46-437EF05F4659}">
            <xm:f>MONTH($AI$31)&lt;&gt;VLOOKUP($B$2,meta!$M$1:$N$12,2,FALSE)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AI31:AN36</xm:sqref>
        </x14:conditionalFormatting>
        <x14:conditionalFormatting xmlns:xm="http://schemas.microsoft.com/office/excel/2006/main">
          <x14:cfRule type="expression" priority="11" stopIfTrue="1" id="{52E599C2-8710-473F-85A6-82C80D3917AF}">
            <xm:f>MONTH($AI$38)&lt;&gt;VLOOKUP($B$2,meta!$M$1:$N$12,2,FALSE)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AI38:AN43</xm:sqref>
        </x14:conditionalFormatting>
        <x14:conditionalFormatting xmlns:xm="http://schemas.microsoft.com/office/excel/2006/main">
          <x14:cfRule type="expression" priority="113" stopIfTrue="1" id="{B80B67D8-5CB8-4182-911B-044F8C458B7A}">
            <xm:f>MONTH($AQ$3)&lt;&gt;VLOOKUP($B$2,meta!$M$1:$N$12,2,FALSE)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AQ3:AV8</xm:sqref>
        </x14:conditionalFormatting>
        <x14:conditionalFormatting xmlns:xm="http://schemas.microsoft.com/office/excel/2006/main">
          <x14:cfRule type="expression" priority="92" stopIfTrue="1" id="{0B426A7F-5387-4BF6-9FD5-B8B479EC2F3C}">
            <xm:f>MONTH($AQ$10)&lt;&gt;VLOOKUP($B$2,meta!$M$1:$N$12,2,FALSE)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AQ10:AV15</xm:sqref>
        </x14:conditionalFormatting>
        <x14:conditionalFormatting xmlns:xm="http://schemas.microsoft.com/office/excel/2006/main">
          <x14:cfRule type="expression" priority="71" stopIfTrue="1" id="{B2F31AB0-B29C-4977-A418-838867CB0AB7}">
            <xm:f>MONTH($AQ$17)&lt;&gt;VLOOKUP($B$2,meta!$M$1:$N$12,2,FALSE)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AQ17:AV22</xm:sqref>
        </x14:conditionalFormatting>
        <x14:conditionalFormatting xmlns:xm="http://schemas.microsoft.com/office/excel/2006/main">
          <x14:cfRule type="expression" priority="50" stopIfTrue="1" id="{C331BD29-AAAB-4649-8780-BD3E25B58F2F}">
            <xm:f>MONTH($AQ$24)&lt;&gt;VLOOKUP($B$2,meta!$M$1:$N$12,2,FALSE)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AQ24:AV29</xm:sqref>
        </x14:conditionalFormatting>
        <x14:conditionalFormatting xmlns:xm="http://schemas.microsoft.com/office/excel/2006/main">
          <x14:cfRule type="expression" priority="29" stopIfTrue="1" id="{F13499C7-A69E-4876-A196-5E898E31102C}">
            <xm:f>MONTH($AQ$31)&lt;&gt;VLOOKUP($B$2,meta!$M$1:$N$12,2,FALSE)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AQ31:AV36</xm:sqref>
        </x14:conditionalFormatting>
        <x14:conditionalFormatting xmlns:xm="http://schemas.microsoft.com/office/excel/2006/main">
          <x14:cfRule type="expression" priority="8" stopIfTrue="1" id="{7D39F66E-8B39-4FEA-92FE-DAF8B565B842}">
            <xm:f>MONTH($AQ$38)&lt;&gt;VLOOKUP($B$2,meta!$M$1:$N$12,2,FALSE)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AQ38:AV43</xm:sqref>
        </x14:conditionalFormatting>
        <x14:conditionalFormatting xmlns:xm="http://schemas.microsoft.com/office/excel/2006/main">
          <x14:cfRule type="expression" priority="110" stopIfTrue="1" id="{F7610AB5-C65F-4C33-990B-FE4B04CF798B}">
            <xm:f>MONTH($AX$3)&lt;&gt;VLOOKUP($B$2,meta!$M$1:$N$12,2,FALSE)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AX3:BC8</xm:sqref>
        </x14:conditionalFormatting>
        <x14:conditionalFormatting xmlns:xm="http://schemas.microsoft.com/office/excel/2006/main">
          <x14:cfRule type="expression" priority="89" stopIfTrue="1" id="{5C18180B-8831-4E74-9804-9BCF8C58EDD5}">
            <xm:f>MONTH($AX$10)&lt;&gt;VLOOKUP($B$2,meta!$M$1:$N$12,2,FALSE)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AX10:BC15</xm:sqref>
        </x14:conditionalFormatting>
        <x14:conditionalFormatting xmlns:xm="http://schemas.microsoft.com/office/excel/2006/main">
          <x14:cfRule type="expression" priority="68" stopIfTrue="1" id="{A62458E9-513A-42B3-855A-78BCD72687FB}">
            <xm:f>MONTH($AX$17)&lt;&gt;VLOOKUP($B$2,meta!$M$1:$N$12,2,FALSE)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AX17:BC22</xm:sqref>
        </x14:conditionalFormatting>
        <x14:conditionalFormatting xmlns:xm="http://schemas.microsoft.com/office/excel/2006/main">
          <x14:cfRule type="expression" priority="47" stopIfTrue="1" id="{16E23D5D-F671-413F-8C53-E42FEF57C649}">
            <xm:f>MONTH($AX$24)&lt;&gt;VLOOKUP($B$2,meta!$M$1:$N$12,2,FALSE)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AX24:BC29</xm:sqref>
        </x14:conditionalFormatting>
        <x14:conditionalFormatting xmlns:xm="http://schemas.microsoft.com/office/excel/2006/main">
          <x14:cfRule type="expression" priority="26" stopIfTrue="1" id="{321538C5-8335-4EB2-8FD9-42D30C43D4F1}">
            <xm:f>MONTH($AX$31)&lt;&gt;VLOOKUP($B$2,meta!$M$1:$N$12,2,FALSE)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AX31:BC36</xm:sqref>
        </x14:conditionalFormatting>
        <x14:conditionalFormatting xmlns:xm="http://schemas.microsoft.com/office/excel/2006/main">
          <x14:cfRule type="expression" priority="5" stopIfTrue="1" id="{429EF51F-13C3-4E75-A396-68919D84895A}">
            <xm:f>MONTH($AX$38)&lt;&gt;VLOOKUP($B$2,meta!$M$1:$N$12,2,FALSE)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AX38:BC43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AD49BC50-1CE7-4434-962B-73B3DBB1A963}">
          <x14:formula1>
            <xm:f>meta!$R$1:$R$2</xm:f>
          </x14:formula1>
          <xm:sqref>C14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8E5E-BC7D-4622-BCF8-80C661834F58}">
  <sheetPr codeName="Planilha12"/>
  <dimension ref="A1:BC43"/>
  <sheetViews>
    <sheetView zoomScaleNormal="100" workbookViewId="0">
      <selection activeCell="J4" sqref="J4"/>
    </sheetView>
  </sheetViews>
  <sheetFormatPr defaultColWidth="9.140625" defaultRowHeight="15" x14ac:dyDescent="0.25"/>
  <cols>
    <col min="1" max="1" width="1" style="1" customWidth="1"/>
    <col min="2" max="2" width="10.42578125" style="12" customWidth="1"/>
    <col min="3" max="3" width="6.5703125" style="1" bestFit="1" customWidth="1"/>
    <col min="4" max="4" width="1" style="5" customWidth="1"/>
    <col min="5" max="5" width="2.42578125" style="35" customWidth="1"/>
    <col min="6" max="6" width="1" style="37" customWidth="1"/>
    <col min="7" max="7" width="2.85546875" style="20" customWidth="1"/>
    <col min="8" max="8" width="9.42578125" style="3" customWidth="1"/>
    <col min="9" max="9" width="1" style="3" customWidth="1"/>
    <col min="10" max="10" width="5.85546875" style="3" customWidth="1"/>
    <col min="11" max="11" width="0.140625" style="29" customWidth="1"/>
    <col min="12" max="13" width="1" style="3" customWidth="1"/>
    <col min="14" max="14" width="2.85546875" style="20" customWidth="1"/>
    <col min="15" max="15" width="9.42578125" style="3" customWidth="1"/>
    <col min="16" max="16" width="1" style="3" customWidth="1"/>
    <col min="17" max="17" width="5.85546875" style="3" customWidth="1"/>
    <col min="18" max="18" width="0.140625" style="29" customWidth="1"/>
    <col min="19" max="20" width="1" style="3" customWidth="1"/>
    <col min="21" max="21" width="2.85546875" style="20" customWidth="1"/>
    <col min="22" max="22" width="9.42578125" style="3" customWidth="1"/>
    <col min="23" max="23" width="1" style="3" customWidth="1"/>
    <col min="24" max="24" width="5.85546875" style="3" customWidth="1"/>
    <col min="25" max="25" width="0.140625" style="29" customWidth="1"/>
    <col min="26" max="27" width="1" style="3" customWidth="1"/>
    <col min="28" max="28" width="2.85546875" style="20" customWidth="1"/>
    <col min="29" max="29" width="9.42578125" style="3" customWidth="1"/>
    <col min="30" max="30" width="1" style="3" customWidth="1"/>
    <col min="31" max="31" width="5.85546875" style="3" customWidth="1"/>
    <col min="32" max="32" width="0.140625" style="29" customWidth="1"/>
    <col min="33" max="34" width="1" style="3" customWidth="1"/>
    <col min="35" max="35" width="2.85546875" style="20" customWidth="1"/>
    <col min="36" max="36" width="9.42578125" style="3" customWidth="1"/>
    <col min="37" max="37" width="1" style="3" customWidth="1"/>
    <col min="38" max="38" width="5.85546875" style="3" customWidth="1"/>
    <col min="39" max="39" width="0.140625" style="29" customWidth="1"/>
    <col min="40" max="41" width="1" style="3" customWidth="1"/>
    <col min="42" max="42" width="1" style="16" customWidth="1"/>
    <col min="43" max="43" width="2.85546875" style="21" customWidth="1"/>
    <col min="44" max="44" width="9.42578125" style="17" customWidth="1"/>
    <col min="45" max="45" width="1" style="17" customWidth="1"/>
    <col min="46" max="46" width="5.85546875" style="17" customWidth="1"/>
    <col min="47" max="47" width="0.140625" style="24" customWidth="1"/>
    <col min="48" max="49" width="1" style="17" customWidth="1"/>
    <col min="50" max="50" width="2.85546875" style="21" customWidth="1"/>
    <col min="51" max="51" width="9.42578125" style="17" customWidth="1"/>
    <col min="52" max="52" width="1" style="17" customWidth="1"/>
    <col min="53" max="53" width="5.85546875" style="17" customWidth="1"/>
    <col min="54" max="54" width="0.140625" style="24" customWidth="1"/>
    <col min="55" max="55" width="1" style="17" customWidth="1"/>
    <col min="56" max="56" width="1" style="16" customWidth="1"/>
    <col min="57" max="57" width="9.140625" style="16"/>
    <col min="58" max="58" width="12.5703125" style="16" bestFit="1" customWidth="1"/>
    <col min="59" max="16384" width="9.140625" style="16"/>
  </cols>
  <sheetData>
    <row r="1" spans="1:55" ht="10.5" customHeight="1" x14ac:dyDescent="0.25">
      <c r="C1" s="32">
        <f>meta!$C$1</f>
        <v>2024</v>
      </c>
      <c r="J1" s="30">
        <f>IFERROR(SUM(J8,J15,J22,J29,J36,J43)*VLOOKUP($C$14,meta!$R$1:$S$3,2,FALSE),SUM(J8,J15,J22,J29,J36,J43))</f>
        <v>0</v>
      </c>
      <c r="Q1" s="30">
        <f>IFERROR(SUM(Q8,Q15,Q22,Q29,Q36,Q43)*VLOOKUP($C$14,meta!$R$1:$S$3,2,FALSE),SUM(Q8,Q15,Q22,Q29,Q36,Q43))</f>
        <v>0</v>
      </c>
      <c r="X1" s="30">
        <f>IFERROR(SUM(X8,X15,X22,X29,X36,X43)*VLOOKUP($C$14,meta!$R$1:$S$3,2,FALSE),SUM(X8,X15,X22,X29,X36,X43))</f>
        <v>0</v>
      </c>
      <c r="AE1" s="30">
        <f>IFERROR(SUM(AE8,AE15,AE22,AE29,AE36,AE43)*VLOOKUP($C$14,meta!$R$1:$S$3,2,FALSE),SUM(AE8,AE15,AE22,AE29,AE36,AE43))</f>
        <v>0</v>
      </c>
      <c r="AL1" s="30">
        <f>IFERROR(SUM(AL8,AL15,AL22,AL29,AL36,AL43)*VLOOKUP($C$14,meta!$R$1:$S$3,2,FALSE),SUM(AL8,AL15,AL22,AL29,AL36,AL43))</f>
        <v>0</v>
      </c>
      <c r="AT1" s="31">
        <f>IFERROR(SUM(AT8,AT15,AT22,AT29,AT36,AT43)*VLOOKUP($C$14,meta!$R$1:$S$3,2,FALSE),SUM(AT8,AT15,AT22,AT29,AT36,AT43))</f>
        <v>0</v>
      </c>
      <c r="BA1" s="31">
        <f>IFERROR(SUM(BA8,BA15,BA22,BA29,BA36,BA43)*VLOOKUP($C$14,meta!$R$1:$S$3,2,FALSE),SUM(BA8,BA15,BA22,BA29,BA36,BA43))</f>
        <v>0</v>
      </c>
    </row>
    <row r="2" spans="1:55" ht="4.5" customHeight="1" x14ac:dyDescent="0.25">
      <c r="B2" s="66" t="s">
        <v>33</v>
      </c>
      <c r="C2" s="66"/>
      <c r="D2" s="2"/>
      <c r="F2" s="34">
        <f>IFERROR(SUM(F4,F11,F18,F25,F32,F39)*VLOOKUP($C$14,meta!$R$1:$S$3,2,FALSE),SUM(F4,F11,F18,F25,F32,F39))</f>
        <v>0</v>
      </c>
      <c r="G2" s="39"/>
      <c r="H2" s="35"/>
      <c r="I2" s="35"/>
      <c r="J2" s="34">
        <f>IFERROR((1*NOT(OR(ISBLANK(J4),ISBLANK(J5),ISBLANK(J6),ISBLANK(J7)))+1*NOT(OR(ISBLANK(J11),ISBLANK(J12),ISBLANK(J13),ISBLANK(J14)))+1*NOT(OR(ISBLANK(J18),ISBLANK(J19),ISBLANK(J20),ISBLANK(J21)))+1*NOT(OR(ISBLANK(J25),ISBLANK(J26),ISBLANK(J27),ISBLANK(J28)))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*VLOOKUP($C$14,meta!$R$1:$S$3,2,FALSE),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+1*NOT(OR(ISBLANK(J32),ISBLANK(J33),ISBLANK(J34),ISBLANK(J35)))+1*NOT(OR(ISBLANK(J39),ISBLANK(J40),ISBLANK(J41),ISBLANK(J42)))))</f>
        <v>0</v>
      </c>
      <c r="K2" s="35"/>
      <c r="L2" s="35"/>
      <c r="M2" s="35"/>
      <c r="N2" s="39"/>
      <c r="O2" s="35"/>
      <c r="P2" s="35"/>
      <c r="Q2" s="34">
        <f>IFERROR((1*NOT(OR(ISBLANK(Q4),ISBLANK(Q5),ISBLANK(Q6),ISBLANK(Q7)))+1*NOT(OR(ISBLANK(Q11),ISBLANK(Q12),ISBLANK(Q13),ISBLANK(Q14)))+1*NOT(OR(ISBLANK(Q18),ISBLANK(Q19),ISBLANK(Q20),ISBLANK(Q21)))+1*NOT(OR(ISBLANK(Q25),ISBLANK(Q26),ISBLANK(Q27),ISBLANK(Q28)))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*VLOOKUP($C$14,meta!$R$1:$S$3,2,FALSE),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+1*NOT(OR(ISBLANK(Q32),ISBLANK(Q33),ISBLANK(Q34),ISBLANK(Q35)))+1*NOT(OR(ISBLANK(Q39),ISBLANK(Q40),ISBLANK(Q41),ISBLANK(Q42)))))</f>
        <v>0</v>
      </c>
      <c r="R2" s="35"/>
      <c r="S2" s="35"/>
      <c r="T2" s="35"/>
      <c r="U2" s="39"/>
      <c r="V2" s="35"/>
      <c r="W2" s="35"/>
      <c r="X2" s="34">
        <f>IFERROR((1*NOT(OR(ISBLANK(X4),ISBLANK(X5),ISBLANK(X6),ISBLANK(X7)))+1*NOT(OR(ISBLANK(X11),ISBLANK(X12),ISBLANK(X13),ISBLANK(X14)))+1*NOT(OR(ISBLANK(X18),ISBLANK(X19),ISBLANK(X20),ISBLANK(X21)))+1*NOT(OR(ISBLANK(X25),ISBLANK(X26),ISBLANK(X27),ISBLANK(X28)))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*VLOOKUP($C$14,meta!$R$1:$S$3,2,FALSE),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+1*NOT(OR(ISBLANK(X32),ISBLANK(X33),ISBLANK(X34),ISBLANK(X35)))+1*NOT(OR(ISBLANK(X39),ISBLANK(X40),ISBLANK(X41),ISBLANK(X42)))))</f>
        <v>0</v>
      </c>
      <c r="Y2" s="35"/>
      <c r="Z2" s="35"/>
      <c r="AA2" s="35"/>
      <c r="AB2" s="39"/>
      <c r="AC2" s="35"/>
      <c r="AD2" s="35"/>
      <c r="AE2" s="34">
        <f>IFERROR((1*NOT(OR(ISBLANK(AE4),ISBLANK(AE5),ISBLANK(AE6),ISBLANK(AE7)))+1*NOT(OR(ISBLANK(AE11),ISBLANK(AE12),ISBLANK(AE13),ISBLANK(AE14)))+1*NOT(OR(ISBLANK(AE18),ISBLANK(AE19),ISBLANK(AE20),ISBLANK(AE21)))+1*NOT(OR(ISBLANK(AE25),ISBLANK(AE26),ISBLANK(AE27),ISBLANK(AE28)))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*VLOOKUP($C$14,meta!$R$1:$S$3,2,FALSE),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+1*NOT(OR(ISBLANK(AE32),ISBLANK(AE33),ISBLANK(AE34),ISBLANK(AE35)))+1*NOT(OR(ISBLANK(AE39),ISBLANK(AE40),ISBLANK(AE41),ISBLANK(AE42)))))</f>
        <v>0</v>
      </c>
      <c r="AF2" s="35"/>
      <c r="AG2" s="35"/>
      <c r="AH2" s="35"/>
      <c r="AI2" s="39"/>
      <c r="AJ2" s="35"/>
      <c r="AK2" s="35"/>
      <c r="AL2" s="34">
        <f>IFERROR((1*NOT(OR(ISBLANK(AL4),ISBLANK(AL5),ISBLANK(AL6),ISBLANK(AL7)))+1*NOT(OR(ISBLANK(AL11),ISBLANK(AL12),ISBLANK(AL13),ISBLANK(AL14)))+1*NOT(OR(ISBLANK(AL18),ISBLANK(AL19),ISBLANK(AL20),ISBLANK(AL21)))+1*NOT(OR(ISBLANK(AL25),ISBLANK(AL26),ISBLANK(AL27),ISBLANK(AL28)))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*VLOOKUP($C$14,meta!$R$1:$S$3,2,FALSE),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+1*NOT(OR(ISBLANK(AL32),ISBLANK(AL33),ISBLANK(AL34),ISBLANK(AL35)))+1*NOT(OR(ISBLANK(AL39),ISBLANK(AL40),ISBLANK(AL41),ISBLANK(AL42)))))</f>
        <v>0</v>
      </c>
      <c r="AM2" s="35"/>
      <c r="AN2" s="35"/>
      <c r="AO2" s="35"/>
      <c r="AP2" s="17"/>
      <c r="AQ2" s="40"/>
      <c r="AT2" s="33">
        <f>IFERROR((1*NOT(OR(ISBLANK(AT4),ISBLANK(AT5),ISBLANK(AT6),ISBLANK(AT7)))+1*NOT(OR(ISBLANK(AT11),ISBLANK(AT12),ISBLANK(AT13),ISBLANK(AT14)))+1*NOT(OR(ISBLANK(AT18),ISBLANK(AT19),ISBLANK(AT20),ISBLANK(AT21)))+1*NOT(OR(ISBLANK(AT25),ISBLANK(AT26),ISBLANK(AT27),ISBLANK(AT28)))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*VLOOKUP($C$14,meta!$R$1:$S$3,2,FALSE),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+1*NOT(OR(ISBLANK(AT32),ISBLANK(AT33),ISBLANK(AT34),ISBLANK(AT35)))+1*NOT(OR(ISBLANK(AT39),ISBLANK(AT40),ISBLANK(AT41),ISBLANK(AT42)))))</f>
        <v>0</v>
      </c>
      <c r="AU2" s="17"/>
      <c r="AX2" s="40"/>
      <c r="BA2" s="33">
        <f>IFERROR((1*NOT(OR(ISBLANK(BA4),ISBLANK(BA5),ISBLANK(BA6),ISBLANK(BA7)))+1*NOT(OR(ISBLANK(BA11),ISBLANK(BA12),ISBLANK(BA13),ISBLANK(BA14)))+1*NOT(OR(ISBLANK(BA18),ISBLANK(BA19),ISBLANK(BA20),ISBLANK(BA21)))+1*NOT(OR(ISBLANK(BA25),ISBLANK(BA26),ISBLANK(BA27),ISBLANK(BA28)))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*VLOOKUP($C$14,meta!$R$1:$S$3,2,FALSE),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+1*NOT(OR(ISBLANK(BA32),ISBLANK(BA33),ISBLANK(BA34),ISBLANK(BA35)))+1*NOT(OR(ISBLANK(BA39),ISBLANK(BA40),ISBLANK(BA41),ISBLANK(BA42)))))</f>
        <v>0</v>
      </c>
    </row>
    <row r="3" spans="1:55" ht="4.5" customHeight="1" x14ac:dyDescent="0.25">
      <c r="B3" s="66"/>
      <c r="C3" s="66"/>
      <c r="D3" s="2"/>
      <c r="F3" s="35"/>
      <c r="G3" s="67" cm="1">
        <f t="array" ref="G3">_xlfn.IFS(WEEKDAY(DATE(meta!$C$1,VLOOKUP($B$2,meta!$M$1:$N$12,2,FALSE),1))=2,DATE(meta!$C$1,VLOOKUP($B$2,meta!$M$1:$N$12,2,FALSE),1),
WEEKDAY(DATE(meta!$C$1,VLOOKUP($B$2,meta!$M$1:$N$12,2,FALSE),1))=3,DATE(meta!$C$1,VLOOKUP($B$2,meta!$M$1:$N$12,2,FALSE),1)-1,
WEEKDAY(DATE(meta!$C$1,VLOOKUP($B$2,meta!$M$1:$N$12,2,FALSE),1))=4,DATE(meta!$C$1,VLOOKUP($B$2,meta!$M$1:$N$12,2,FALSE),1)-2,
WEEKDAY(DATE(meta!$C$1,VLOOKUP($B$2,meta!$M$1:$N$12,2,FALSE),1))=5,DATE(meta!$C$1,VLOOKUP($B$2,meta!$M$1:$N$12,2,FALSE),1)-3,
WEEKDAY(DATE(meta!$C$1,VLOOKUP($B$2,meta!$M$1:$N$12,2,FALSE),1))=6,DATE(meta!$C$1,VLOOKUP($B$2,meta!$M$1:$N$12,2,FALSE),1)-4,
WEEKDAY(DATE(meta!$C$1,VLOOKUP($B$2,meta!$M$1:$N$12,2,FALSE),1))=7,DATE(meta!$C$1,VLOOKUP($B$2,meta!$M$1:$N$12,2,FALSE),1)-5,
WEEKDAY(DATE(meta!$C$1,VLOOKUP($B$2,meta!$M$1:$N$12,2,FALSE),1))=1,DATE(meta!$C$1,VLOOKUP($B$2,meta!$M$1:$N$12,2,FALSE),1)-6
)</f>
        <v>44131</v>
      </c>
      <c r="H3" s="15"/>
      <c r="I3" s="15"/>
      <c r="J3" s="15"/>
      <c r="K3" s="25"/>
      <c r="L3" s="4"/>
      <c r="N3" s="67">
        <f>G3+1</f>
        <v>44132</v>
      </c>
      <c r="O3" s="15"/>
      <c r="P3" s="15"/>
      <c r="Q3" s="15"/>
      <c r="R3" s="25"/>
      <c r="S3" s="4"/>
      <c r="U3" s="67">
        <f>N3+1</f>
        <v>44133</v>
      </c>
      <c r="V3" s="15"/>
      <c r="W3" s="15"/>
      <c r="X3" s="15"/>
      <c r="Y3" s="25"/>
      <c r="Z3" s="4"/>
      <c r="AB3" s="67">
        <f>U3+1</f>
        <v>44134</v>
      </c>
      <c r="AC3" s="15"/>
      <c r="AD3" s="15"/>
      <c r="AE3" s="15"/>
      <c r="AF3" s="25"/>
      <c r="AG3" s="4"/>
      <c r="AI3" s="67">
        <f>AB3+1</f>
        <v>44135</v>
      </c>
      <c r="AJ3" s="15"/>
      <c r="AK3" s="15"/>
      <c r="AL3" s="15"/>
      <c r="AM3" s="25"/>
      <c r="AN3" s="4"/>
      <c r="AQ3" s="67">
        <f>AI3+1</f>
        <v>44136</v>
      </c>
      <c r="AR3" s="15"/>
      <c r="AS3" s="15"/>
      <c r="AT3" s="15"/>
      <c r="AU3" s="25"/>
      <c r="AV3" s="4"/>
      <c r="AX3" s="67">
        <f>AQ3+1</f>
        <v>44137</v>
      </c>
      <c r="AY3" s="15"/>
      <c r="AZ3" s="15"/>
      <c r="BA3" s="15"/>
      <c r="BB3" s="25"/>
      <c r="BC3" s="4"/>
    </row>
    <row r="4" spans="1:55" ht="14.45" customHeight="1" x14ac:dyDescent="0.25">
      <c r="B4" s="66"/>
      <c r="C4" s="66"/>
      <c r="E4" s="68">
        <f>IFERROR(SUM(J8,Q8,X8,AE8,AL8,AT8,BA8)*VLOOKUP($C$14,meta!$R$1:$S$3,2,FALSE),SUM(J8,Q8,X8,AE8,AL8,AT8,BA8))</f>
        <v>0</v>
      </c>
      <c r="F4" s="41">
        <f>IFERROR(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*VLOOKUP($C$14,meta!$R$1:$S$3,2,FALSE),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)</f>
        <v>0</v>
      </c>
      <c r="G4" s="67"/>
      <c r="H4" s="6" t="str">
        <f>meta!$P$1</f>
        <v>Entrada</v>
      </c>
      <c r="I4" s="1"/>
      <c r="J4" s="13"/>
      <c r="K4" s="26" t="str">
        <f>IF(J4&lt;&gt;"","",TEXT(meta!$F$1,"HH:MM"))</f>
        <v>08:30</v>
      </c>
      <c r="L4" s="1"/>
      <c r="N4" s="67"/>
      <c r="O4" s="6" t="str">
        <f>meta!$P$1</f>
        <v>Entrada</v>
      </c>
      <c r="P4" s="1"/>
      <c r="Q4" s="13"/>
      <c r="R4" s="26" t="str">
        <f>IF(Q4&lt;&gt;"","",TEXT(meta!$F$1,"HH:MM"))</f>
        <v>08:30</v>
      </c>
      <c r="S4" s="1"/>
      <c r="U4" s="67"/>
      <c r="V4" s="6" t="str">
        <f>meta!$P$1</f>
        <v>Entrada</v>
      </c>
      <c r="W4" s="1"/>
      <c r="X4" s="13"/>
      <c r="Y4" s="26" t="str">
        <f>IF(X4&lt;&gt;"","",TEXT(meta!$F$1,"HH:MM"))</f>
        <v>08:30</v>
      </c>
      <c r="Z4" s="1"/>
      <c r="AB4" s="67"/>
      <c r="AC4" s="6" t="str">
        <f>meta!$P$1</f>
        <v>Entrada</v>
      </c>
      <c r="AD4" s="1"/>
      <c r="AE4" s="13"/>
      <c r="AF4" s="26" t="str">
        <f>IF(AE4&lt;&gt;"","",TEXT(meta!$F$1,"HH:MM"))</f>
        <v>08:30</v>
      </c>
      <c r="AG4" s="1"/>
      <c r="AI4" s="67"/>
      <c r="AJ4" s="6" t="str">
        <f>meta!$P$1</f>
        <v>Entrada</v>
      </c>
      <c r="AK4" s="1"/>
      <c r="AL4" s="13"/>
      <c r="AM4" s="26" t="str">
        <f>IF(AL4&lt;&gt;"","",TEXT(meta!$F$1,"HH:MM"))</f>
        <v>08:30</v>
      </c>
      <c r="AN4" s="1"/>
      <c r="AQ4" s="67"/>
      <c r="AR4" s="6" t="str">
        <f>meta!$P$1</f>
        <v>Entrada</v>
      </c>
      <c r="AS4" s="1"/>
      <c r="AT4" s="13"/>
      <c r="AU4" s="26" t="str">
        <f>IF(AT4&lt;&gt;"","",TEXT(meta!$F$1,"HH:MM"))</f>
        <v>08:30</v>
      </c>
      <c r="AV4" s="1"/>
      <c r="AX4" s="67"/>
      <c r="AY4" s="6" t="str">
        <f>meta!$P$1</f>
        <v>Entrada</v>
      </c>
      <c r="AZ4" s="1"/>
      <c r="BA4" s="13"/>
      <c r="BB4" s="26" t="str">
        <f>IF(BA4&lt;&gt;"","",TEXT(meta!$F$1,"HH:MM"))</f>
        <v>08:30</v>
      </c>
      <c r="BC4" s="1"/>
    </row>
    <row r="5" spans="1:55" ht="14.45" customHeight="1" x14ac:dyDescent="0.25">
      <c r="B5" s="66"/>
      <c r="C5" s="66"/>
      <c r="E5" s="68"/>
      <c r="F5" s="36"/>
      <c r="G5" s="67"/>
      <c r="H5" s="7" t="str">
        <f>meta!$P$2</f>
        <v>Almoço ↑</v>
      </c>
      <c r="I5" s="1"/>
      <c r="J5" s="14"/>
      <c r="K5" s="27"/>
      <c r="L5" s="1"/>
      <c r="N5" s="67"/>
      <c r="O5" s="7" t="str">
        <f>meta!$P$2</f>
        <v>Almoço ↑</v>
      </c>
      <c r="P5" s="1"/>
      <c r="Q5" s="14"/>
      <c r="R5" s="27"/>
      <c r="S5" s="1"/>
      <c r="U5" s="67"/>
      <c r="V5" s="7" t="str">
        <f>meta!$P$2</f>
        <v>Almoço ↑</v>
      </c>
      <c r="W5" s="1"/>
      <c r="X5" s="14"/>
      <c r="Y5" s="27"/>
      <c r="Z5" s="1"/>
      <c r="AB5" s="67"/>
      <c r="AC5" s="7" t="str">
        <f>meta!$P$2</f>
        <v>Almoço ↑</v>
      </c>
      <c r="AD5" s="1"/>
      <c r="AE5" s="14"/>
      <c r="AF5" s="27"/>
      <c r="AG5" s="1"/>
      <c r="AI5" s="67"/>
      <c r="AJ5" s="7" t="str">
        <f>meta!$P$2</f>
        <v>Almoço ↑</v>
      </c>
      <c r="AK5" s="1"/>
      <c r="AL5" s="14"/>
      <c r="AM5" s="27"/>
      <c r="AN5" s="1"/>
      <c r="AQ5" s="67"/>
      <c r="AR5" s="7" t="str">
        <f>meta!$P$2</f>
        <v>Almoço ↑</v>
      </c>
      <c r="AS5" s="1"/>
      <c r="AT5" s="14"/>
      <c r="AU5" s="27"/>
      <c r="AV5" s="1"/>
      <c r="AX5" s="67"/>
      <c r="AY5" s="7" t="str">
        <f>meta!$P$2</f>
        <v>Almoço ↑</v>
      </c>
      <c r="AZ5" s="1"/>
      <c r="BA5" s="14"/>
      <c r="BB5" s="27"/>
      <c r="BC5" s="1"/>
    </row>
    <row r="6" spans="1:55" ht="14.45" customHeight="1" x14ac:dyDescent="0.25">
      <c r="B6" s="66"/>
      <c r="C6" s="66"/>
      <c r="E6" s="68"/>
      <c r="F6" s="36"/>
      <c r="G6" s="67"/>
      <c r="H6" s="7" t="str">
        <f>meta!$P$3</f>
        <v>Almoço ↓</v>
      </c>
      <c r="I6" s="1"/>
      <c r="J6" s="14"/>
      <c r="K6" s="27" t="str">
        <f>IF(OR(J5="",J6&lt;&gt;""),"",TEXT(J5+"1:00","HH:MM"))</f>
        <v/>
      </c>
      <c r="L6" s="1"/>
      <c r="N6" s="67"/>
      <c r="O6" s="7" t="str">
        <f>meta!$P$3</f>
        <v>Almoço ↓</v>
      </c>
      <c r="P6" s="1"/>
      <c r="Q6" s="14"/>
      <c r="R6" s="27" t="str">
        <f>IF(OR(Q5="",Q6&lt;&gt;""),"",TEXT(Q5+"1:00","HH:MM"))</f>
        <v/>
      </c>
      <c r="S6" s="1"/>
      <c r="U6" s="67"/>
      <c r="V6" s="7" t="str">
        <f>meta!$P$3</f>
        <v>Almoço ↓</v>
      </c>
      <c r="W6" s="1"/>
      <c r="X6" s="14"/>
      <c r="Y6" s="27" t="str">
        <f>IF(OR(X5="",X6&lt;&gt;""),"",TEXT(X5+"1:00","HH:MM"))</f>
        <v/>
      </c>
      <c r="Z6" s="1"/>
      <c r="AB6" s="67"/>
      <c r="AC6" s="7" t="str">
        <f>meta!$P$3</f>
        <v>Almoço ↓</v>
      </c>
      <c r="AD6" s="1"/>
      <c r="AE6" s="14"/>
      <c r="AF6" s="27" t="str">
        <f>IF(OR(AE5="",AE6&lt;&gt;""),"",TEXT(AE5+"1:00","HH:MM"))</f>
        <v/>
      </c>
      <c r="AG6" s="1"/>
      <c r="AI6" s="67"/>
      <c r="AJ6" s="7" t="str">
        <f>meta!$P$3</f>
        <v>Almoço ↓</v>
      </c>
      <c r="AK6" s="1"/>
      <c r="AL6" s="14"/>
      <c r="AM6" s="27" t="str">
        <f>IF(OR(AL5="",AL6&lt;&gt;""),"",TEXT(AL5+"1:00","HH:MM"))</f>
        <v/>
      </c>
      <c r="AN6" s="1"/>
      <c r="AQ6" s="67"/>
      <c r="AR6" s="7" t="str">
        <f>meta!$P$3</f>
        <v>Almoço ↓</v>
      </c>
      <c r="AS6" s="1"/>
      <c r="AT6" s="14"/>
      <c r="AU6" s="27" t="str">
        <f>IF(OR(AT5="",AT6&lt;&gt;""),"",TEXT(AT5+"1:00","HH:MM"))</f>
        <v/>
      </c>
      <c r="AV6" s="1"/>
      <c r="AX6" s="67"/>
      <c r="AY6" s="7" t="str">
        <f>meta!$P$3</f>
        <v>Almoço ↓</v>
      </c>
      <c r="AZ6" s="1"/>
      <c r="BA6" s="14"/>
      <c r="BB6" s="27" t="str">
        <f>IF(OR(BA5="",BA6&lt;&gt;""),"",TEXT(BA5+"1:00","HH:MM"))</f>
        <v/>
      </c>
      <c r="BC6" s="1"/>
    </row>
    <row r="7" spans="1:55" ht="14.45" customHeight="1" x14ac:dyDescent="0.25">
      <c r="B7" s="66"/>
      <c r="C7" s="66"/>
      <c r="E7" s="68"/>
      <c r="F7" s="36"/>
      <c r="G7" s="67"/>
      <c r="H7" s="6" t="str">
        <f>meta!$P$4</f>
        <v>Saída</v>
      </c>
      <c r="I7" s="1"/>
      <c r="J7" s="13"/>
      <c r="K7" s="26" t="str">
        <f>IF(J7&lt;&gt;"","",TEXT(meta!$F$2,"HH:MM"))</f>
        <v>17:30</v>
      </c>
      <c r="L7" s="1"/>
      <c r="N7" s="67"/>
      <c r="O7" s="6" t="str">
        <f>meta!$P$4</f>
        <v>Saída</v>
      </c>
      <c r="P7" s="1"/>
      <c r="Q7" s="13"/>
      <c r="R7" s="26" t="str">
        <f>IF(Q7&lt;&gt;"","",TEXT(meta!$F$2,"HH:MM"))</f>
        <v>17:30</v>
      </c>
      <c r="S7" s="1"/>
      <c r="U7" s="67"/>
      <c r="V7" s="6" t="str">
        <f>meta!$P$4</f>
        <v>Saída</v>
      </c>
      <c r="W7" s="1"/>
      <c r="X7" s="13"/>
      <c r="Y7" s="26" t="str">
        <f>IF(X7&lt;&gt;"","",TEXT(meta!$F$2,"HH:MM"))</f>
        <v>17:30</v>
      </c>
      <c r="Z7" s="1"/>
      <c r="AB7" s="67"/>
      <c r="AC7" s="6" t="str">
        <f>meta!$P$4</f>
        <v>Saída</v>
      </c>
      <c r="AD7" s="1"/>
      <c r="AE7" s="13"/>
      <c r="AF7" s="26" t="str">
        <f>IF(AE7&lt;&gt;"","",TEXT(meta!$F$2,"HH:MM"))</f>
        <v>17:30</v>
      </c>
      <c r="AG7" s="1"/>
      <c r="AI7" s="67"/>
      <c r="AJ7" s="6" t="str">
        <f>meta!$P$4</f>
        <v>Saída</v>
      </c>
      <c r="AK7" s="1"/>
      <c r="AL7" s="13"/>
      <c r="AM7" s="26" t="str">
        <f>IF(AL7&lt;&gt;"","",TEXT(meta!$F$2,"HH:MM"))</f>
        <v>17:30</v>
      </c>
      <c r="AN7" s="1"/>
      <c r="AQ7" s="67"/>
      <c r="AR7" s="6" t="str">
        <f>meta!$P$4</f>
        <v>Saída</v>
      </c>
      <c r="AS7" s="1"/>
      <c r="AT7" s="13"/>
      <c r="AU7" s="26" t="str">
        <f>IF(AT7&lt;&gt;"","",TEXT(meta!$F$2,"HH:MM"))</f>
        <v>17:30</v>
      </c>
      <c r="AV7" s="1"/>
      <c r="AX7" s="67"/>
      <c r="AY7" s="6" t="str">
        <f>meta!$P$4</f>
        <v>Saída</v>
      </c>
      <c r="AZ7" s="1"/>
      <c r="BA7" s="13"/>
      <c r="BB7" s="26" t="str">
        <f>IF(BA7&lt;&gt;"","",TEXT(meta!$F$2,"HH:MM"))</f>
        <v>17:30</v>
      </c>
      <c r="BC7" s="1"/>
    </row>
    <row r="8" spans="1:55" s="18" customFormat="1" ht="10.5" customHeight="1" x14ac:dyDescent="0.25">
      <c r="A8" s="8"/>
      <c r="B8" s="66"/>
      <c r="C8" s="66"/>
      <c r="D8" s="2"/>
      <c r="E8" s="35"/>
      <c r="F8" s="35"/>
      <c r="G8" s="67"/>
      <c r="H8" s="58" t="str">
        <f>IF(AND(J4&lt;&gt;"",J5&lt;&gt;"",J6&lt;&gt;"",J7&lt;&gt;""),
IF(ABS(J7-J4-(J6-J5)-meta!$F$4)&lt;=meta!$F$9,
_xlfn.CONCAT(
(SIGN(J7-J4-(J6-J5)-meta!$F$4)*MINUTE(ABS(J7-J4-(J6-J5)-meta!$F$4))),meta!$F$10
),""),"")</f>
        <v/>
      </c>
      <c r="I8" s="8"/>
      <c r="J8" s="23" t="str">
        <f>_xlfn.IFS(AND(J4="",J5="",J6="",J7=""),"",
AND(J4&lt;&gt;"",J5="",J6="",J7=""),meta!$F$1-J4,
AND(J4&lt;&gt;"",J5&lt;&gt;"",J6="",J7=""),meta!$F$1-J4,
AND(J4&lt;&gt;"",J5&lt;&gt;"",J6&lt;&gt;"",J7=""),(meta!$F$1-J4)-(J6-J5-meta!$F$3),
AND(J4&lt;&gt;"",J5&lt;&gt;"",J6&lt;&gt;"",J7&lt;&gt;""),IF(ABS(J7-J4-(J6-J5)-meta!$F$4)&lt;=meta!$F$9,0,(J7-J4-(J6-J5)-meta!$F$4)),
TRUE,"ERRO")</f>
        <v/>
      </c>
      <c r="K8" s="28"/>
      <c r="L8" s="8"/>
      <c r="M8" s="19"/>
      <c r="N8" s="67"/>
      <c r="O8" s="58" t="str">
        <f>IF(AND(Q4&lt;&gt;"",Q5&lt;&gt;"",Q6&lt;&gt;"",Q7&lt;&gt;""),
IF(ABS(Q7-Q4-(Q6-Q5)-meta!$F$4)&lt;=meta!$F$9,
_xlfn.CONCAT(
(SIGN(Q7-Q4-(Q6-Q5)-meta!$F$4)*MINUTE(ABS(Q7-Q4-(Q6-Q5)-meta!$F$4))),meta!$F$10
),""),"")</f>
        <v/>
      </c>
      <c r="P8" s="8"/>
      <c r="Q8" s="23" t="str">
        <f>_xlfn.IFS(AND(Q4="",Q5="",Q6="",Q7=""),"",
AND(Q4&lt;&gt;"",Q5="",Q6="",Q7=""),meta!$F$1-Q4,
AND(Q4&lt;&gt;"",Q5&lt;&gt;"",Q6="",Q7=""),meta!$F$1-Q4,
AND(Q4&lt;&gt;"",Q5&lt;&gt;"",Q6&lt;&gt;"",Q7=""),(meta!$F$1-Q4)-(Q6-Q5-meta!$F$3),
AND(Q4&lt;&gt;"",Q5&lt;&gt;"",Q6&lt;&gt;"",Q7&lt;&gt;""),IF(ABS(Q7-Q4-(Q6-Q5)-meta!$F$4)&lt;=meta!$F$9,0,(Q7-Q4-(Q6-Q5)-meta!$F$4)),
TRUE,"ERRO")</f>
        <v/>
      </c>
      <c r="R8" s="28"/>
      <c r="S8" s="8"/>
      <c r="T8" s="19"/>
      <c r="U8" s="67"/>
      <c r="V8" s="58" t="str">
        <f>IF(AND(X4&lt;&gt;"",X5&lt;&gt;"",X6&lt;&gt;"",X7&lt;&gt;""),
IF(ABS(X7-X4-(X6-X5)-meta!$F$4)&lt;=meta!$F$9,
_xlfn.CONCAT(
(SIGN(X7-X4-(X6-X5)-meta!$F$4)*MINUTE(ABS(X7-X4-(X6-X5)-meta!$F$4))),meta!$F$10
),""),"")</f>
        <v/>
      </c>
      <c r="W8" s="8"/>
      <c r="X8" s="23" t="str">
        <f>_xlfn.IFS(AND(X4="",X5="",X6="",X7=""),"",
AND(X4&lt;&gt;"",X5="",X6="",X7=""),meta!$F$1-X4,
AND(X4&lt;&gt;"",X5&lt;&gt;"",X6="",X7=""),meta!$F$1-X4,
AND(X4&lt;&gt;"",X5&lt;&gt;"",X6&lt;&gt;"",X7=""),(meta!$F$1-X4)-(X6-X5-meta!$F$3),
AND(X4&lt;&gt;"",X5&lt;&gt;"",X6&lt;&gt;"",X7&lt;&gt;""),IF(ABS(X7-X4-(X6-X5)-meta!$F$4)&lt;=meta!$F$9,0,(X7-X4-(X6-X5)-meta!$F$4)),
TRUE,"ERRO")</f>
        <v/>
      </c>
      <c r="Y8" s="28"/>
      <c r="Z8" s="8"/>
      <c r="AA8" s="19"/>
      <c r="AB8" s="67"/>
      <c r="AC8" s="58" t="str">
        <f>IF(AND(AE4&lt;&gt;"",AE5&lt;&gt;"",AE6&lt;&gt;"",AE7&lt;&gt;""),
IF(ABS(AE7-AE4-(AE6-AE5)-meta!$F$4)&lt;=meta!$F$9,
_xlfn.CONCAT(
(SIGN(AE7-AE4-(AE6-AE5)-meta!$F$4)*MINUTE(ABS(AE7-AE4-(AE6-AE5)-meta!$F$4))),meta!$F$10
),""),"")</f>
        <v/>
      </c>
      <c r="AD8" s="8"/>
      <c r="AE8" s="23" t="str">
        <f>_xlfn.IFS(AND(AE4="",AE5="",AE6="",AE7=""),"",
AND(AE4&lt;&gt;"",AE5="",AE6="",AE7=""),meta!$F$1-AE4,
AND(AE4&lt;&gt;"",AE5&lt;&gt;"",AE6="",AE7=""),meta!$F$1-AE4,
AND(AE4&lt;&gt;"",AE5&lt;&gt;"",AE6&lt;&gt;"",AE7=""),(meta!$F$1-AE4)-(AE6-AE5-meta!$F$3),
AND(AE4&lt;&gt;"",AE5&lt;&gt;"",AE6&lt;&gt;"",AE7&lt;&gt;""),IF(ABS(AE7-AE4-(AE6-AE5)-meta!$F$4)&lt;=meta!$F$9,0,(AE7-AE4-(AE6-AE5)-meta!$F$4)),
TRUE,"ERRO")</f>
        <v/>
      </c>
      <c r="AF8" s="28"/>
      <c r="AG8" s="8"/>
      <c r="AH8" s="19"/>
      <c r="AI8" s="67"/>
      <c r="AJ8" s="58" t="str">
        <f>IF(AND(AL4&lt;&gt;"",AL5&lt;&gt;"",AL6&lt;&gt;"",AL7&lt;&gt;""),
IF(ABS(AL7-AL4-(AL6-AL5)-meta!$F$4)&lt;=meta!$F$9,
_xlfn.CONCAT(
(SIGN(AL7-AL4-(AL6-AL5)-meta!$F$4)*MINUTE(ABS(AL7-AL4-(AL6-AL5)-meta!$F$4))),meta!$F$10
),""),"")</f>
        <v/>
      </c>
      <c r="AK8" s="8"/>
      <c r="AL8" s="23" t="str">
        <f>_xlfn.IFS(AND(AL4="",AL5="",AL6="",AL7=""),"",
AND(AL4&lt;&gt;"",AL5="",AL6="",AL7=""),meta!$F$1-AL4,
AND(AL4&lt;&gt;"",AL5&lt;&gt;"",AL6="",AL7=""),meta!$F$1-AL4,
AND(AL4&lt;&gt;"",AL5&lt;&gt;"",AL6&lt;&gt;"",AL7=""),(meta!$F$1-AL4)-(AL6-AL5-meta!$F$3),
AND(AL4&lt;&gt;"",AL5&lt;&gt;"",AL6&lt;&gt;"",AL7&lt;&gt;""),IF(ABS(AL7-AL4-(AL6-AL5)-meta!$F$4)&lt;=meta!$F$9,0,(AL7-AL4-(AL6-AL5)-meta!$F$4)),
TRUE,"ERRO")</f>
        <v/>
      </c>
      <c r="AM8" s="28"/>
      <c r="AN8" s="8"/>
      <c r="AO8" s="19"/>
      <c r="AQ8" s="67"/>
      <c r="AR8" s="58" t="str">
        <f>IF(AND(AT4&lt;&gt;"",AT5&lt;&gt;"",AT6&lt;&gt;"",AT7&lt;&gt;""),
IF(ABS(AT7-AT4-(AT6-AT5)-meta!$F$4)&lt;=meta!$F$9,
_xlfn.CONCAT(
(SIGN(AT7-AT4-(AT6-AT5)-meta!$F$4)*MINUTE(ABS(AT7-AT4-(AT6-AT5)-meta!$F$4))),meta!$F$10
),""),"")</f>
        <v/>
      </c>
      <c r="AS8" s="8"/>
      <c r="AT8" s="23" t="str">
        <f>_xlfn.IFS(AND(AT4="",AT5="",AT6="",AT7=""),"",
AND(AT4&lt;&gt;"",AT5="",AT6="",AT7=""),meta!$F$1-AT4,
AND(AT4&lt;&gt;"",AT5&lt;&gt;"",AT6="",AT7=""),meta!$F$1-AT4,
AND(AT4&lt;&gt;"",AT5&lt;&gt;"",AT6&lt;&gt;"",AT7=""),(meta!$F$1-AT4)-(AT6-AT5-meta!$F$3),
AND(AT4&lt;&gt;"",AT5&lt;&gt;"",AT6&lt;&gt;"",AT7&lt;&gt;""),IF(ABS(AT7-AT4-(AT6-AT5)-meta!$F$4)&lt;=meta!$F$9,0,(AT7-AT4-(AT6-AT5)-meta!$F$4)),
TRUE,"ERRO")</f>
        <v/>
      </c>
      <c r="AU8" s="28"/>
      <c r="AV8" s="8"/>
      <c r="AX8" s="67"/>
      <c r="AY8" s="58" t="str">
        <f>IF(AND(BA4&lt;&gt;"",BA5&lt;&gt;"",BA6&lt;&gt;"",BA7&lt;&gt;""),
IF(ABS(BA7-BA4-(BA6-BA5)-meta!$F$4)&lt;=meta!$F$9,
_xlfn.CONCAT(
(SIGN(BA7-BA4-(BA6-BA5)-meta!$F$4)*MINUTE(ABS(BA7-BA4-(BA6-BA5)-meta!$F$4))),meta!$F$10
),""),"")</f>
        <v/>
      </c>
      <c r="AZ8" s="8"/>
      <c r="BA8" s="23" t="str">
        <f>_xlfn.IFS(AND(BA4="",BA5="",BA6="",BA7=""),"",
AND(BA4&lt;&gt;"",BA5="",BA6="",BA7=""),meta!$F$1-BA4,
AND(BA4&lt;&gt;"",BA5&lt;&gt;"",BA6="",BA7=""),meta!$F$1-BA4,
AND(BA4&lt;&gt;"",BA5&lt;&gt;"",BA6&lt;&gt;"",BA7=""),(meta!$F$1-BA4)-(BA6-BA5-meta!$F$3),
AND(BA4&lt;&gt;"",BA5&lt;&gt;"",BA6&lt;&gt;"",BA7&lt;&gt;""),IF(ABS(BA7-BA4-(BA6-BA5)-meta!$F$4)&lt;=meta!$F$9,0,(BA7-BA4-(BA6-BA5)-meta!$F$4)),
TRUE,"ERRO")</f>
        <v/>
      </c>
      <c r="BB8" s="28"/>
      <c r="BC8" s="8"/>
    </row>
    <row r="9" spans="1:55" ht="4.5" customHeight="1" x14ac:dyDescent="0.25">
      <c r="B9" s="66"/>
      <c r="C9" s="66"/>
      <c r="F9" s="35"/>
    </row>
    <row r="10" spans="1:55" ht="4.5" customHeight="1" x14ac:dyDescent="0.25">
      <c r="B10" s="66"/>
      <c r="C10" s="66"/>
      <c r="F10" s="35"/>
      <c r="G10" s="67">
        <f>AX3+1</f>
        <v>44138</v>
      </c>
      <c r="H10" s="15"/>
      <c r="I10" s="15"/>
      <c r="J10" s="15"/>
      <c r="K10" s="25"/>
      <c r="L10" s="4"/>
      <c r="N10" s="67">
        <f>G10+1</f>
        <v>44139</v>
      </c>
      <c r="O10" s="15"/>
      <c r="P10" s="15"/>
      <c r="Q10" s="15"/>
      <c r="R10" s="25"/>
      <c r="S10" s="4"/>
      <c r="U10" s="67">
        <f>N10+1</f>
        <v>44140</v>
      </c>
      <c r="V10" s="15"/>
      <c r="W10" s="15"/>
      <c r="X10" s="15"/>
      <c r="Y10" s="25"/>
      <c r="Z10" s="4"/>
      <c r="AB10" s="67">
        <f>U10+1</f>
        <v>44141</v>
      </c>
      <c r="AC10" s="15"/>
      <c r="AD10" s="15"/>
      <c r="AE10" s="15"/>
      <c r="AF10" s="25"/>
      <c r="AG10" s="4"/>
      <c r="AI10" s="67">
        <f>AB10+1</f>
        <v>44142</v>
      </c>
      <c r="AJ10" s="15"/>
      <c r="AK10" s="15"/>
      <c r="AL10" s="15"/>
      <c r="AM10" s="25"/>
      <c r="AN10" s="4"/>
      <c r="AQ10" s="67">
        <f>AI10+1</f>
        <v>44143</v>
      </c>
      <c r="AR10" s="15"/>
      <c r="AS10" s="15"/>
      <c r="AT10" s="15"/>
      <c r="AU10" s="25"/>
      <c r="AV10" s="4"/>
      <c r="AX10" s="67">
        <f>AQ10+1</f>
        <v>44144</v>
      </c>
      <c r="AY10" s="15"/>
      <c r="AZ10" s="15"/>
      <c r="BA10" s="15"/>
      <c r="BB10" s="25"/>
      <c r="BC10" s="4"/>
    </row>
    <row r="11" spans="1:55" ht="14.45" customHeight="1" x14ac:dyDescent="0.25">
      <c r="A11" s="10"/>
      <c r="B11" s="66"/>
      <c r="C11" s="66"/>
      <c r="E11" s="68">
        <f>IFERROR(SUM(J15,Q15,X15,AE15,AL15,AT15,BA15)*VLOOKUP($C$14,meta!$R$1:$S$3,2,FALSE),SUM(J15,Q15,X15,AE15,AL15,AT15,BA15))</f>
        <v>0</v>
      </c>
      <c r="F11" s="41">
        <f>IFERROR(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*VLOOKUP($C$14,meta!$R$1:$S$3,2,FALSE),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)</f>
        <v>0</v>
      </c>
      <c r="G11" s="67"/>
      <c r="H11" s="6" t="str">
        <f>meta!$P$1</f>
        <v>Entrada</v>
      </c>
      <c r="I11" s="1"/>
      <c r="J11" s="13"/>
      <c r="K11" s="26" t="str">
        <f>IF(J11&lt;&gt;"","",TEXT(meta!$F$1,"HH:MM"))</f>
        <v>08:30</v>
      </c>
      <c r="L11" s="1"/>
      <c r="N11" s="67"/>
      <c r="O11" s="6" t="str">
        <f>meta!$P$1</f>
        <v>Entrada</v>
      </c>
      <c r="P11" s="1"/>
      <c r="Q11" s="13"/>
      <c r="R11" s="26" t="str">
        <f>IF(Q11&lt;&gt;"","",TEXT(meta!$F$1,"HH:MM"))</f>
        <v>08:30</v>
      </c>
      <c r="S11" s="1"/>
      <c r="U11" s="67"/>
      <c r="V11" s="6" t="str">
        <f>meta!$P$1</f>
        <v>Entrada</v>
      </c>
      <c r="W11" s="1"/>
      <c r="X11" s="13"/>
      <c r="Y11" s="26" t="str">
        <f>IF(X11&lt;&gt;"","",TEXT(meta!$F$1,"HH:MM"))</f>
        <v>08:30</v>
      </c>
      <c r="Z11" s="1"/>
      <c r="AB11" s="67"/>
      <c r="AC11" s="6" t="str">
        <f>meta!$P$1</f>
        <v>Entrada</v>
      </c>
      <c r="AD11" s="1"/>
      <c r="AE11" s="13"/>
      <c r="AF11" s="26" t="str">
        <f>IF(AE11&lt;&gt;"","",TEXT(meta!$F$1,"HH:MM"))</f>
        <v>08:30</v>
      </c>
      <c r="AG11" s="1"/>
      <c r="AI11" s="67"/>
      <c r="AJ11" s="6" t="str">
        <f>meta!$P$1</f>
        <v>Entrada</v>
      </c>
      <c r="AK11" s="1"/>
      <c r="AL11" s="13"/>
      <c r="AM11" s="26" t="str">
        <f>IF(AL11&lt;&gt;"","",TEXT(meta!$F$1,"HH:MM"))</f>
        <v>08:30</v>
      </c>
      <c r="AN11" s="1"/>
      <c r="AQ11" s="67"/>
      <c r="AR11" s="6" t="str">
        <f>meta!$P$1</f>
        <v>Entrada</v>
      </c>
      <c r="AS11" s="1"/>
      <c r="AT11" s="13"/>
      <c r="AU11" s="26" t="str">
        <f>IF(AT11&lt;&gt;"","",TEXT(meta!$F$1,"HH:MM"))</f>
        <v>08:30</v>
      </c>
      <c r="AV11" s="1"/>
      <c r="AX11" s="67"/>
      <c r="AY11" s="6" t="str">
        <f>meta!$P$1</f>
        <v>Entrada</v>
      </c>
      <c r="AZ11" s="1"/>
      <c r="BA11" s="13"/>
      <c r="BB11" s="26" t="str">
        <f>IF(BA11&lt;&gt;"","",TEXT(meta!$F$1,"HH:MM"))</f>
        <v>08:30</v>
      </c>
      <c r="BC11" s="1"/>
    </row>
    <row r="12" spans="1:55" ht="14.45" customHeight="1" x14ac:dyDescent="0.25">
      <c r="B12" s="22" t="s">
        <v>37</v>
      </c>
      <c r="C12" s="59">
        <f>OUT!C13</f>
        <v>0</v>
      </c>
      <c r="E12" s="68"/>
      <c r="F12" s="36"/>
      <c r="G12" s="67"/>
      <c r="H12" s="7" t="str">
        <f>meta!$P$2</f>
        <v>Almoço ↑</v>
      </c>
      <c r="I12" s="1"/>
      <c r="J12" s="14"/>
      <c r="K12" s="27"/>
      <c r="L12" s="1"/>
      <c r="N12" s="67"/>
      <c r="O12" s="7" t="str">
        <f>meta!$P$2</f>
        <v>Almoço ↑</v>
      </c>
      <c r="P12" s="1"/>
      <c r="Q12" s="14"/>
      <c r="R12" s="27"/>
      <c r="S12" s="1"/>
      <c r="U12" s="67"/>
      <c r="V12" s="7" t="str">
        <f>meta!$P$2</f>
        <v>Almoço ↑</v>
      </c>
      <c r="W12" s="1"/>
      <c r="X12" s="14"/>
      <c r="Y12" s="27"/>
      <c r="Z12" s="1"/>
      <c r="AB12" s="67"/>
      <c r="AC12" s="7" t="str">
        <f>meta!$P$2</f>
        <v>Almoço ↑</v>
      </c>
      <c r="AD12" s="1"/>
      <c r="AE12" s="14"/>
      <c r="AF12" s="27"/>
      <c r="AG12" s="1"/>
      <c r="AI12" s="67"/>
      <c r="AJ12" s="7" t="str">
        <f>meta!$P$2</f>
        <v>Almoço ↑</v>
      </c>
      <c r="AK12" s="1"/>
      <c r="AL12" s="14"/>
      <c r="AM12" s="27"/>
      <c r="AN12" s="1"/>
      <c r="AQ12" s="67"/>
      <c r="AR12" s="7" t="str">
        <f>meta!$P$2</f>
        <v>Almoço ↑</v>
      </c>
      <c r="AS12" s="1"/>
      <c r="AT12" s="14"/>
      <c r="AU12" s="27"/>
      <c r="AV12" s="1"/>
      <c r="AX12" s="67"/>
      <c r="AY12" s="7" t="str">
        <f>meta!$P$2</f>
        <v>Almoço ↑</v>
      </c>
      <c r="AZ12" s="1"/>
      <c r="BA12" s="14"/>
      <c r="BB12" s="27"/>
      <c r="BC12" s="1"/>
    </row>
    <row r="13" spans="1:55" ht="14.45" customHeight="1" x14ac:dyDescent="0.25">
      <c r="B13" s="22" t="s">
        <v>36</v>
      </c>
      <c r="C13" s="59">
        <f>IFERROR(SUM(E4,E11,E18,E25,E32,E39)*VLOOKUP(C14,meta!$R$1:$S$3,2,FALSE),SUM(E4,E11,E18,E25,E32,E39))</f>
        <v>0</v>
      </c>
      <c r="E13" s="68"/>
      <c r="F13" s="36"/>
      <c r="G13" s="67"/>
      <c r="H13" s="7" t="str">
        <f>meta!$P$3</f>
        <v>Almoço ↓</v>
      </c>
      <c r="I13" s="1"/>
      <c r="J13" s="14"/>
      <c r="K13" s="27" t="str">
        <f>IF(OR(J12="",J13&lt;&gt;""),"",TEXT(J12+"1:00","HH:MM"))</f>
        <v/>
      </c>
      <c r="L13" s="1"/>
      <c r="N13" s="67"/>
      <c r="O13" s="7" t="str">
        <f>meta!$P$3</f>
        <v>Almoço ↓</v>
      </c>
      <c r="P13" s="1"/>
      <c r="Q13" s="14"/>
      <c r="R13" s="27" t="str">
        <f>IF(OR(Q12="",Q13&lt;&gt;""),"",TEXT(Q12+"1:00","HH:MM"))</f>
        <v/>
      </c>
      <c r="S13" s="1"/>
      <c r="U13" s="67"/>
      <c r="V13" s="7" t="str">
        <f>meta!$P$3</f>
        <v>Almoço ↓</v>
      </c>
      <c r="W13" s="1"/>
      <c r="X13" s="14"/>
      <c r="Y13" s="27" t="str">
        <f>IF(OR(X12="",X13&lt;&gt;""),"",TEXT(X12+"1:00","HH:MM"))</f>
        <v/>
      </c>
      <c r="Z13" s="1"/>
      <c r="AB13" s="67"/>
      <c r="AC13" s="7" t="str">
        <f>meta!$P$3</f>
        <v>Almoço ↓</v>
      </c>
      <c r="AD13" s="1"/>
      <c r="AE13" s="14"/>
      <c r="AF13" s="27" t="str">
        <f>IF(OR(AE12="",AE13&lt;&gt;""),"",TEXT(AE12+"1:00","HH:MM"))</f>
        <v/>
      </c>
      <c r="AG13" s="1"/>
      <c r="AI13" s="67"/>
      <c r="AJ13" s="7" t="str">
        <f>meta!$P$3</f>
        <v>Almoço ↓</v>
      </c>
      <c r="AK13" s="1"/>
      <c r="AL13" s="14"/>
      <c r="AM13" s="27" t="str">
        <f>IF(OR(AL12="",AL13&lt;&gt;""),"",TEXT(AL12+"1:00","HH:MM"))</f>
        <v/>
      </c>
      <c r="AN13" s="1"/>
      <c r="AQ13" s="67"/>
      <c r="AR13" s="7" t="str">
        <f>meta!$P$3</f>
        <v>Almoço ↓</v>
      </c>
      <c r="AS13" s="1"/>
      <c r="AT13" s="14"/>
      <c r="AU13" s="27" t="str">
        <f>IF(OR(AT12="",AT13&lt;&gt;""),"",TEXT(AT12+"1:00","HH:MM"))</f>
        <v/>
      </c>
      <c r="AV13" s="1"/>
      <c r="AX13" s="67"/>
      <c r="AY13" s="7" t="str">
        <f>meta!$P$3</f>
        <v>Almoço ↓</v>
      </c>
      <c r="AZ13" s="1"/>
      <c r="BA13" s="14"/>
      <c r="BB13" s="27" t="str">
        <f>IF(OR(BA12="",BA13&lt;&gt;""),"",TEXT(BA12+"1:00","HH:MM"))</f>
        <v/>
      </c>
      <c r="BC13" s="1"/>
    </row>
    <row r="14" spans="1:55" ht="14.45" customHeight="1" x14ac:dyDescent="0.25">
      <c r="B14" s="22" t="s">
        <v>66</v>
      </c>
      <c r="C14" s="60" t="s">
        <v>64</v>
      </c>
      <c r="E14" s="68"/>
      <c r="F14" s="36"/>
      <c r="G14" s="67"/>
      <c r="H14" s="6" t="str">
        <f>meta!$P$4</f>
        <v>Saída</v>
      </c>
      <c r="I14" s="1"/>
      <c r="J14" s="13"/>
      <c r="K14" s="26" t="str">
        <f>IF(J14&lt;&gt;"","",TEXT(meta!$F$2,"HH:MM"))</f>
        <v>17:30</v>
      </c>
      <c r="L14" s="1"/>
      <c r="N14" s="67"/>
      <c r="O14" s="6" t="str">
        <f>meta!$P$4</f>
        <v>Saída</v>
      </c>
      <c r="P14" s="1"/>
      <c r="Q14" s="13"/>
      <c r="R14" s="26" t="str">
        <f>IF(Q14&lt;&gt;"","",TEXT(meta!$F$2,"HH:MM"))</f>
        <v>17:30</v>
      </c>
      <c r="S14" s="1"/>
      <c r="U14" s="67"/>
      <c r="V14" s="6" t="str">
        <f>meta!$P$4</f>
        <v>Saída</v>
      </c>
      <c r="W14" s="1"/>
      <c r="X14" s="13"/>
      <c r="Y14" s="26" t="str">
        <f>IF(X14&lt;&gt;"","",TEXT(meta!$F$2,"HH:MM"))</f>
        <v>17:30</v>
      </c>
      <c r="Z14" s="1"/>
      <c r="AB14" s="67"/>
      <c r="AC14" s="6" t="str">
        <f>meta!$P$4</f>
        <v>Saída</v>
      </c>
      <c r="AD14" s="1"/>
      <c r="AE14" s="13"/>
      <c r="AF14" s="26" t="str">
        <f>IF(AE14&lt;&gt;"","",TEXT(meta!$F$2,"HH:MM"))</f>
        <v>17:30</v>
      </c>
      <c r="AG14" s="1"/>
      <c r="AI14" s="67"/>
      <c r="AJ14" s="6" t="str">
        <f>meta!$P$4</f>
        <v>Saída</v>
      </c>
      <c r="AK14" s="1"/>
      <c r="AL14" s="13"/>
      <c r="AM14" s="26" t="str">
        <f>IF(AL14&lt;&gt;"","",TEXT(meta!$F$2,"HH:MM"))</f>
        <v>17:30</v>
      </c>
      <c r="AN14" s="1"/>
      <c r="AQ14" s="67"/>
      <c r="AR14" s="6" t="str">
        <f>meta!$P$4</f>
        <v>Saída</v>
      </c>
      <c r="AS14" s="1"/>
      <c r="AT14" s="13"/>
      <c r="AU14" s="26" t="str">
        <f>IF(AT14&lt;&gt;"","",TEXT(meta!$F$2,"HH:MM"))</f>
        <v>17:30</v>
      </c>
      <c r="AV14" s="1"/>
      <c r="AX14" s="67"/>
      <c r="AY14" s="6" t="str">
        <f>meta!$P$4</f>
        <v>Saída</v>
      </c>
      <c r="AZ14" s="1"/>
      <c r="BA14" s="13"/>
      <c r="BB14" s="26" t="str">
        <f>IF(BA14&lt;&gt;"","",TEXT(meta!$F$2,"HH:MM"))</f>
        <v>17:30</v>
      </c>
      <c r="BC14" s="1"/>
    </row>
    <row r="15" spans="1:55" s="18" customFormat="1" ht="10.5" customHeight="1" x14ac:dyDescent="0.25">
      <c r="A15" s="8"/>
      <c r="B15" s="11"/>
      <c r="C15" s="9"/>
      <c r="D15" s="2"/>
      <c r="E15" s="35"/>
      <c r="F15" s="35"/>
      <c r="G15" s="67"/>
      <c r="H15" s="58" t="str">
        <f>IF(AND(J11&lt;&gt;"",J12&lt;&gt;"",J13&lt;&gt;"",J14&lt;&gt;""),
IF(ABS(J14-J11-(J13-J12)-meta!$F$4)&lt;=meta!$F$9,
_xlfn.CONCAT(
(SIGN(J14-J11-(J13-J12)-meta!$F$4)*MINUTE(ABS(J14-J11-(J13-J12)-meta!$F$4))),meta!$F$10
),""),"")</f>
        <v/>
      </c>
      <c r="I15" s="8"/>
      <c r="J15" s="23" t="str">
        <f>_xlfn.IFS(AND(J11="",J12="",J13="",J14=""),"",
AND(J11&lt;&gt;"",J12="",J13="",J14=""),meta!$F$1-J11,
AND(J11&lt;&gt;"",J12&lt;&gt;"",J13="",J14=""),meta!$F$1-J11,
AND(J11&lt;&gt;"",J12&lt;&gt;"",J13&lt;&gt;"",J14=""),(meta!$F$1-J11)-(J13-J12-meta!$F$3),
AND(J11&lt;&gt;"",J12&lt;&gt;"",J13&lt;&gt;"",J14&lt;&gt;""),IF(ABS(J14-J11-(J13-J12)-meta!$F$4)&lt;=meta!$F$9,0,(J14-J11-(J13-J12)-meta!$F$4)),
TRUE,"ERRO")</f>
        <v/>
      </c>
      <c r="K15" s="28"/>
      <c r="L15" s="8"/>
      <c r="M15" s="19"/>
      <c r="N15" s="67"/>
      <c r="O15" s="58" t="str">
        <f>IF(AND(Q11&lt;&gt;"",Q12&lt;&gt;"",Q13&lt;&gt;"",Q14&lt;&gt;""),
IF(ABS(Q14-Q11-(Q13-Q12)-meta!$F$4)&lt;=meta!$F$9,
_xlfn.CONCAT(
(SIGN(Q14-Q11-(Q13-Q12)-meta!$F$4)*MINUTE(ABS(Q14-Q11-(Q13-Q12)-meta!$F$4))),meta!$F$10
),""),"")</f>
        <v/>
      </c>
      <c r="P15" s="8"/>
      <c r="Q15" s="23" t="str">
        <f>_xlfn.IFS(AND(Q11="",Q12="",Q13="",Q14=""),"",
AND(Q11&lt;&gt;"",Q12="",Q13="",Q14=""),meta!$F$1-Q11,
AND(Q11&lt;&gt;"",Q12&lt;&gt;"",Q13="",Q14=""),meta!$F$1-Q11,
AND(Q11&lt;&gt;"",Q12&lt;&gt;"",Q13&lt;&gt;"",Q14=""),(meta!$F$1-Q11)-(Q13-Q12-meta!$F$3),
AND(Q11&lt;&gt;"",Q12&lt;&gt;"",Q13&lt;&gt;"",Q14&lt;&gt;""),IF(ABS(Q14-Q11-(Q13-Q12)-meta!$F$4)&lt;=meta!$F$9,0,(Q14-Q11-(Q13-Q12)-meta!$F$4)),
TRUE,"ERRO")</f>
        <v/>
      </c>
      <c r="R15" s="28"/>
      <c r="S15" s="8"/>
      <c r="T15" s="19"/>
      <c r="U15" s="67"/>
      <c r="V15" s="58" t="str">
        <f>IF(AND(X11&lt;&gt;"",X12&lt;&gt;"",X13&lt;&gt;"",X14&lt;&gt;""),
IF(ABS(X14-X11-(X13-X12)-meta!$F$4)&lt;=meta!$F$9,
_xlfn.CONCAT(
(SIGN(X14-X11-(X13-X12)-meta!$F$4)*MINUTE(ABS(X14-X11-(X13-X12)-meta!$F$4))),meta!$F$10
),""),"")</f>
        <v/>
      </c>
      <c r="W15" s="8"/>
      <c r="X15" s="23" t="str">
        <f>_xlfn.IFS(AND(X11="",X12="",X13="",X14=""),"",
AND(X11&lt;&gt;"",X12="",X13="",X14=""),meta!$F$1-X11,
AND(X11&lt;&gt;"",X12&lt;&gt;"",X13="",X14=""),meta!$F$1-X11,
AND(X11&lt;&gt;"",X12&lt;&gt;"",X13&lt;&gt;"",X14=""),(meta!$F$1-X11)-(X13-X12-meta!$F$3),
AND(X11&lt;&gt;"",X12&lt;&gt;"",X13&lt;&gt;"",X14&lt;&gt;""),IF(ABS(X14-X11-(X13-X12)-meta!$F$4)&lt;=meta!$F$9,0,(X14-X11-(X13-X12)-meta!$F$4)),
TRUE,"ERRO")</f>
        <v/>
      </c>
      <c r="Y15" s="28"/>
      <c r="Z15" s="8"/>
      <c r="AA15" s="19"/>
      <c r="AB15" s="67"/>
      <c r="AC15" s="58" t="str">
        <f>IF(AND(AE11&lt;&gt;"",AE12&lt;&gt;"",AE13&lt;&gt;"",AE14&lt;&gt;""),
IF(ABS(AE14-AE11-(AE13-AE12)-meta!$F$4)&lt;=meta!$F$9,
_xlfn.CONCAT(
(SIGN(AE14-AE11-(AE13-AE12)-meta!$F$4)*MINUTE(ABS(AE14-AE11-(AE13-AE12)-meta!$F$4))),meta!$F$10
),""),"")</f>
        <v/>
      </c>
      <c r="AD15" s="8"/>
      <c r="AE15" s="23" t="str">
        <f>_xlfn.IFS(AND(AE11="",AE12="",AE13="",AE14=""),"",
AND(AE11&lt;&gt;"",AE12="",AE13="",AE14=""),meta!$F$1-AE11,
AND(AE11&lt;&gt;"",AE12&lt;&gt;"",AE13="",AE14=""),meta!$F$1-AE11,
AND(AE11&lt;&gt;"",AE12&lt;&gt;"",AE13&lt;&gt;"",AE14=""),(meta!$F$1-AE11)-(AE13-AE12-meta!$F$3),
AND(AE11&lt;&gt;"",AE12&lt;&gt;"",AE13&lt;&gt;"",AE14&lt;&gt;""),IF(ABS(AE14-AE11-(AE13-AE12)-meta!$F$4)&lt;=meta!$F$9,0,(AE14-AE11-(AE13-AE12)-meta!$F$4)),
TRUE,"ERRO")</f>
        <v/>
      </c>
      <c r="AF15" s="28"/>
      <c r="AG15" s="8"/>
      <c r="AH15" s="19"/>
      <c r="AI15" s="67"/>
      <c r="AJ15" s="58" t="str">
        <f>IF(AND(AL11&lt;&gt;"",AL12&lt;&gt;"",AL13&lt;&gt;"",AL14&lt;&gt;""),
IF(ABS(AL14-AL11-(AL13-AL12)-meta!$F$4)&lt;=meta!$F$9,
_xlfn.CONCAT(
(SIGN(AL14-AL11-(AL13-AL12)-meta!$F$4)*MINUTE(ABS(AL14-AL11-(AL13-AL12)-meta!$F$4))),meta!$F$10
),""),"")</f>
        <v/>
      </c>
      <c r="AK15" s="8"/>
      <c r="AL15" s="23" t="str">
        <f>_xlfn.IFS(AND(AL11="",AL12="",AL13="",AL14=""),"",
AND(AL11&lt;&gt;"",AL12="",AL13="",AL14=""),meta!$F$1-AL11,
AND(AL11&lt;&gt;"",AL12&lt;&gt;"",AL13="",AL14=""),meta!$F$1-AL11,
AND(AL11&lt;&gt;"",AL12&lt;&gt;"",AL13&lt;&gt;"",AL14=""),(meta!$F$1-AL11)-(AL13-AL12-meta!$F$3),
AND(AL11&lt;&gt;"",AL12&lt;&gt;"",AL13&lt;&gt;"",AL14&lt;&gt;""),IF(ABS(AL14-AL11-(AL13-AL12)-meta!$F$4)&lt;=meta!$F$9,0,(AL14-AL11-(AL13-AL12)-meta!$F$4)),
TRUE,"ERRO")</f>
        <v/>
      </c>
      <c r="AM15" s="28"/>
      <c r="AN15" s="8"/>
      <c r="AO15" s="19"/>
      <c r="AQ15" s="67"/>
      <c r="AR15" s="58" t="str">
        <f>IF(AND(AT11&lt;&gt;"",AT12&lt;&gt;"",AT13&lt;&gt;"",AT14&lt;&gt;""),
IF(ABS(AT14-AT11-(AT13-AT12)-meta!$F$4)&lt;=meta!$F$9,
_xlfn.CONCAT(
(SIGN(AT14-AT11-(AT13-AT12)-meta!$F$4)*MINUTE(ABS(AT14-AT11-(AT13-AT12)-meta!$F$4))),meta!$F$10
),""),"")</f>
        <v/>
      </c>
      <c r="AS15" s="8"/>
      <c r="AT15" s="23" t="str">
        <f>_xlfn.IFS(AND(AT11="",AT12="",AT13="",AT14=""),"",
AND(AT11&lt;&gt;"",AT12="",AT13="",AT14=""),meta!$F$1-AT11,
AND(AT11&lt;&gt;"",AT12&lt;&gt;"",AT13="",AT14=""),meta!$F$1-AT11,
AND(AT11&lt;&gt;"",AT12&lt;&gt;"",AT13&lt;&gt;"",AT14=""),(meta!$F$1-AT11)-(AT13-AT12-meta!$F$3),
AND(AT11&lt;&gt;"",AT12&lt;&gt;"",AT13&lt;&gt;"",AT14&lt;&gt;""),IF(ABS(AT14-AT11-(AT13-AT12)-meta!$F$4)&lt;=meta!$F$9,0,(AT14-AT11-(AT13-AT12)-meta!$F$4)),
TRUE,"ERRO")</f>
        <v/>
      </c>
      <c r="AU15" s="28"/>
      <c r="AV15" s="8"/>
      <c r="AX15" s="67"/>
      <c r="AY15" s="58" t="str">
        <f>IF(AND(BA11&lt;&gt;"",BA12&lt;&gt;"",BA13&lt;&gt;"",BA14&lt;&gt;""),
IF(ABS(BA14-BA11-(BA13-BA12)-meta!$F$4)&lt;=meta!$F$9,
_xlfn.CONCAT(
(SIGN(BA14-BA11-(BA13-BA12)-meta!$F$4)*MINUTE(ABS(BA14-BA11-(BA13-BA12)-meta!$F$4))),meta!$F$10
),""),"")</f>
        <v/>
      </c>
      <c r="AZ15" s="8"/>
      <c r="BA15" s="23" t="str">
        <f>_xlfn.IFS(AND(BA11="",BA12="",BA13="",BA14=""),"",
AND(BA11&lt;&gt;"",BA12="",BA13="",BA14=""),meta!$F$1-BA11,
AND(BA11&lt;&gt;"",BA12&lt;&gt;"",BA13="",BA14=""),meta!$F$1-BA11,
AND(BA11&lt;&gt;"",BA12&lt;&gt;"",BA13&lt;&gt;"",BA14=""),(meta!$F$1-BA11)-(BA13-BA12-meta!$F$3),
AND(BA11&lt;&gt;"",BA12&lt;&gt;"",BA13&lt;&gt;"",BA14&lt;&gt;""),IF(ABS(BA14-BA11-(BA13-BA12)-meta!$F$4)&lt;=meta!$F$9,0,(BA14-BA11-(BA13-BA12)-meta!$F$4)),
TRUE,"ERRO")</f>
        <v/>
      </c>
      <c r="BB15" s="28"/>
      <c r="BC15" s="8"/>
    </row>
    <row r="16" spans="1:55" ht="4.5" customHeight="1" x14ac:dyDescent="0.25">
      <c r="B16" s="11"/>
      <c r="C16" s="8"/>
      <c r="F16" s="35"/>
    </row>
    <row r="17" spans="1:55" ht="4.5" customHeight="1" x14ac:dyDescent="0.25">
      <c r="B17" s="11"/>
      <c r="C17" s="8"/>
      <c r="F17" s="35"/>
      <c r="G17" s="67">
        <f>AX10+1</f>
        <v>44145</v>
      </c>
      <c r="H17" s="15"/>
      <c r="I17" s="15"/>
      <c r="J17" s="15"/>
      <c r="K17" s="25"/>
      <c r="L17" s="4"/>
      <c r="N17" s="67">
        <f>G17+1</f>
        <v>44146</v>
      </c>
      <c r="O17" s="15"/>
      <c r="P17" s="15"/>
      <c r="Q17" s="15"/>
      <c r="R17" s="25"/>
      <c r="S17" s="4"/>
      <c r="U17" s="67">
        <f>N17+1</f>
        <v>44147</v>
      </c>
      <c r="V17" s="15"/>
      <c r="W17" s="15"/>
      <c r="X17" s="15"/>
      <c r="Y17" s="25"/>
      <c r="Z17" s="4"/>
      <c r="AB17" s="67">
        <f>U17+1</f>
        <v>44148</v>
      </c>
      <c r="AC17" s="15"/>
      <c r="AD17" s="15"/>
      <c r="AE17" s="15"/>
      <c r="AF17" s="25"/>
      <c r="AG17" s="4"/>
      <c r="AI17" s="67">
        <f>AB17+1</f>
        <v>44149</v>
      </c>
      <c r="AJ17" s="15"/>
      <c r="AK17" s="15"/>
      <c r="AL17" s="15"/>
      <c r="AM17" s="25"/>
      <c r="AN17" s="4"/>
      <c r="AQ17" s="67">
        <f>AI17+1</f>
        <v>44150</v>
      </c>
      <c r="AR17" s="15"/>
      <c r="AS17" s="15"/>
      <c r="AT17" s="15"/>
      <c r="AU17" s="25"/>
      <c r="AV17" s="4"/>
      <c r="AX17" s="67">
        <f>AQ17+1</f>
        <v>44151</v>
      </c>
      <c r="AY17" s="15"/>
      <c r="AZ17" s="15"/>
      <c r="BA17" s="15"/>
      <c r="BB17" s="25"/>
      <c r="BC17" s="4"/>
    </row>
    <row r="18" spans="1:55" ht="14.45" customHeight="1" x14ac:dyDescent="0.25">
      <c r="B18" s="70">
        <f>OOO!C16</f>
        <v>0</v>
      </c>
      <c r="C18" s="71"/>
      <c r="E18" s="68">
        <f>IFERROR(SUM(J22,Q22,X22,AE22,AL22,AT22,BA22)*VLOOKUP($C$14,meta!$R$1:$S$3,2,FALSE),SUM(J22,Q22,X22,AE22,AL22,AT22,BA22))</f>
        <v>0</v>
      </c>
      <c r="F18" s="41">
        <f>IFERROR(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*VLOOKUP($C$14,meta!$R$1:$S$3,2,FALSE),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)</f>
        <v>0</v>
      </c>
      <c r="G18" s="67"/>
      <c r="H18" s="6" t="str">
        <f>meta!$P$1</f>
        <v>Entrada</v>
      </c>
      <c r="I18" s="1"/>
      <c r="J18" s="13"/>
      <c r="K18" s="26" t="str">
        <f>IF(J18&lt;&gt;"","",TEXT(meta!$F$1,"HH:MM"))</f>
        <v>08:30</v>
      </c>
      <c r="L18" s="1"/>
      <c r="N18" s="67"/>
      <c r="O18" s="6" t="str">
        <f>meta!$P$1</f>
        <v>Entrada</v>
      </c>
      <c r="P18" s="1"/>
      <c r="Q18" s="13"/>
      <c r="R18" s="26" t="str">
        <f>IF(Q18&lt;&gt;"","",TEXT(meta!$F$1,"HH:MM"))</f>
        <v>08:30</v>
      </c>
      <c r="S18" s="1"/>
      <c r="U18" s="67"/>
      <c r="V18" s="6" t="str">
        <f>meta!$P$1</f>
        <v>Entrada</v>
      </c>
      <c r="W18" s="1"/>
      <c r="X18" s="13"/>
      <c r="Y18" s="26" t="str">
        <f>IF(X18&lt;&gt;"","",TEXT(meta!$F$1,"HH:MM"))</f>
        <v>08:30</v>
      </c>
      <c r="Z18" s="1"/>
      <c r="AB18" s="67"/>
      <c r="AC18" s="6" t="str">
        <f>meta!$P$1</f>
        <v>Entrada</v>
      </c>
      <c r="AD18" s="1"/>
      <c r="AE18" s="13"/>
      <c r="AF18" s="26" t="str">
        <f>IF(AE18&lt;&gt;"","",TEXT(meta!$F$1,"HH:MM"))</f>
        <v>08:30</v>
      </c>
      <c r="AG18" s="1"/>
      <c r="AI18" s="67"/>
      <c r="AJ18" s="6" t="str">
        <f>meta!$P$1</f>
        <v>Entrada</v>
      </c>
      <c r="AK18" s="1"/>
      <c r="AL18" s="13"/>
      <c r="AM18" s="26" t="str">
        <f>IF(AL18&lt;&gt;"","",TEXT(meta!$F$1,"HH:MM"))</f>
        <v>08:30</v>
      </c>
      <c r="AN18" s="1"/>
      <c r="AQ18" s="67"/>
      <c r="AR18" s="6" t="str">
        <f>meta!$P$1</f>
        <v>Entrada</v>
      </c>
      <c r="AS18" s="1"/>
      <c r="AT18" s="13"/>
      <c r="AU18" s="26" t="str">
        <f>IF(AT18&lt;&gt;"","",TEXT(meta!$F$1,"HH:MM"))</f>
        <v>08:30</v>
      </c>
      <c r="AV18" s="1"/>
      <c r="AX18" s="67"/>
      <c r="AY18" s="6" t="str">
        <f>meta!$P$1</f>
        <v>Entrada</v>
      </c>
      <c r="AZ18" s="1"/>
      <c r="BA18" s="13"/>
      <c r="BB18" s="26" t="str">
        <f>IF(BA18&lt;&gt;"","",TEXT(meta!$F$1,"HH:MM"))</f>
        <v>08:30</v>
      </c>
      <c r="BC18" s="1"/>
    </row>
    <row r="19" spans="1:55" ht="14.45" customHeight="1" x14ac:dyDescent="0.25">
      <c r="B19" s="72"/>
      <c r="C19" s="73"/>
      <c r="E19" s="68"/>
      <c r="F19" s="36"/>
      <c r="G19" s="67"/>
      <c r="H19" s="7" t="str">
        <f>meta!$P$2</f>
        <v>Almoço ↑</v>
      </c>
      <c r="I19" s="1"/>
      <c r="J19" s="14"/>
      <c r="K19" s="27"/>
      <c r="L19" s="1"/>
      <c r="N19" s="67"/>
      <c r="O19" s="7" t="str">
        <f>meta!$P$2</f>
        <v>Almoço ↑</v>
      </c>
      <c r="P19" s="1"/>
      <c r="Q19" s="14"/>
      <c r="R19" s="27"/>
      <c r="S19" s="1"/>
      <c r="U19" s="67"/>
      <c r="V19" s="7" t="str">
        <f>meta!$P$2</f>
        <v>Almoço ↑</v>
      </c>
      <c r="W19" s="1"/>
      <c r="X19" s="14"/>
      <c r="Y19" s="27"/>
      <c r="Z19" s="1"/>
      <c r="AB19" s="67"/>
      <c r="AC19" s="7" t="str">
        <f>meta!$P$2</f>
        <v>Almoço ↑</v>
      </c>
      <c r="AD19" s="1"/>
      <c r="AE19" s="14"/>
      <c r="AF19" s="27"/>
      <c r="AG19" s="1"/>
      <c r="AI19" s="67"/>
      <c r="AJ19" s="7" t="str">
        <f>meta!$P$2</f>
        <v>Almoço ↑</v>
      </c>
      <c r="AK19" s="1"/>
      <c r="AL19" s="14"/>
      <c r="AM19" s="27"/>
      <c r="AN19" s="1"/>
      <c r="AQ19" s="67"/>
      <c r="AR19" s="7" t="str">
        <f>meta!$P$2</f>
        <v>Almoço ↑</v>
      </c>
      <c r="AS19" s="1"/>
      <c r="AT19" s="14"/>
      <c r="AU19" s="27"/>
      <c r="AV19" s="1"/>
      <c r="AX19" s="67"/>
      <c r="AY19" s="7" t="str">
        <f>meta!$P$2</f>
        <v>Almoço ↑</v>
      </c>
      <c r="AZ19" s="1"/>
      <c r="BA19" s="14"/>
      <c r="BB19" s="27"/>
      <c r="BC19" s="1"/>
    </row>
    <row r="20" spans="1:55" ht="14.45" customHeight="1" x14ac:dyDescent="0.25">
      <c r="B20" s="72"/>
      <c r="C20" s="73"/>
      <c r="E20" s="68"/>
      <c r="F20" s="36"/>
      <c r="G20" s="67"/>
      <c r="H20" s="7" t="str">
        <f>meta!$P$3</f>
        <v>Almoço ↓</v>
      </c>
      <c r="I20" s="1"/>
      <c r="J20" s="14"/>
      <c r="K20" s="27" t="str">
        <f>IF(OR(J19="",J20&lt;&gt;""),"",TEXT(J19+"1:00","HH:MM"))</f>
        <v/>
      </c>
      <c r="L20" s="1"/>
      <c r="N20" s="67"/>
      <c r="O20" s="7" t="str">
        <f>meta!$P$3</f>
        <v>Almoço ↓</v>
      </c>
      <c r="P20" s="1"/>
      <c r="Q20" s="14"/>
      <c r="R20" s="27" t="str">
        <f>IF(OR(Q19="",Q20&lt;&gt;""),"",TEXT(Q19+"1:00","HH:MM"))</f>
        <v/>
      </c>
      <c r="S20" s="1"/>
      <c r="U20" s="67"/>
      <c r="V20" s="7" t="str">
        <f>meta!$P$3</f>
        <v>Almoço ↓</v>
      </c>
      <c r="W20" s="1"/>
      <c r="X20" s="14"/>
      <c r="Y20" s="27" t="str">
        <f>IF(OR(X19="",X20&lt;&gt;""),"",TEXT(X19+"1:00","HH:MM"))</f>
        <v/>
      </c>
      <c r="Z20" s="1"/>
      <c r="AB20" s="67"/>
      <c r="AC20" s="7" t="str">
        <f>meta!$P$3</f>
        <v>Almoço ↓</v>
      </c>
      <c r="AD20" s="1"/>
      <c r="AE20" s="14"/>
      <c r="AF20" s="27" t="str">
        <f>IF(OR(AE19="",AE20&lt;&gt;""),"",TEXT(AE19+"1:00","HH:MM"))</f>
        <v/>
      </c>
      <c r="AG20" s="1"/>
      <c r="AI20" s="67"/>
      <c r="AJ20" s="7" t="str">
        <f>meta!$P$3</f>
        <v>Almoço ↓</v>
      </c>
      <c r="AK20" s="1"/>
      <c r="AL20" s="14"/>
      <c r="AM20" s="27" t="str">
        <f>IF(OR(AL19="",AL20&lt;&gt;""),"",TEXT(AL19+"1:00","HH:MM"))</f>
        <v/>
      </c>
      <c r="AN20" s="1"/>
      <c r="AQ20" s="67"/>
      <c r="AR20" s="7" t="str">
        <f>meta!$P$3</f>
        <v>Almoço ↓</v>
      </c>
      <c r="AS20" s="1"/>
      <c r="AT20" s="14"/>
      <c r="AU20" s="27" t="str">
        <f>IF(OR(AT19="",AT20&lt;&gt;""),"",TEXT(AT19+"1:00","HH:MM"))</f>
        <v/>
      </c>
      <c r="AV20" s="1"/>
      <c r="AX20" s="67"/>
      <c r="AY20" s="7" t="str">
        <f>meta!$P$3</f>
        <v>Almoço ↓</v>
      </c>
      <c r="AZ20" s="1"/>
      <c r="BA20" s="14"/>
      <c r="BB20" s="27" t="str">
        <f>IF(OR(BA19="",BA20&lt;&gt;""),"",TEXT(BA19+"1:00","HH:MM"))</f>
        <v/>
      </c>
      <c r="BC20" s="1"/>
    </row>
    <row r="21" spans="1:55" ht="14.45" customHeight="1" x14ac:dyDescent="0.25">
      <c r="B21" s="74"/>
      <c r="C21" s="75"/>
      <c r="E21" s="68"/>
      <c r="F21" s="36"/>
      <c r="G21" s="67"/>
      <c r="H21" s="6" t="str">
        <f>meta!$P$4</f>
        <v>Saída</v>
      </c>
      <c r="I21" s="1"/>
      <c r="J21" s="13"/>
      <c r="K21" s="26" t="str">
        <f>IF(J21&lt;&gt;"","",TEXT(meta!$F$2,"HH:MM"))</f>
        <v>17:30</v>
      </c>
      <c r="L21" s="1"/>
      <c r="N21" s="67"/>
      <c r="O21" s="6" t="str">
        <f>meta!$P$4</f>
        <v>Saída</v>
      </c>
      <c r="P21" s="1"/>
      <c r="Q21" s="13"/>
      <c r="R21" s="26" t="str">
        <f>IF(Q21&lt;&gt;"","",TEXT(meta!$F$2,"HH:MM"))</f>
        <v>17:30</v>
      </c>
      <c r="S21" s="1"/>
      <c r="U21" s="67"/>
      <c r="V21" s="6" t="str">
        <f>meta!$P$4</f>
        <v>Saída</v>
      </c>
      <c r="W21" s="1"/>
      <c r="X21" s="13"/>
      <c r="Y21" s="26" t="str">
        <f>IF(X21&lt;&gt;"","",TEXT(meta!$F$2,"HH:MM"))</f>
        <v>17:30</v>
      </c>
      <c r="Z21" s="1"/>
      <c r="AB21" s="67"/>
      <c r="AC21" s="6" t="str">
        <f>meta!$P$4</f>
        <v>Saída</v>
      </c>
      <c r="AD21" s="1"/>
      <c r="AE21" s="13"/>
      <c r="AF21" s="26" t="str">
        <f>IF(AE21&lt;&gt;"","",TEXT(meta!$F$2,"HH:MM"))</f>
        <v>17:30</v>
      </c>
      <c r="AG21" s="1"/>
      <c r="AI21" s="67"/>
      <c r="AJ21" s="6" t="str">
        <f>meta!$P$4</f>
        <v>Saída</v>
      </c>
      <c r="AK21" s="1"/>
      <c r="AL21" s="13"/>
      <c r="AM21" s="26" t="str">
        <f>IF(AL21&lt;&gt;"","",TEXT(meta!$F$2,"HH:MM"))</f>
        <v>17:30</v>
      </c>
      <c r="AN21" s="1"/>
      <c r="AQ21" s="67"/>
      <c r="AR21" s="6" t="str">
        <f>meta!$P$4</f>
        <v>Saída</v>
      </c>
      <c r="AS21" s="1"/>
      <c r="AT21" s="13"/>
      <c r="AU21" s="26" t="str">
        <f>IF(AT21&lt;&gt;"","",TEXT(meta!$F$2,"HH:MM"))</f>
        <v>17:30</v>
      </c>
      <c r="AV21" s="1"/>
      <c r="AX21" s="67"/>
      <c r="AY21" s="6" t="str">
        <f>meta!$P$4</f>
        <v>Saída</v>
      </c>
      <c r="AZ21" s="1"/>
      <c r="BA21" s="13"/>
      <c r="BB21" s="26" t="str">
        <f>IF(BA21&lt;&gt;"","",TEXT(meta!$F$2,"HH:MM"))</f>
        <v>17:30</v>
      </c>
      <c r="BC21" s="1"/>
    </row>
    <row r="22" spans="1:55" s="18" customFormat="1" ht="10.5" customHeight="1" x14ac:dyDescent="0.2">
      <c r="A22" s="8"/>
      <c r="B22" s="76" t="s">
        <v>35</v>
      </c>
      <c r="C22" s="76"/>
      <c r="D22" s="2"/>
      <c r="E22" s="35"/>
      <c r="F22" s="35"/>
      <c r="G22" s="67"/>
      <c r="H22" s="58" t="str">
        <f>IF(AND(J18&lt;&gt;"",J19&lt;&gt;"",J20&lt;&gt;"",J21&lt;&gt;""),
IF(ABS(J21-J18-(J20-J19)-meta!$F$4)&lt;=meta!$F$9,
_xlfn.CONCAT(
(SIGN(J21-J18-(J20-J19)-meta!$F$4)*MINUTE(ABS(J21-J18-(J20-J19)-meta!$F$4))),meta!$F$10
),""),"")</f>
        <v/>
      </c>
      <c r="I22" s="8"/>
      <c r="J22" s="23" t="str">
        <f>_xlfn.IFS(AND(J18="",J19="",J20="",J21=""),"",
AND(J18&lt;&gt;"",J19="",J20="",J21=""),meta!$F$1-J18,
AND(J18&lt;&gt;"",J19&lt;&gt;"",J20="",J21=""),meta!$F$1-J18,
AND(J18&lt;&gt;"",J19&lt;&gt;"",J20&lt;&gt;"",J21=""),(meta!$F$1-J18)-(J20-J19-meta!$F$3),
AND(J18&lt;&gt;"",J19&lt;&gt;"",J20&lt;&gt;"",J21&lt;&gt;""),IF(ABS(J21-J18-(J20-J19)-meta!$F$4)&lt;=meta!$F$9,0,(J21-J18-(J20-J19)-meta!$F$4)),
TRUE,"ERRO")</f>
        <v/>
      </c>
      <c r="K22" s="28"/>
      <c r="L22" s="8"/>
      <c r="M22" s="19"/>
      <c r="N22" s="67"/>
      <c r="O22" s="58" t="str">
        <f>IF(AND(Q18&lt;&gt;"",Q19&lt;&gt;"",Q20&lt;&gt;"",Q21&lt;&gt;""),
IF(ABS(Q21-Q18-(Q20-Q19)-meta!$F$4)&lt;=meta!$F$9,
_xlfn.CONCAT(
(SIGN(Q21-Q18-(Q20-Q19)-meta!$F$4)*MINUTE(ABS(Q21-Q18-(Q20-Q19)-meta!$F$4))),meta!$F$10
),""),"")</f>
        <v/>
      </c>
      <c r="P22" s="8"/>
      <c r="Q22" s="23" t="str">
        <f>_xlfn.IFS(AND(Q18="",Q19="",Q20="",Q21=""),"",
AND(Q18&lt;&gt;"",Q19="",Q20="",Q21=""),meta!$F$1-Q18,
AND(Q18&lt;&gt;"",Q19&lt;&gt;"",Q20="",Q21=""),meta!$F$1-Q18,
AND(Q18&lt;&gt;"",Q19&lt;&gt;"",Q20&lt;&gt;"",Q21=""),(meta!$F$1-Q18)-(Q20-Q19-meta!$F$3),
AND(Q18&lt;&gt;"",Q19&lt;&gt;"",Q20&lt;&gt;"",Q21&lt;&gt;""),IF(ABS(Q21-Q18-(Q20-Q19)-meta!$F$4)&lt;=meta!$F$9,0,(Q21-Q18-(Q20-Q19)-meta!$F$4)),
TRUE,"ERRO")</f>
        <v/>
      </c>
      <c r="R22" s="28"/>
      <c r="S22" s="8"/>
      <c r="T22" s="19"/>
      <c r="U22" s="67"/>
      <c r="V22" s="58" t="str">
        <f>IF(AND(X18&lt;&gt;"",X19&lt;&gt;"",X20&lt;&gt;"",X21&lt;&gt;""),
IF(ABS(X21-X18-(X20-X19)-meta!$F$4)&lt;=meta!$F$9,
_xlfn.CONCAT(
(SIGN(X21-X18-(X20-X19)-meta!$F$4)*MINUTE(ABS(X21-X18-(X20-X19)-meta!$F$4))),meta!$F$10
),""),"")</f>
        <v/>
      </c>
      <c r="W22" s="8"/>
      <c r="X22" s="23" t="str">
        <f>_xlfn.IFS(AND(X18="",X19="",X20="",X21=""),"",
AND(X18&lt;&gt;"",X19="",X20="",X21=""),meta!$F$1-X18,
AND(X18&lt;&gt;"",X19&lt;&gt;"",X20="",X21=""),meta!$F$1-X18,
AND(X18&lt;&gt;"",X19&lt;&gt;"",X20&lt;&gt;"",X21=""),(meta!$F$1-X18)-(X20-X19-meta!$F$3),
AND(X18&lt;&gt;"",X19&lt;&gt;"",X20&lt;&gt;"",X21&lt;&gt;""),IF(ABS(X21-X18-(X20-X19)-meta!$F$4)&lt;=meta!$F$9,0,(X21-X18-(X20-X19)-meta!$F$4)),
TRUE,"ERRO")</f>
        <v/>
      </c>
      <c r="Y22" s="28"/>
      <c r="Z22" s="8"/>
      <c r="AA22" s="19"/>
      <c r="AB22" s="67"/>
      <c r="AC22" s="58" t="str">
        <f>IF(AND(AE18&lt;&gt;"",AE19&lt;&gt;"",AE20&lt;&gt;"",AE21&lt;&gt;""),
IF(ABS(AE21-AE18-(AE20-AE19)-meta!$F$4)&lt;=meta!$F$9,
_xlfn.CONCAT(
(SIGN(AE21-AE18-(AE20-AE19)-meta!$F$4)*MINUTE(ABS(AE21-AE18-(AE20-AE19)-meta!$F$4))),meta!$F$10
),""),"")</f>
        <v/>
      </c>
      <c r="AD22" s="8"/>
      <c r="AE22" s="23" t="str">
        <f>_xlfn.IFS(AND(AE18="",AE19="",AE20="",AE21=""),"",
AND(AE18&lt;&gt;"",AE19="",AE20="",AE21=""),meta!$F$1-AE18,
AND(AE18&lt;&gt;"",AE19&lt;&gt;"",AE20="",AE21=""),meta!$F$1-AE18,
AND(AE18&lt;&gt;"",AE19&lt;&gt;"",AE20&lt;&gt;"",AE21=""),(meta!$F$1-AE18)-(AE20-AE19-meta!$F$3),
AND(AE18&lt;&gt;"",AE19&lt;&gt;"",AE20&lt;&gt;"",AE21&lt;&gt;""),IF(ABS(AE21-AE18-(AE20-AE19)-meta!$F$4)&lt;=meta!$F$9,0,(AE21-AE18-(AE20-AE19)-meta!$F$4)),
TRUE,"ERRO")</f>
        <v/>
      </c>
      <c r="AF22" s="28"/>
      <c r="AG22" s="8"/>
      <c r="AH22" s="19"/>
      <c r="AI22" s="67"/>
      <c r="AJ22" s="58" t="str">
        <f>IF(AND(AL18&lt;&gt;"",AL19&lt;&gt;"",AL20&lt;&gt;"",AL21&lt;&gt;""),
IF(ABS(AL21-AL18-(AL20-AL19)-meta!$F$4)&lt;=meta!$F$9,
_xlfn.CONCAT(
(SIGN(AL21-AL18-(AL20-AL19)-meta!$F$4)*MINUTE(ABS(AL21-AL18-(AL20-AL19)-meta!$F$4))),meta!$F$10
),""),"")</f>
        <v/>
      </c>
      <c r="AK22" s="8"/>
      <c r="AL22" s="23" t="str">
        <f>_xlfn.IFS(AND(AL18="",AL19="",AL20="",AL21=""),"",
AND(AL18&lt;&gt;"",AL19="",AL20="",AL21=""),meta!$F$1-AL18,
AND(AL18&lt;&gt;"",AL19&lt;&gt;"",AL20="",AL21=""),meta!$F$1-AL18,
AND(AL18&lt;&gt;"",AL19&lt;&gt;"",AL20&lt;&gt;"",AL21=""),(meta!$F$1-AL18)-(AL20-AL19-meta!$F$3),
AND(AL18&lt;&gt;"",AL19&lt;&gt;"",AL20&lt;&gt;"",AL21&lt;&gt;""),IF(ABS(AL21-AL18-(AL20-AL19)-meta!$F$4)&lt;=meta!$F$9,0,(AL21-AL18-(AL20-AL19)-meta!$F$4)),
TRUE,"ERRO")</f>
        <v/>
      </c>
      <c r="AM22" s="28"/>
      <c r="AN22" s="8"/>
      <c r="AO22" s="19"/>
      <c r="AQ22" s="67"/>
      <c r="AR22" s="58" t="str">
        <f>IF(AND(AT18&lt;&gt;"",AT19&lt;&gt;"",AT20&lt;&gt;"",AT21&lt;&gt;""),
IF(ABS(AT21-AT18-(AT20-AT19)-meta!$F$4)&lt;=meta!$F$9,
_xlfn.CONCAT(
(SIGN(AT21-AT18-(AT20-AT19)-meta!$F$4)*MINUTE(ABS(AT21-AT18-(AT20-AT19)-meta!$F$4))),meta!$F$10
),""),"")</f>
        <v/>
      </c>
      <c r="AS22" s="8"/>
      <c r="AT22" s="23" t="str">
        <f>_xlfn.IFS(AND(AT18="",AT19="",AT20="",AT21=""),"",
AND(AT18&lt;&gt;"",AT19="",AT20="",AT21=""),meta!$F$1-AT18,
AND(AT18&lt;&gt;"",AT19&lt;&gt;"",AT20="",AT21=""),meta!$F$1-AT18,
AND(AT18&lt;&gt;"",AT19&lt;&gt;"",AT20&lt;&gt;"",AT21=""),(meta!$F$1-AT18)-(AT20-AT19-meta!$F$3),
AND(AT18&lt;&gt;"",AT19&lt;&gt;"",AT20&lt;&gt;"",AT21&lt;&gt;""),IF(ABS(AT21-AT18-(AT20-AT19)-meta!$F$4)&lt;=meta!$F$9,0,(AT21-AT18-(AT20-AT19)-meta!$F$4)),
TRUE,"ERRO")</f>
        <v/>
      </c>
      <c r="AU22" s="28"/>
      <c r="AV22" s="8"/>
      <c r="AX22" s="67"/>
      <c r="AY22" s="58" t="str">
        <f>IF(AND(BA18&lt;&gt;"",BA19&lt;&gt;"",BA20&lt;&gt;"",BA21&lt;&gt;""),
IF(ABS(BA21-BA18-(BA20-BA19)-meta!$F$4)&lt;=meta!$F$9,
_xlfn.CONCAT(
(SIGN(BA21-BA18-(BA20-BA19)-meta!$F$4)*MINUTE(ABS(BA21-BA18-(BA20-BA19)-meta!$F$4))),meta!$F$10
),""),"")</f>
        <v/>
      </c>
      <c r="AZ22" s="8"/>
      <c r="BA22" s="23" t="str">
        <f>_xlfn.IFS(AND(BA18="",BA19="",BA20="",BA21=""),"",
AND(BA18&lt;&gt;"",BA19="",BA20="",BA21=""),meta!$F$1-BA18,
AND(BA18&lt;&gt;"",BA19&lt;&gt;"",BA20="",BA21=""),meta!$F$1-BA18,
AND(BA18&lt;&gt;"",BA19&lt;&gt;"",BA20&lt;&gt;"",BA21=""),(meta!$F$1-BA18)-(BA20-BA19-meta!$F$3),
AND(BA18&lt;&gt;"",BA19&lt;&gt;"",BA20&lt;&gt;"",BA21&lt;&gt;""),IF(ABS(BA21-BA18-(BA20-BA19)-meta!$F$4)&lt;=meta!$F$9,0,(BA21-BA18-(BA20-BA19)-meta!$F$4)),
TRUE,"ERRO")</f>
        <v/>
      </c>
      <c r="BB22" s="28"/>
      <c r="BC22" s="8"/>
    </row>
    <row r="23" spans="1:55" ht="4.5" customHeight="1" x14ac:dyDescent="0.25">
      <c r="B23" s="11"/>
      <c r="F23" s="35"/>
    </row>
    <row r="24" spans="1:55" ht="4.5" customHeight="1" x14ac:dyDescent="0.25">
      <c r="B24" s="11"/>
      <c r="F24" s="35"/>
      <c r="G24" s="67">
        <f>AX17+1</f>
        <v>44152</v>
      </c>
      <c r="H24" s="15"/>
      <c r="I24" s="15"/>
      <c r="J24" s="15"/>
      <c r="K24" s="25"/>
      <c r="L24" s="4"/>
      <c r="N24" s="67">
        <f>G24+1</f>
        <v>44153</v>
      </c>
      <c r="O24" s="15"/>
      <c r="P24" s="15"/>
      <c r="Q24" s="15"/>
      <c r="R24" s="25"/>
      <c r="S24" s="4"/>
      <c r="U24" s="67">
        <f>N24+1</f>
        <v>44154</v>
      </c>
      <c r="V24" s="15"/>
      <c r="W24" s="15"/>
      <c r="X24" s="15"/>
      <c r="Y24" s="25"/>
      <c r="Z24" s="4"/>
      <c r="AB24" s="67">
        <f>U24+1</f>
        <v>44155</v>
      </c>
      <c r="AC24" s="15"/>
      <c r="AD24" s="15"/>
      <c r="AE24" s="15"/>
      <c r="AF24" s="25"/>
      <c r="AG24" s="4"/>
      <c r="AI24" s="67">
        <f>AB24+1</f>
        <v>44156</v>
      </c>
      <c r="AJ24" s="15"/>
      <c r="AK24" s="15"/>
      <c r="AL24" s="15"/>
      <c r="AM24" s="25"/>
      <c r="AN24" s="4"/>
      <c r="AQ24" s="67">
        <f>AI24+1</f>
        <v>44157</v>
      </c>
      <c r="AR24" s="15"/>
      <c r="AS24" s="15"/>
      <c r="AT24" s="15"/>
      <c r="AU24" s="25"/>
      <c r="AV24" s="4"/>
      <c r="AX24" s="67">
        <f>AQ24+1</f>
        <v>44158</v>
      </c>
      <c r="AY24" s="15"/>
      <c r="AZ24" s="15"/>
      <c r="BA24" s="15"/>
      <c r="BB24" s="25"/>
      <c r="BC24" s="4"/>
    </row>
    <row r="25" spans="1:55" ht="14.45" customHeight="1" x14ac:dyDescent="0.25">
      <c r="B25" s="11"/>
      <c r="E25" s="68">
        <f>IFERROR(SUM(J29,Q29,X29,AE29,AL29,AT29,BA29)*VLOOKUP($C$14,meta!$R$1:$S$3,2,FALSE),SUM(J29,Q29,X29,AE29,AL29,AT29,BA29))</f>
        <v>0</v>
      </c>
      <c r="F25" s="41">
        <f>IFERROR(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*VLOOKUP($C$14,meta!$R$1:$S$3,2,FALSE),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)</f>
        <v>0</v>
      </c>
      <c r="G25" s="67"/>
      <c r="H25" s="6" t="str">
        <f>meta!$P$1</f>
        <v>Entrada</v>
      </c>
      <c r="I25" s="1"/>
      <c r="J25" s="13"/>
      <c r="K25" s="26" t="str">
        <f>IF(J25&lt;&gt;"","",TEXT(meta!$F$1,"HH:MM"))</f>
        <v>08:30</v>
      </c>
      <c r="L25" s="1"/>
      <c r="N25" s="67"/>
      <c r="O25" s="6" t="str">
        <f>meta!$P$1</f>
        <v>Entrada</v>
      </c>
      <c r="P25" s="1"/>
      <c r="Q25" s="13"/>
      <c r="R25" s="26" t="str">
        <f>IF(Q25&lt;&gt;"","",TEXT(meta!$F$1,"HH:MM"))</f>
        <v>08:30</v>
      </c>
      <c r="S25" s="1"/>
      <c r="U25" s="67"/>
      <c r="V25" s="6" t="str">
        <f>meta!$P$1</f>
        <v>Entrada</v>
      </c>
      <c r="W25" s="1"/>
      <c r="X25" s="13"/>
      <c r="Y25" s="26" t="str">
        <f>IF(X25&lt;&gt;"","",TEXT(meta!$F$1,"HH:MM"))</f>
        <v>08:30</v>
      </c>
      <c r="Z25" s="1"/>
      <c r="AB25" s="67"/>
      <c r="AC25" s="6" t="str">
        <f>meta!$P$1</f>
        <v>Entrada</v>
      </c>
      <c r="AD25" s="1"/>
      <c r="AE25" s="13"/>
      <c r="AF25" s="26" t="str">
        <f>IF(AE25&lt;&gt;"","",TEXT(meta!$F$1,"HH:MM"))</f>
        <v>08:30</v>
      </c>
      <c r="AG25" s="1"/>
      <c r="AI25" s="67"/>
      <c r="AJ25" s="6" t="str">
        <f>meta!$P$1</f>
        <v>Entrada</v>
      </c>
      <c r="AK25" s="1"/>
      <c r="AL25" s="13"/>
      <c r="AM25" s="26" t="str">
        <f>IF(AL25&lt;&gt;"","",TEXT(meta!$F$1,"HH:MM"))</f>
        <v>08:30</v>
      </c>
      <c r="AN25" s="1"/>
      <c r="AQ25" s="67"/>
      <c r="AR25" s="6" t="str">
        <f>meta!$P$1</f>
        <v>Entrada</v>
      </c>
      <c r="AS25" s="1"/>
      <c r="AT25" s="13"/>
      <c r="AU25" s="26" t="str">
        <f>IF(AT25&lt;&gt;"","",TEXT(meta!$F$1,"HH:MM"))</f>
        <v>08:30</v>
      </c>
      <c r="AV25" s="1"/>
      <c r="AX25" s="67"/>
      <c r="AY25" s="6" t="str">
        <f>meta!$P$1</f>
        <v>Entrada</v>
      </c>
      <c r="AZ25" s="1"/>
      <c r="BA25" s="13"/>
      <c r="BB25" s="26" t="str">
        <f>IF(BA25&lt;&gt;"","",TEXT(meta!$F$1,"HH:MM"))</f>
        <v>08:30</v>
      </c>
      <c r="BC25" s="1"/>
    </row>
    <row r="26" spans="1:55" ht="14.45" customHeight="1" x14ac:dyDescent="0.25">
      <c r="B26" s="11"/>
      <c r="E26" s="68"/>
      <c r="F26" s="36"/>
      <c r="G26" s="67"/>
      <c r="H26" s="7" t="str">
        <f>meta!$P$2</f>
        <v>Almoço ↑</v>
      </c>
      <c r="I26" s="1"/>
      <c r="J26" s="14"/>
      <c r="K26" s="27"/>
      <c r="L26" s="1"/>
      <c r="N26" s="67"/>
      <c r="O26" s="7" t="str">
        <f>meta!$P$2</f>
        <v>Almoço ↑</v>
      </c>
      <c r="P26" s="1"/>
      <c r="Q26" s="14"/>
      <c r="R26" s="27"/>
      <c r="S26" s="1"/>
      <c r="U26" s="67"/>
      <c r="V26" s="7" t="str">
        <f>meta!$P$2</f>
        <v>Almoço ↑</v>
      </c>
      <c r="W26" s="1"/>
      <c r="X26" s="14"/>
      <c r="Y26" s="27"/>
      <c r="Z26" s="1"/>
      <c r="AB26" s="67"/>
      <c r="AC26" s="7" t="str">
        <f>meta!$P$2</f>
        <v>Almoço ↑</v>
      </c>
      <c r="AD26" s="1"/>
      <c r="AE26" s="14"/>
      <c r="AF26" s="27"/>
      <c r="AG26" s="1"/>
      <c r="AI26" s="67"/>
      <c r="AJ26" s="7" t="str">
        <f>meta!$P$2</f>
        <v>Almoço ↑</v>
      </c>
      <c r="AK26" s="1"/>
      <c r="AL26" s="14"/>
      <c r="AM26" s="27"/>
      <c r="AN26" s="1"/>
      <c r="AQ26" s="67"/>
      <c r="AR26" s="7" t="str">
        <f>meta!$P$2</f>
        <v>Almoço ↑</v>
      </c>
      <c r="AS26" s="1"/>
      <c r="AT26" s="14"/>
      <c r="AU26" s="27"/>
      <c r="AV26" s="1"/>
      <c r="AX26" s="67"/>
      <c r="AY26" s="7" t="str">
        <f>meta!$P$2</f>
        <v>Almoço ↑</v>
      </c>
      <c r="AZ26" s="1"/>
      <c r="BA26" s="14"/>
      <c r="BB26" s="27"/>
      <c r="BC26" s="1"/>
    </row>
    <row r="27" spans="1:55" ht="14.45" customHeight="1" x14ac:dyDescent="0.25">
      <c r="B27" s="11"/>
      <c r="E27" s="68"/>
      <c r="F27" s="36"/>
      <c r="G27" s="67"/>
      <c r="H27" s="7" t="str">
        <f>meta!$P$3</f>
        <v>Almoço ↓</v>
      </c>
      <c r="I27" s="1"/>
      <c r="J27" s="14"/>
      <c r="K27" s="27" t="str">
        <f>IF(OR(J26="",J27&lt;&gt;""),"",TEXT(J26+"1:00","HH:MM"))</f>
        <v/>
      </c>
      <c r="L27" s="1"/>
      <c r="N27" s="67"/>
      <c r="O27" s="7" t="str">
        <f>meta!$P$3</f>
        <v>Almoço ↓</v>
      </c>
      <c r="P27" s="1"/>
      <c r="Q27" s="14"/>
      <c r="R27" s="27" t="str">
        <f>IF(OR(Q26="",Q27&lt;&gt;""),"",TEXT(Q26+"1:00","HH:MM"))</f>
        <v/>
      </c>
      <c r="S27" s="1"/>
      <c r="U27" s="67"/>
      <c r="V27" s="7" t="str">
        <f>meta!$P$3</f>
        <v>Almoço ↓</v>
      </c>
      <c r="W27" s="1"/>
      <c r="X27" s="14"/>
      <c r="Y27" s="27" t="str">
        <f>IF(OR(X26="",X27&lt;&gt;""),"",TEXT(X26+"1:00","HH:MM"))</f>
        <v/>
      </c>
      <c r="Z27" s="1"/>
      <c r="AB27" s="67"/>
      <c r="AC27" s="7" t="str">
        <f>meta!$P$3</f>
        <v>Almoço ↓</v>
      </c>
      <c r="AD27" s="1"/>
      <c r="AE27" s="14"/>
      <c r="AF27" s="27" t="str">
        <f>IF(OR(AE26="",AE27&lt;&gt;""),"",TEXT(AE26+"1:00","HH:MM"))</f>
        <v/>
      </c>
      <c r="AG27" s="1"/>
      <c r="AI27" s="67"/>
      <c r="AJ27" s="7" t="str">
        <f>meta!$P$3</f>
        <v>Almoço ↓</v>
      </c>
      <c r="AK27" s="1"/>
      <c r="AL27" s="14"/>
      <c r="AM27" s="27" t="str">
        <f>IF(OR(AL26="",AL27&lt;&gt;""),"",TEXT(AL26+"1:00","HH:MM"))</f>
        <v/>
      </c>
      <c r="AN27" s="1"/>
      <c r="AQ27" s="67"/>
      <c r="AR27" s="7" t="str">
        <f>meta!$P$3</f>
        <v>Almoço ↓</v>
      </c>
      <c r="AS27" s="1"/>
      <c r="AT27" s="14"/>
      <c r="AU27" s="27" t="str">
        <f>IF(OR(AT26="",AT27&lt;&gt;""),"",TEXT(AT26+"1:00","HH:MM"))</f>
        <v/>
      </c>
      <c r="AV27" s="1"/>
      <c r="AX27" s="67"/>
      <c r="AY27" s="7" t="str">
        <f>meta!$P$3</f>
        <v>Almoço ↓</v>
      </c>
      <c r="AZ27" s="1"/>
      <c r="BA27" s="14"/>
      <c r="BB27" s="27" t="str">
        <f>IF(OR(BA26="",BA27&lt;&gt;""),"",TEXT(BA26+"1:00","HH:MM"))</f>
        <v/>
      </c>
      <c r="BC27" s="1"/>
    </row>
    <row r="28" spans="1:55" ht="14.45" customHeight="1" x14ac:dyDescent="0.25">
      <c r="B28" s="11"/>
      <c r="E28" s="68"/>
      <c r="F28" s="36"/>
      <c r="G28" s="67"/>
      <c r="H28" s="6" t="str">
        <f>meta!$P$4</f>
        <v>Saída</v>
      </c>
      <c r="I28" s="1"/>
      <c r="J28" s="13"/>
      <c r="K28" s="26" t="str">
        <f>IF(J28&lt;&gt;"","",TEXT(meta!$F$2,"HH:MM"))</f>
        <v>17:30</v>
      </c>
      <c r="L28" s="1"/>
      <c r="N28" s="67"/>
      <c r="O28" s="6" t="str">
        <f>meta!$P$4</f>
        <v>Saída</v>
      </c>
      <c r="P28" s="1"/>
      <c r="Q28" s="13"/>
      <c r="R28" s="26" t="str">
        <f>IF(Q28&lt;&gt;"","",TEXT(meta!$F$2,"HH:MM"))</f>
        <v>17:30</v>
      </c>
      <c r="S28" s="1"/>
      <c r="U28" s="67"/>
      <c r="V28" s="6" t="str">
        <f>meta!$P$4</f>
        <v>Saída</v>
      </c>
      <c r="W28" s="1"/>
      <c r="X28" s="13"/>
      <c r="Y28" s="26" t="str">
        <f>IF(X28&lt;&gt;"","",TEXT(meta!$F$2,"HH:MM"))</f>
        <v>17:30</v>
      </c>
      <c r="Z28" s="1"/>
      <c r="AB28" s="67"/>
      <c r="AC28" s="6" t="str">
        <f>meta!$P$4</f>
        <v>Saída</v>
      </c>
      <c r="AD28" s="1"/>
      <c r="AE28" s="13"/>
      <c r="AF28" s="26" t="str">
        <f>IF(AE28&lt;&gt;"","",TEXT(meta!$F$2,"HH:MM"))</f>
        <v>17:30</v>
      </c>
      <c r="AG28" s="1"/>
      <c r="AI28" s="67"/>
      <c r="AJ28" s="6" t="str">
        <f>meta!$P$4</f>
        <v>Saída</v>
      </c>
      <c r="AK28" s="1"/>
      <c r="AL28" s="13"/>
      <c r="AM28" s="26" t="str">
        <f>IF(AL28&lt;&gt;"","",TEXT(meta!$F$2,"HH:MM"))</f>
        <v>17:30</v>
      </c>
      <c r="AN28" s="1"/>
      <c r="AQ28" s="67"/>
      <c r="AR28" s="6" t="str">
        <f>meta!$P$4</f>
        <v>Saída</v>
      </c>
      <c r="AS28" s="1"/>
      <c r="AT28" s="13"/>
      <c r="AU28" s="26" t="str">
        <f>IF(AT28&lt;&gt;"","",TEXT(meta!$F$2,"HH:MM"))</f>
        <v>17:30</v>
      </c>
      <c r="AV28" s="1"/>
      <c r="AX28" s="67"/>
      <c r="AY28" s="6" t="str">
        <f>meta!$P$4</f>
        <v>Saída</v>
      </c>
      <c r="AZ28" s="1"/>
      <c r="BA28" s="13"/>
      <c r="BB28" s="26" t="str">
        <f>IF(BA28&lt;&gt;"","",TEXT(meta!$F$2,"HH:MM"))</f>
        <v>17:30</v>
      </c>
      <c r="BC28" s="1"/>
    </row>
    <row r="29" spans="1:55" s="18" customFormat="1" ht="10.5" customHeight="1" x14ac:dyDescent="0.25">
      <c r="A29" s="8"/>
      <c r="B29" s="11"/>
      <c r="C29" s="8"/>
      <c r="D29" s="2"/>
      <c r="E29" s="35"/>
      <c r="F29" s="35"/>
      <c r="G29" s="67"/>
      <c r="H29" s="58" t="str">
        <f>IF(AND(J25&lt;&gt;"",J26&lt;&gt;"",J27&lt;&gt;"",J28&lt;&gt;""),
IF(ABS(J28-J25-(J27-J26)-meta!$F$4)&lt;=meta!$F$9,
_xlfn.CONCAT(
(SIGN(J28-J25-(J27-J26)-meta!$F$4)*MINUTE(ABS(J28-J25-(J27-J26)-meta!$F$4))),meta!$F$10
),""),"")</f>
        <v/>
      </c>
      <c r="I29" s="8"/>
      <c r="J29" s="23" t="str">
        <f>_xlfn.IFS(AND(J25="",J26="",J27="",J28=""),"",
AND(J25&lt;&gt;"",J26="",J27="",J28=""),meta!$F$1-J25,
AND(J25&lt;&gt;"",J26&lt;&gt;"",J27="",J28=""),meta!$F$1-J25,
AND(J25&lt;&gt;"",J26&lt;&gt;"",J27&lt;&gt;"",J28=""),(meta!$F$1-J25)-(J27-J26-meta!$F$3),
AND(J25&lt;&gt;"",J26&lt;&gt;"",J27&lt;&gt;"",J28&lt;&gt;""),IF(ABS(J28-J25-(J27-J26)-meta!$F$4)&lt;=meta!$F$9,0,(J28-J25-(J27-J26)-meta!$F$4)),
TRUE,"ERRO")</f>
        <v/>
      </c>
      <c r="K29" s="28"/>
      <c r="L29" s="8"/>
      <c r="M29" s="19"/>
      <c r="N29" s="67"/>
      <c r="O29" s="58" t="str">
        <f>IF(AND(Q25&lt;&gt;"",Q26&lt;&gt;"",Q27&lt;&gt;"",Q28&lt;&gt;""),
IF(ABS(Q28-Q25-(Q27-Q26)-meta!$F$4)&lt;=meta!$F$9,
_xlfn.CONCAT(
(SIGN(Q28-Q25-(Q27-Q26)-meta!$F$4)*MINUTE(ABS(Q28-Q25-(Q27-Q26)-meta!$F$4))),meta!$F$10
),""),"")</f>
        <v/>
      </c>
      <c r="P29" s="8"/>
      <c r="Q29" s="23" t="str">
        <f>_xlfn.IFS(AND(Q25="",Q26="",Q27="",Q28=""),"",
AND(Q25&lt;&gt;"",Q26="",Q27="",Q28=""),meta!$F$1-Q25,
AND(Q25&lt;&gt;"",Q26&lt;&gt;"",Q27="",Q28=""),meta!$F$1-Q25,
AND(Q25&lt;&gt;"",Q26&lt;&gt;"",Q27&lt;&gt;"",Q28=""),(meta!$F$1-Q25)-(Q27-Q26-meta!$F$3),
AND(Q25&lt;&gt;"",Q26&lt;&gt;"",Q27&lt;&gt;"",Q28&lt;&gt;""),IF(ABS(Q28-Q25-(Q27-Q26)-meta!$F$4)&lt;=meta!$F$9,0,(Q28-Q25-(Q27-Q26)-meta!$F$4)),
TRUE,"ERRO")</f>
        <v/>
      </c>
      <c r="R29" s="28"/>
      <c r="S29" s="8"/>
      <c r="T29" s="19"/>
      <c r="U29" s="67"/>
      <c r="V29" s="58" t="str">
        <f>IF(AND(X25&lt;&gt;"",X26&lt;&gt;"",X27&lt;&gt;"",X28&lt;&gt;""),
IF(ABS(X28-X25-(X27-X26)-meta!$F$4)&lt;=meta!$F$9,
_xlfn.CONCAT(
(SIGN(X28-X25-(X27-X26)-meta!$F$4)*MINUTE(ABS(X28-X25-(X27-X26)-meta!$F$4))),meta!$F$10
),""),"")</f>
        <v/>
      </c>
      <c r="W29" s="8"/>
      <c r="X29" s="23" t="str">
        <f>_xlfn.IFS(AND(X25="",X26="",X27="",X28=""),"",
AND(X25&lt;&gt;"",X26="",X27="",X28=""),meta!$F$1-X25,
AND(X25&lt;&gt;"",X26&lt;&gt;"",X27="",X28=""),meta!$F$1-X25,
AND(X25&lt;&gt;"",X26&lt;&gt;"",X27&lt;&gt;"",X28=""),(meta!$F$1-X25)-(X27-X26-meta!$F$3),
AND(X25&lt;&gt;"",X26&lt;&gt;"",X27&lt;&gt;"",X28&lt;&gt;""),IF(ABS(X28-X25-(X27-X26)-meta!$F$4)&lt;=meta!$F$9,0,(X28-X25-(X27-X26)-meta!$F$4)),
TRUE,"ERRO")</f>
        <v/>
      </c>
      <c r="Y29" s="28"/>
      <c r="Z29" s="8"/>
      <c r="AA29" s="19"/>
      <c r="AB29" s="67"/>
      <c r="AC29" s="58" t="str">
        <f>IF(AND(AE25&lt;&gt;"",AE26&lt;&gt;"",AE27&lt;&gt;"",AE28&lt;&gt;""),
IF(ABS(AE28-AE25-(AE27-AE26)-meta!$F$4)&lt;=meta!$F$9,
_xlfn.CONCAT(
(SIGN(AE28-AE25-(AE27-AE26)-meta!$F$4)*MINUTE(ABS(AE28-AE25-(AE27-AE26)-meta!$F$4))),meta!$F$10
),""),"")</f>
        <v/>
      </c>
      <c r="AD29" s="8"/>
      <c r="AE29" s="23" t="str">
        <f>_xlfn.IFS(AND(AE25="",AE26="",AE27="",AE28=""),"",
AND(AE25&lt;&gt;"",AE26="",AE27="",AE28=""),meta!$F$1-AE25,
AND(AE25&lt;&gt;"",AE26&lt;&gt;"",AE27="",AE28=""),meta!$F$1-AE25,
AND(AE25&lt;&gt;"",AE26&lt;&gt;"",AE27&lt;&gt;"",AE28=""),(meta!$F$1-AE25)-(AE27-AE26-meta!$F$3),
AND(AE25&lt;&gt;"",AE26&lt;&gt;"",AE27&lt;&gt;"",AE28&lt;&gt;""),IF(ABS(AE28-AE25-(AE27-AE26)-meta!$F$4)&lt;=meta!$F$9,0,(AE28-AE25-(AE27-AE26)-meta!$F$4)),
TRUE,"ERRO")</f>
        <v/>
      </c>
      <c r="AF29" s="28"/>
      <c r="AG29" s="8"/>
      <c r="AH29" s="19"/>
      <c r="AI29" s="67"/>
      <c r="AJ29" s="58" t="str">
        <f>IF(AND(AL25&lt;&gt;"",AL26&lt;&gt;"",AL27&lt;&gt;"",AL28&lt;&gt;""),
IF(ABS(AL28-AL25-(AL27-AL26)-meta!$F$4)&lt;=meta!$F$9,
_xlfn.CONCAT(
(SIGN(AL28-AL25-(AL27-AL26)-meta!$F$4)*MINUTE(ABS(AL28-AL25-(AL27-AL26)-meta!$F$4))),meta!$F$10
),""),"")</f>
        <v/>
      </c>
      <c r="AK29" s="8"/>
      <c r="AL29" s="23" t="str">
        <f>_xlfn.IFS(AND(AL25="",AL26="",AL27="",AL28=""),"",
AND(AL25&lt;&gt;"",AL26="",AL27="",AL28=""),meta!$F$1-AL25,
AND(AL25&lt;&gt;"",AL26&lt;&gt;"",AL27="",AL28=""),meta!$F$1-AL25,
AND(AL25&lt;&gt;"",AL26&lt;&gt;"",AL27&lt;&gt;"",AL28=""),(meta!$F$1-AL25)-(AL27-AL26-meta!$F$3),
AND(AL25&lt;&gt;"",AL26&lt;&gt;"",AL27&lt;&gt;"",AL28&lt;&gt;""),IF(ABS(AL28-AL25-(AL27-AL26)-meta!$F$4)&lt;=meta!$F$9,0,(AL28-AL25-(AL27-AL26)-meta!$F$4)),
TRUE,"ERRO")</f>
        <v/>
      </c>
      <c r="AM29" s="28"/>
      <c r="AN29" s="8"/>
      <c r="AO29" s="19"/>
      <c r="AQ29" s="67"/>
      <c r="AR29" s="58" t="str">
        <f>IF(AND(AT25&lt;&gt;"",AT26&lt;&gt;"",AT27&lt;&gt;"",AT28&lt;&gt;""),
IF(ABS(AT28-AT25-(AT27-AT26)-meta!$F$4)&lt;=meta!$F$9,
_xlfn.CONCAT(
(SIGN(AT28-AT25-(AT27-AT26)-meta!$F$4)*MINUTE(ABS(AT28-AT25-(AT27-AT26)-meta!$F$4))),meta!$F$10
),""),"")</f>
        <v/>
      </c>
      <c r="AS29" s="8"/>
      <c r="AT29" s="23" t="str">
        <f>_xlfn.IFS(AND(AT25="",AT26="",AT27="",AT28=""),"",
AND(AT25&lt;&gt;"",AT26="",AT27="",AT28=""),meta!$F$1-AT25,
AND(AT25&lt;&gt;"",AT26&lt;&gt;"",AT27="",AT28=""),meta!$F$1-AT25,
AND(AT25&lt;&gt;"",AT26&lt;&gt;"",AT27&lt;&gt;"",AT28=""),(meta!$F$1-AT25)-(AT27-AT26-meta!$F$3),
AND(AT25&lt;&gt;"",AT26&lt;&gt;"",AT27&lt;&gt;"",AT28&lt;&gt;""),IF(ABS(AT28-AT25-(AT27-AT26)-meta!$F$4)&lt;=meta!$F$9,0,(AT28-AT25-(AT27-AT26)-meta!$F$4)),
TRUE,"ERRO")</f>
        <v/>
      </c>
      <c r="AU29" s="28"/>
      <c r="AV29" s="8"/>
      <c r="AX29" s="67"/>
      <c r="AY29" s="58" t="str">
        <f>IF(AND(BA25&lt;&gt;"",BA26&lt;&gt;"",BA27&lt;&gt;"",BA28&lt;&gt;""),
IF(ABS(BA28-BA25-(BA27-BA26)-meta!$F$4)&lt;=meta!$F$9,
_xlfn.CONCAT(
(SIGN(BA28-BA25-(BA27-BA26)-meta!$F$4)*MINUTE(ABS(BA28-BA25-(BA27-BA26)-meta!$F$4))),meta!$F$10
),""),"")</f>
        <v/>
      </c>
      <c r="AZ29" s="8"/>
      <c r="BA29" s="23" t="str">
        <f>_xlfn.IFS(AND(BA25="",BA26="",BA27="",BA28=""),"",
AND(BA25&lt;&gt;"",BA26="",BA27="",BA28=""),meta!$F$1-BA25,
AND(BA25&lt;&gt;"",BA26&lt;&gt;"",BA27="",BA28=""),meta!$F$1-BA25,
AND(BA25&lt;&gt;"",BA26&lt;&gt;"",BA27&lt;&gt;"",BA28=""),(meta!$F$1-BA25)-(BA27-BA26-meta!$F$3),
AND(BA25&lt;&gt;"",BA26&lt;&gt;"",BA27&lt;&gt;"",BA28&lt;&gt;""),IF(ABS(BA28-BA25-(BA27-BA26)-meta!$F$4)&lt;=meta!$F$9,0,(BA28-BA25-(BA27-BA26)-meta!$F$4)),
TRUE,"ERRO")</f>
        <v/>
      </c>
      <c r="BB29" s="28"/>
      <c r="BC29" s="8"/>
    </row>
    <row r="30" spans="1:55" ht="4.5" customHeight="1" x14ac:dyDescent="0.25">
      <c r="B30" s="11"/>
      <c r="F30" s="35"/>
    </row>
    <row r="31" spans="1:55" ht="4.5" customHeight="1" x14ac:dyDescent="0.25">
      <c r="B31" s="11"/>
      <c r="F31" s="35"/>
      <c r="G31" s="67">
        <f>AX24+1</f>
        <v>44159</v>
      </c>
      <c r="H31" s="15"/>
      <c r="I31" s="15"/>
      <c r="J31" s="15"/>
      <c r="K31" s="25"/>
      <c r="L31" s="4"/>
      <c r="N31" s="67">
        <f>G31+1</f>
        <v>44160</v>
      </c>
      <c r="O31" s="15"/>
      <c r="P31" s="15"/>
      <c r="Q31" s="15"/>
      <c r="R31" s="25"/>
      <c r="S31" s="4"/>
      <c r="U31" s="67">
        <f>N31+1</f>
        <v>44161</v>
      </c>
      <c r="V31" s="15"/>
      <c r="W31" s="15"/>
      <c r="X31" s="15"/>
      <c r="Y31" s="25"/>
      <c r="Z31" s="4"/>
      <c r="AB31" s="67">
        <f>U31+1</f>
        <v>44162</v>
      </c>
      <c r="AC31" s="15"/>
      <c r="AD31" s="15"/>
      <c r="AE31" s="15"/>
      <c r="AF31" s="25"/>
      <c r="AG31" s="4"/>
      <c r="AI31" s="67">
        <f>AB31+1</f>
        <v>44163</v>
      </c>
      <c r="AJ31" s="15"/>
      <c r="AK31" s="15"/>
      <c r="AL31" s="15"/>
      <c r="AM31" s="25"/>
      <c r="AN31" s="4"/>
      <c r="AQ31" s="67">
        <f>AI31+1</f>
        <v>44164</v>
      </c>
      <c r="AR31" s="15"/>
      <c r="AS31" s="15"/>
      <c r="AT31" s="15"/>
      <c r="AU31" s="25"/>
      <c r="AV31" s="4"/>
      <c r="AX31" s="67">
        <f>AQ31+1</f>
        <v>44165</v>
      </c>
      <c r="AY31" s="15"/>
      <c r="AZ31" s="15"/>
      <c r="BA31" s="15"/>
      <c r="BB31" s="25"/>
      <c r="BC31" s="4"/>
    </row>
    <row r="32" spans="1:55" ht="14.45" customHeight="1" x14ac:dyDescent="0.25">
      <c r="B32" s="11"/>
      <c r="E32" s="68">
        <f>IFERROR(SUM(J36,Q36,X36,AE36,AL36,AT36,BA36)*VLOOKUP($C$14,meta!$R$1:$S$3,2,FALSE),SUM(J36,Q36,X36,AE36,AL36,AT36,BA36))</f>
        <v>0</v>
      </c>
      <c r="F32" s="41">
        <f>IFERROR(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*VLOOKUP($C$14,meta!$R$1:$S$3,2,FALSE),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)</f>
        <v>0</v>
      </c>
      <c r="G32" s="67"/>
      <c r="H32" s="6" t="str">
        <f>meta!$P$1</f>
        <v>Entrada</v>
      </c>
      <c r="I32" s="1"/>
      <c r="J32" s="13"/>
      <c r="K32" s="26" t="str">
        <f>IF(J32&lt;&gt;"","",TEXT(meta!$F$1,"HH:MM"))</f>
        <v>08:30</v>
      </c>
      <c r="L32" s="1"/>
      <c r="N32" s="67"/>
      <c r="O32" s="6" t="str">
        <f>meta!$P$1</f>
        <v>Entrada</v>
      </c>
      <c r="P32" s="1"/>
      <c r="Q32" s="13"/>
      <c r="R32" s="26" t="str">
        <f>IF(Q32&lt;&gt;"","",TEXT(meta!$F$1,"HH:MM"))</f>
        <v>08:30</v>
      </c>
      <c r="S32" s="1"/>
      <c r="U32" s="67"/>
      <c r="V32" s="6" t="str">
        <f>meta!$P$1</f>
        <v>Entrada</v>
      </c>
      <c r="W32" s="1"/>
      <c r="X32" s="13"/>
      <c r="Y32" s="26" t="str">
        <f>IF(X32&lt;&gt;"","",TEXT(meta!$F$1,"HH:MM"))</f>
        <v>08:30</v>
      </c>
      <c r="Z32" s="1"/>
      <c r="AB32" s="67"/>
      <c r="AC32" s="6" t="str">
        <f>meta!$P$1</f>
        <v>Entrada</v>
      </c>
      <c r="AD32" s="1"/>
      <c r="AE32" s="13"/>
      <c r="AF32" s="26" t="str">
        <f>IF(AE32&lt;&gt;"","",TEXT(meta!$F$1,"HH:MM"))</f>
        <v>08:30</v>
      </c>
      <c r="AG32" s="1"/>
      <c r="AI32" s="67"/>
      <c r="AJ32" s="6" t="str">
        <f>meta!$P$1</f>
        <v>Entrada</v>
      </c>
      <c r="AK32" s="1"/>
      <c r="AL32" s="13"/>
      <c r="AM32" s="26" t="str">
        <f>IF(AL32&lt;&gt;"","",TEXT(meta!$F$1,"HH:MM"))</f>
        <v>08:30</v>
      </c>
      <c r="AN32" s="1"/>
      <c r="AQ32" s="67"/>
      <c r="AR32" s="6" t="str">
        <f>meta!$P$1</f>
        <v>Entrada</v>
      </c>
      <c r="AS32" s="1"/>
      <c r="AT32" s="13"/>
      <c r="AU32" s="26" t="str">
        <f>IF(AT32&lt;&gt;"","",TEXT(meta!$F$1,"HH:MM"))</f>
        <v>08:30</v>
      </c>
      <c r="AV32" s="1"/>
      <c r="AX32" s="67"/>
      <c r="AY32" s="6" t="str">
        <f>meta!$P$1</f>
        <v>Entrada</v>
      </c>
      <c r="AZ32" s="1"/>
      <c r="BA32" s="13"/>
      <c r="BB32" s="26" t="str">
        <f>IF(BA32&lt;&gt;"","",TEXT(meta!$F$1,"HH:MM"))</f>
        <v>08:30</v>
      </c>
      <c r="BC32" s="1"/>
    </row>
    <row r="33" spans="1:55" ht="14.45" customHeight="1" x14ac:dyDescent="0.25">
      <c r="B33" s="11"/>
      <c r="E33" s="68"/>
      <c r="F33" s="36"/>
      <c r="G33" s="67"/>
      <c r="H33" s="7" t="str">
        <f>meta!$P$2</f>
        <v>Almoço ↑</v>
      </c>
      <c r="I33" s="1"/>
      <c r="J33" s="14"/>
      <c r="K33" s="27"/>
      <c r="L33" s="1"/>
      <c r="N33" s="67"/>
      <c r="O33" s="7" t="str">
        <f>meta!$P$2</f>
        <v>Almoço ↑</v>
      </c>
      <c r="P33" s="1"/>
      <c r="Q33" s="14"/>
      <c r="R33" s="27"/>
      <c r="S33" s="1"/>
      <c r="U33" s="67"/>
      <c r="V33" s="7" t="str">
        <f>meta!$P$2</f>
        <v>Almoço ↑</v>
      </c>
      <c r="W33" s="1"/>
      <c r="X33" s="14"/>
      <c r="Y33" s="27"/>
      <c r="Z33" s="1"/>
      <c r="AB33" s="67"/>
      <c r="AC33" s="7" t="str">
        <f>meta!$P$2</f>
        <v>Almoço ↑</v>
      </c>
      <c r="AD33" s="1"/>
      <c r="AE33" s="14"/>
      <c r="AF33" s="27"/>
      <c r="AG33" s="1"/>
      <c r="AI33" s="67"/>
      <c r="AJ33" s="7" t="str">
        <f>meta!$P$2</f>
        <v>Almoço ↑</v>
      </c>
      <c r="AK33" s="1"/>
      <c r="AL33" s="14"/>
      <c r="AM33" s="27"/>
      <c r="AN33" s="1"/>
      <c r="AQ33" s="67"/>
      <c r="AR33" s="7" t="str">
        <f>meta!$P$2</f>
        <v>Almoço ↑</v>
      </c>
      <c r="AS33" s="1"/>
      <c r="AT33" s="14"/>
      <c r="AU33" s="27"/>
      <c r="AV33" s="1"/>
      <c r="AX33" s="67"/>
      <c r="AY33" s="7" t="str">
        <f>meta!$P$2</f>
        <v>Almoço ↑</v>
      </c>
      <c r="AZ33" s="1"/>
      <c r="BA33" s="14"/>
      <c r="BB33" s="27"/>
      <c r="BC33" s="1"/>
    </row>
    <row r="34" spans="1:55" ht="14.45" customHeight="1" x14ac:dyDescent="0.25">
      <c r="B34" s="11"/>
      <c r="E34" s="68"/>
      <c r="F34" s="36"/>
      <c r="G34" s="67"/>
      <c r="H34" s="7" t="str">
        <f>meta!$P$3</f>
        <v>Almoço ↓</v>
      </c>
      <c r="I34" s="1"/>
      <c r="J34" s="14"/>
      <c r="K34" s="27" t="str">
        <f>IF(OR(J33="",J34&lt;&gt;""),"",TEXT(J33+"1:00","HH:MM"))</f>
        <v/>
      </c>
      <c r="L34" s="1"/>
      <c r="N34" s="67"/>
      <c r="O34" s="7" t="str">
        <f>meta!$P$3</f>
        <v>Almoço ↓</v>
      </c>
      <c r="P34" s="1"/>
      <c r="Q34" s="14"/>
      <c r="R34" s="27" t="str">
        <f>IF(OR(Q33="",Q34&lt;&gt;""),"",TEXT(Q33+"1:00","HH:MM"))</f>
        <v/>
      </c>
      <c r="S34" s="1"/>
      <c r="U34" s="67"/>
      <c r="V34" s="7" t="str">
        <f>meta!$P$3</f>
        <v>Almoço ↓</v>
      </c>
      <c r="W34" s="1"/>
      <c r="X34" s="14"/>
      <c r="Y34" s="27" t="str">
        <f>IF(OR(X33="",X34&lt;&gt;""),"",TEXT(X33+"1:00","HH:MM"))</f>
        <v/>
      </c>
      <c r="Z34" s="1"/>
      <c r="AB34" s="67"/>
      <c r="AC34" s="7" t="str">
        <f>meta!$P$3</f>
        <v>Almoço ↓</v>
      </c>
      <c r="AD34" s="1"/>
      <c r="AE34" s="14"/>
      <c r="AF34" s="27" t="str">
        <f>IF(OR(AE33="",AE34&lt;&gt;""),"",TEXT(AE33+"1:00","HH:MM"))</f>
        <v/>
      </c>
      <c r="AG34" s="1"/>
      <c r="AI34" s="67"/>
      <c r="AJ34" s="7" t="str">
        <f>meta!$P$3</f>
        <v>Almoço ↓</v>
      </c>
      <c r="AK34" s="1"/>
      <c r="AL34" s="14"/>
      <c r="AM34" s="27" t="str">
        <f>IF(OR(AL33="",AL34&lt;&gt;""),"",TEXT(AL33+"1:00","HH:MM"))</f>
        <v/>
      </c>
      <c r="AN34" s="1"/>
      <c r="AQ34" s="67"/>
      <c r="AR34" s="7" t="str">
        <f>meta!$P$3</f>
        <v>Almoço ↓</v>
      </c>
      <c r="AS34" s="1"/>
      <c r="AT34" s="14"/>
      <c r="AU34" s="27" t="str">
        <f>IF(OR(AT33="",AT34&lt;&gt;""),"",TEXT(AT33+"1:00","HH:MM"))</f>
        <v/>
      </c>
      <c r="AV34" s="1"/>
      <c r="AX34" s="67"/>
      <c r="AY34" s="7" t="str">
        <f>meta!$P$3</f>
        <v>Almoço ↓</v>
      </c>
      <c r="AZ34" s="1"/>
      <c r="BA34" s="14"/>
      <c r="BB34" s="27" t="str">
        <f>IF(OR(BA33="",BA34&lt;&gt;""),"",TEXT(BA33+"1:00","HH:MM"))</f>
        <v/>
      </c>
      <c r="BC34" s="1"/>
    </row>
    <row r="35" spans="1:55" ht="14.45" customHeight="1" x14ac:dyDescent="0.25">
      <c r="B35" s="11"/>
      <c r="E35" s="68"/>
      <c r="F35" s="36"/>
      <c r="G35" s="67"/>
      <c r="H35" s="6" t="str">
        <f>meta!$P$4</f>
        <v>Saída</v>
      </c>
      <c r="I35" s="1"/>
      <c r="J35" s="13"/>
      <c r="K35" s="26" t="str">
        <f>IF(J35&lt;&gt;"","",TEXT(meta!$F$2,"HH:MM"))</f>
        <v>17:30</v>
      </c>
      <c r="L35" s="1"/>
      <c r="N35" s="67"/>
      <c r="O35" s="6" t="str">
        <f>meta!$P$4</f>
        <v>Saída</v>
      </c>
      <c r="P35" s="1"/>
      <c r="Q35" s="13"/>
      <c r="R35" s="26" t="str">
        <f>IF(Q35&lt;&gt;"","",TEXT(meta!$F$2,"HH:MM"))</f>
        <v>17:30</v>
      </c>
      <c r="S35" s="1"/>
      <c r="U35" s="67"/>
      <c r="V35" s="6" t="str">
        <f>meta!$P$4</f>
        <v>Saída</v>
      </c>
      <c r="W35" s="1"/>
      <c r="X35" s="13"/>
      <c r="Y35" s="26" t="str">
        <f>IF(X35&lt;&gt;"","",TEXT(meta!$F$2,"HH:MM"))</f>
        <v>17:30</v>
      </c>
      <c r="Z35" s="1"/>
      <c r="AB35" s="67"/>
      <c r="AC35" s="6" t="str">
        <f>meta!$P$4</f>
        <v>Saída</v>
      </c>
      <c r="AD35" s="1"/>
      <c r="AE35" s="13"/>
      <c r="AF35" s="26" t="str">
        <f>IF(AE35&lt;&gt;"","",TEXT(meta!$F$2,"HH:MM"))</f>
        <v>17:30</v>
      </c>
      <c r="AG35" s="1"/>
      <c r="AI35" s="67"/>
      <c r="AJ35" s="6" t="str">
        <f>meta!$P$4</f>
        <v>Saída</v>
      </c>
      <c r="AK35" s="1"/>
      <c r="AL35" s="13"/>
      <c r="AM35" s="26" t="str">
        <f>IF(AL35&lt;&gt;"","",TEXT(meta!$F$2,"HH:MM"))</f>
        <v>17:30</v>
      </c>
      <c r="AN35" s="1"/>
      <c r="AQ35" s="67"/>
      <c r="AR35" s="6" t="str">
        <f>meta!$P$4</f>
        <v>Saída</v>
      </c>
      <c r="AS35" s="1"/>
      <c r="AT35" s="13"/>
      <c r="AU35" s="26" t="str">
        <f>IF(AT35&lt;&gt;"","",TEXT(meta!$F$2,"HH:MM"))</f>
        <v>17:30</v>
      </c>
      <c r="AV35" s="1"/>
      <c r="AX35" s="67"/>
      <c r="AY35" s="6" t="str">
        <f>meta!$P$4</f>
        <v>Saída</v>
      </c>
      <c r="AZ35" s="1"/>
      <c r="BA35" s="13"/>
      <c r="BB35" s="26" t="str">
        <f>IF(BA35&lt;&gt;"","",TEXT(meta!$F$2,"HH:MM"))</f>
        <v>17:30</v>
      </c>
      <c r="BC35" s="1"/>
    </row>
    <row r="36" spans="1:55" s="18" customFormat="1" ht="10.5" customHeight="1" x14ac:dyDescent="0.25">
      <c r="A36" s="8"/>
      <c r="B36" s="11"/>
      <c r="C36" s="8"/>
      <c r="D36" s="2"/>
      <c r="E36" s="35"/>
      <c r="F36" s="35"/>
      <c r="G36" s="67"/>
      <c r="H36" s="58" t="str">
        <f>IF(AND(J32&lt;&gt;"",J33&lt;&gt;"",J34&lt;&gt;"",J35&lt;&gt;""),
IF(ABS(J35-J32-(J34-J33)-meta!$F$4)&lt;=meta!$F$9,
_xlfn.CONCAT(
(SIGN(J35-J32-(J34-J33)-meta!$F$4)*MINUTE(ABS(J35-J32-(J34-J33)-meta!$F$4))),meta!$F$10
),""),"")</f>
        <v/>
      </c>
      <c r="I36" s="8"/>
      <c r="J36" s="23" t="str">
        <f>_xlfn.IFS(AND(J32="",J33="",J34="",J35=""),"",
AND(J32&lt;&gt;"",J33="",J34="",J35=""),meta!$F$1-J32,
AND(J32&lt;&gt;"",J33&lt;&gt;"",J34="",J35=""),meta!$F$1-J32,
AND(J32&lt;&gt;"",J33&lt;&gt;"",J34&lt;&gt;"",J35=""),(meta!$F$1-J32)-(J34-J33-meta!$F$3),
AND(J32&lt;&gt;"",J33&lt;&gt;"",J34&lt;&gt;"",J35&lt;&gt;""),IF(ABS(J35-J32-(J34-J33)-meta!$F$4)&lt;=meta!$F$9,0,(J35-J32-(J34-J33)-meta!$F$4)),
TRUE,"ERRO")</f>
        <v/>
      </c>
      <c r="K36" s="28"/>
      <c r="L36" s="8"/>
      <c r="M36" s="19"/>
      <c r="N36" s="67"/>
      <c r="O36" s="58" t="str">
        <f>IF(AND(Q32&lt;&gt;"",Q33&lt;&gt;"",Q34&lt;&gt;"",Q35&lt;&gt;""),
IF(ABS(Q35-Q32-(Q34-Q33)-meta!$F$4)&lt;=meta!$F$9,
_xlfn.CONCAT(
(SIGN(Q35-Q32-(Q34-Q33)-meta!$F$4)*MINUTE(ABS(Q35-Q32-(Q34-Q33)-meta!$F$4))),meta!$F$10
),""),"")</f>
        <v/>
      </c>
      <c r="P36" s="8"/>
      <c r="Q36" s="23" t="str">
        <f>_xlfn.IFS(AND(Q32="",Q33="",Q34="",Q35=""),"",
AND(Q32&lt;&gt;"",Q33="",Q34="",Q35=""),meta!$F$1-Q32,
AND(Q32&lt;&gt;"",Q33&lt;&gt;"",Q34="",Q35=""),meta!$F$1-Q32,
AND(Q32&lt;&gt;"",Q33&lt;&gt;"",Q34&lt;&gt;"",Q35=""),(meta!$F$1-Q32)-(Q34-Q33-meta!$F$3),
AND(Q32&lt;&gt;"",Q33&lt;&gt;"",Q34&lt;&gt;"",Q35&lt;&gt;""),IF(ABS(Q35-Q32-(Q34-Q33)-meta!$F$4)&lt;=meta!$F$9,0,(Q35-Q32-(Q34-Q33)-meta!$F$4)),
TRUE,"ERRO")</f>
        <v/>
      </c>
      <c r="R36" s="28"/>
      <c r="S36" s="8"/>
      <c r="T36" s="19"/>
      <c r="U36" s="67"/>
      <c r="V36" s="58" t="str">
        <f>IF(AND(X32&lt;&gt;"",X33&lt;&gt;"",X34&lt;&gt;"",X35&lt;&gt;""),
IF(ABS(X35-X32-(X34-X33)-meta!$F$4)&lt;=meta!$F$9,
_xlfn.CONCAT(
(SIGN(X35-X32-(X34-X33)-meta!$F$4)*MINUTE(ABS(X35-X32-(X34-X33)-meta!$F$4))),meta!$F$10
),""),"")</f>
        <v/>
      </c>
      <c r="W36" s="8"/>
      <c r="X36" s="23" t="str">
        <f>_xlfn.IFS(AND(X32="",X33="",X34="",X35=""),"",
AND(X32&lt;&gt;"",X33="",X34="",X35=""),meta!$F$1-X32,
AND(X32&lt;&gt;"",X33&lt;&gt;"",X34="",X35=""),meta!$F$1-X32,
AND(X32&lt;&gt;"",X33&lt;&gt;"",X34&lt;&gt;"",X35=""),(meta!$F$1-X32)-(X34-X33-meta!$F$3),
AND(X32&lt;&gt;"",X33&lt;&gt;"",X34&lt;&gt;"",X35&lt;&gt;""),IF(ABS(X35-X32-(X34-X33)-meta!$F$4)&lt;=meta!$F$9,0,(X35-X32-(X34-X33)-meta!$F$4)),
TRUE,"ERRO")</f>
        <v/>
      </c>
      <c r="Y36" s="28"/>
      <c r="Z36" s="8"/>
      <c r="AA36" s="19"/>
      <c r="AB36" s="67"/>
      <c r="AC36" s="58" t="str">
        <f>IF(AND(AE32&lt;&gt;"",AE33&lt;&gt;"",AE34&lt;&gt;"",AE35&lt;&gt;""),
IF(ABS(AE35-AE32-(AE34-AE33)-meta!$F$4)&lt;=meta!$F$9,
_xlfn.CONCAT(
(SIGN(AE35-AE32-(AE34-AE33)-meta!$F$4)*MINUTE(ABS(AE35-AE32-(AE34-AE33)-meta!$F$4))),meta!$F$10
),""),"")</f>
        <v/>
      </c>
      <c r="AD36" s="8"/>
      <c r="AE36" s="23" t="str">
        <f>_xlfn.IFS(AND(AE32="",AE33="",AE34="",AE35=""),"",
AND(AE32&lt;&gt;"",AE33="",AE34="",AE35=""),meta!$F$1-AE32,
AND(AE32&lt;&gt;"",AE33&lt;&gt;"",AE34="",AE35=""),meta!$F$1-AE32,
AND(AE32&lt;&gt;"",AE33&lt;&gt;"",AE34&lt;&gt;"",AE35=""),(meta!$F$1-AE32)-(AE34-AE33-meta!$F$3),
AND(AE32&lt;&gt;"",AE33&lt;&gt;"",AE34&lt;&gt;"",AE35&lt;&gt;""),IF(ABS(AE35-AE32-(AE34-AE33)-meta!$F$4)&lt;=meta!$F$9,0,(AE35-AE32-(AE34-AE33)-meta!$F$4)),
TRUE,"ERRO")</f>
        <v/>
      </c>
      <c r="AF36" s="28"/>
      <c r="AG36" s="8"/>
      <c r="AH36" s="19"/>
      <c r="AI36" s="67"/>
      <c r="AJ36" s="58" t="str">
        <f>IF(AND(AL32&lt;&gt;"",AL33&lt;&gt;"",AL34&lt;&gt;"",AL35&lt;&gt;""),
IF(ABS(AL35-AL32-(AL34-AL33)-meta!$F$4)&lt;=meta!$F$9,
_xlfn.CONCAT(
(SIGN(AL35-AL32-(AL34-AL33)-meta!$F$4)*MINUTE(ABS(AL35-AL32-(AL34-AL33)-meta!$F$4))),meta!$F$10
),""),"")</f>
        <v/>
      </c>
      <c r="AK36" s="8"/>
      <c r="AL36" s="23" t="str">
        <f>_xlfn.IFS(AND(AL32="",AL33="",AL34="",AL35=""),"",
AND(AL32&lt;&gt;"",AL33="",AL34="",AL35=""),meta!$F$1-AL32,
AND(AL32&lt;&gt;"",AL33&lt;&gt;"",AL34="",AL35=""),meta!$F$1-AL32,
AND(AL32&lt;&gt;"",AL33&lt;&gt;"",AL34&lt;&gt;"",AL35=""),(meta!$F$1-AL32)-(AL34-AL33-meta!$F$3),
AND(AL32&lt;&gt;"",AL33&lt;&gt;"",AL34&lt;&gt;"",AL35&lt;&gt;""),IF(ABS(AL35-AL32-(AL34-AL33)-meta!$F$4)&lt;=meta!$F$9,0,(AL35-AL32-(AL34-AL33)-meta!$F$4)),
TRUE,"ERRO")</f>
        <v/>
      </c>
      <c r="AM36" s="28"/>
      <c r="AN36" s="8"/>
      <c r="AO36" s="19"/>
      <c r="AQ36" s="67"/>
      <c r="AR36" s="58" t="str">
        <f>IF(AND(AT32&lt;&gt;"",AT33&lt;&gt;"",AT34&lt;&gt;"",AT35&lt;&gt;""),
IF(ABS(AT35-AT32-(AT34-AT33)-meta!$F$4)&lt;=meta!$F$9,
_xlfn.CONCAT(
(SIGN(AT35-AT32-(AT34-AT33)-meta!$F$4)*MINUTE(ABS(AT35-AT32-(AT34-AT33)-meta!$F$4))),meta!$F$10
),""),"")</f>
        <v/>
      </c>
      <c r="AS36" s="8"/>
      <c r="AT36" s="23" t="str">
        <f>_xlfn.IFS(AND(AT32="",AT33="",AT34="",AT35=""),"",
AND(AT32&lt;&gt;"",AT33="",AT34="",AT35=""),meta!$F$1-AT32,
AND(AT32&lt;&gt;"",AT33&lt;&gt;"",AT34="",AT35=""),meta!$F$1-AT32,
AND(AT32&lt;&gt;"",AT33&lt;&gt;"",AT34&lt;&gt;"",AT35=""),(meta!$F$1-AT32)-(AT34-AT33-meta!$F$3),
AND(AT32&lt;&gt;"",AT33&lt;&gt;"",AT34&lt;&gt;"",AT35&lt;&gt;""),IF(ABS(AT35-AT32-(AT34-AT33)-meta!$F$4)&lt;=meta!$F$9,0,(AT35-AT32-(AT34-AT33)-meta!$F$4)),
TRUE,"ERRO")</f>
        <v/>
      </c>
      <c r="AU36" s="28"/>
      <c r="AV36" s="8"/>
      <c r="AX36" s="67"/>
      <c r="AY36" s="58" t="str">
        <f>IF(AND(BA32&lt;&gt;"",BA33&lt;&gt;"",BA34&lt;&gt;"",BA35&lt;&gt;""),
IF(ABS(BA35-BA32-(BA34-BA33)-meta!$F$4)&lt;=meta!$F$9,
_xlfn.CONCAT(
(SIGN(BA35-BA32-(BA34-BA33)-meta!$F$4)*MINUTE(ABS(BA35-BA32-(BA34-BA33)-meta!$F$4))),meta!$F$10
),""),"")</f>
        <v/>
      </c>
      <c r="AZ36" s="8"/>
      <c r="BA36" s="23" t="str">
        <f>_xlfn.IFS(AND(BA32="",BA33="",BA34="",BA35=""),"",
AND(BA32&lt;&gt;"",BA33="",BA34="",BA35=""),meta!$F$1-BA32,
AND(BA32&lt;&gt;"",BA33&lt;&gt;"",BA34="",BA35=""),meta!$F$1-BA32,
AND(BA32&lt;&gt;"",BA33&lt;&gt;"",BA34&lt;&gt;"",BA35=""),(meta!$F$1-BA32)-(BA34-BA33-meta!$F$3),
AND(BA32&lt;&gt;"",BA33&lt;&gt;"",BA34&lt;&gt;"",BA35&lt;&gt;""),IF(ABS(BA35-BA32-(BA34-BA33)-meta!$F$4)&lt;=meta!$F$9,0,(BA35-BA32-(BA34-BA33)-meta!$F$4)),
TRUE,"ERRO")</f>
        <v/>
      </c>
      <c r="BB36" s="28"/>
      <c r="BC36" s="8"/>
    </row>
    <row r="37" spans="1:55" ht="4.5" customHeight="1" x14ac:dyDescent="0.25">
      <c r="B37" s="11"/>
      <c r="F37" s="35"/>
    </row>
    <row r="38" spans="1:55" ht="4.5" customHeight="1" x14ac:dyDescent="0.25">
      <c r="B38" s="11"/>
      <c r="F38" s="35"/>
      <c r="G38" s="67">
        <f>AX31+1</f>
        <v>44166</v>
      </c>
      <c r="H38" s="15"/>
      <c r="I38" s="15"/>
      <c r="J38" s="15"/>
      <c r="K38" s="25"/>
      <c r="L38" s="4"/>
      <c r="N38" s="67">
        <f>G38+1</f>
        <v>44167</v>
      </c>
      <c r="O38" s="15"/>
      <c r="P38" s="15"/>
      <c r="Q38" s="15"/>
      <c r="R38" s="25"/>
      <c r="S38" s="4"/>
      <c r="U38" s="67">
        <f>N38+1</f>
        <v>44168</v>
      </c>
      <c r="V38" s="15"/>
      <c r="W38" s="15"/>
      <c r="X38" s="15"/>
      <c r="Y38" s="25"/>
      <c r="Z38" s="4"/>
      <c r="AB38" s="67">
        <f>U38+1</f>
        <v>44169</v>
      </c>
      <c r="AC38" s="15"/>
      <c r="AD38" s="15"/>
      <c r="AE38" s="15"/>
      <c r="AF38" s="25"/>
      <c r="AG38" s="4"/>
      <c r="AI38" s="67">
        <f>AB38+1</f>
        <v>44170</v>
      </c>
      <c r="AJ38" s="15"/>
      <c r="AK38" s="15"/>
      <c r="AL38" s="15"/>
      <c r="AM38" s="25"/>
      <c r="AN38" s="4"/>
      <c r="AQ38" s="67">
        <f>AI38+1</f>
        <v>44171</v>
      </c>
      <c r="AR38" s="15"/>
      <c r="AS38" s="15"/>
      <c r="AT38" s="15"/>
      <c r="AU38" s="25"/>
      <c r="AV38" s="4"/>
      <c r="AX38" s="67">
        <f>AQ38+1</f>
        <v>44172</v>
      </c>
      <c r="AY38" s="15"/>
      <c r="AZ38" s="15"/>
      <c r="BA38" s="15"/>
      <c r="BB38" s="25"/>
      <c r="BC38" s="4"/>
    </row>
    <row r="39" spans="1:55" ht="14.45" customHeight="1" x14ac:dyDescent="0.25">
      <c r="B39" s="11"/>
      <c r="E39" s="68">
        <f>IFERROR(SUM(J43,Q43,X43,AE43,AL43,AT43,BA43)*VLOOKUP($C$14,meta!$R$1:$S$3,2,FALSE),SUM(J43,Q43,X43,AE43,AL43,AT43,BA43))</f>
        <v>0</v>
      </c>
      <c r="F39" s="41">
        <f>IFERROR(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*VLOOKUP($C$14,meta!$R$1:$S$3,2,FALSE),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)</f>
        <v>0</v>
      </c>
      <c r="G39" s="67"/>
      <c r="H39" s="6" t="str">
        <f>meta!$P$1</f>
        <v>Entrada</v>
      </c>
      <c r="I39" s="1"/>
      <c r="J39" s="13"/>
      <c r="K39" s="26" t="str">
        <f>IF(J39&lt;&gt;"","",TEXT(meta!$F$1,"HH:MM"))</f>
        <v>08:30</v>
      </c>
      <c r="L39" s="1"/>
      <c r="N39" s="67"/>
      <c r="O39" s="6" t="str">
        <f>meta!$P$1</f>
        <v>Entrada</v>
      </c>
      <c r="P39" s="1"/>
      <c r="Q39" s="13"/>
      <c r="R39" s="26" t="str">
        <f>IF(Q39&lt;&gt;"","",TEXT(meta!$F$1,"HH:MM"))</f>
        <v>08:30</v>
      </c>
      <c r="S39" s="1"/>
      <c r="U39" s="67"/>
      <c r="V39" s="6" t="str">
        <f>meta!$P$1</f>
        <v>Entrada</v>
      </c>
      <c r="W39" s="1"/>
      <c r="X39" s="13"/>
      <c r="Y39" s="26" t="str">
        <f>IF(X39&lt;&gt;"","",TEXT(meta!$F$1,"HH:MM"))</f>
        <v>08:30</v>
      </c>
      <c r="Z39" s="1"/>
      <c r="AB39" s="67"/>
      <c r="AC39" s="6" t="str">
        <f>meta!$P$1</f>
        <v>Entrada</v>
      </c>
      <c r="AD39" s="1"/>
      <c r="AE39" s="13"/>
      <c r="AF39" s="26" t="str">
        <f>IF(AE39&lt;&gt;"","",TEXT(meta!$F$1,"HH:MM"))</f>
        <v>08:30</v>
      </c>
      <c r="AG39" s="1"/>
      <c r="AI39" s="67"/>
      <c r="AJ39" s="6" t="str">
        <f>meta!$P$1</f>
        <v>Entrada</v>
      </c>
      <c r="AK39" s="1"/>
      <c r="AL39" s="13"/>
      <c r="AM39" s="26" t="str">
        <f>IF(AL39&lt;&gt;"","",TEXT(meta!$F$1,"HH:MM"))</f>
        <v>08:30</v>
      </c>
      <c r="AN39" s="1"/>
      <c r="AQ39" s="67"/>
      <c r="AR39" s="6" t="str">
        <f>meta!$P$1</f>
        <v>Entrada</v>
      </c>
      <c r="AS39" s="1"/>
      <c r="AT39" s="13"/>
      <c r="AU39" s="26" t="str">
        <f>IF(AT39&lt;&gt;"","",TEXT(meta!$F$1,"HH:MM"))</f>
        <v>08:30</v>
      </c>
      <c r="AV39" s="1"/>
      <c r="AX39" s="67"/>
      <c r="AY39" s="6" t="str">
        <f>meta!$P$1</f>
        <v>Entrada</v>
      </c>
      <c r="AZ39" s="1"/>
      <c r="BA39" s="13"/>
      <c r="BB39" s="26" t="str">
        <f>IF(BA39&lt;&gt;"","",TEXT(meta!$F$1,"HH:MM"))</f>
        <v>08:30</v>
      </c>
      <c r="BC39" s="1"/>
    </row>
    <row r="40" spans="1:55" ht="14.45" customHeight="1" x14ac:dyDescent="0.25">
      <c r="B40" s="11"/>
      <c r="E40" s="68"/>
      <c r="F40" s="38"/>
      <c r="G40" s="67"/>
      <c r="H40" s="7" t="str">
        <f>meta!$P$2</f>
        <v>Almoço ↑</v>
      </c>
      <c r="I40" s="1"/>
      <c r="J40" s="14"/>
      <c r="K40" s="27"/>
      <c r="L40" s="1"/>
      <c r="N40" s="67"/>
      <c r="O40" s="7" t="str">
        <f>meta!$P$2</f>
        <v>Almoço ↑</v>
      </c>
      <c r="P40" s="1"/>
      <c r="Q40" s="14"/>
      <c r="R40" s="27"/>
      <c r="S40" s="1"/>
      <c r="U40" s="67"/>
      <c r="V40" s="7" t="str">
        <f>meta!$P$2</f>
        <v>Almoço ↑</v>
      </c>
      <c r="W40" s="1"/>
      <c r="X40" s="14"/>
      <c r="Y40" s="27"/>
      <c r="Z40" s="1"/>
      <c r="AB40" s="67"/>
      <c r="AC40" s="7" t="str">
        <f>meta!$P$2</f>
        <v>Almoço ↑</v>
      </c>
      <c r="AD40" s="1"/>
      <c r="AE40" s="14"/>
      <c r="AF40" s="27"/>
      <c r="AG40" s="1"/>
      <c r="AI40" s="67"/>
      <c r="AJ40" s="7" t="str">
        <f>meta!$P$2</f>
        <v>Almoço ↑</v>
      </c>
      <c r="AK40" s="1"/>
      <c r="AL40" s="14"/>
      <c r="AM40" s="27"/>
      <c r="AN40" s="1"/>
      <c r="AQ40" s="67"/>
      <c r="AR40" s="7" t="str">
        <f>meta!$P$2</f>
        <v>Almoço ↑</v>
      </c>
      <c r="AS40" s="1"/>
      <c r="AT40" s="14"/>
      <c r="AU40" s="27"/>
      <c r="AV40" s="1"/>
      <c r="AX40" s="67"/>
      <c r="AY40" s="7" t="str">
        <f>meta!$P$2</f>
        <v>Almoço ↑</v>
      </c>
      <c r="AZ40" s="1"/>
      <c r="BA40" s="14"/>
      <c r="BB40" s="27"/>
      <c r="BC40" s="1"/>
    </row>
    <row r="41" spans="1:55" ht="14.45" customHeight="1" x14ac:dyDescent="0.25">
      <c r="B41" s="11"/>
      <c r="E41" s="68"/>
      <c r="F41" s="38"/>
      <c r="G41" s="67"/>
      <c r="H41" s="7" t="str">
        <f>meta!$P$3</f>
        <v>Almoço ↓</v>
      </c>
      <c r="I41" s="1"/>
      <c r="J41" s="14"/>
      <c r="K41" s="27" t="str">
        <f>IF(OR(J40="",J41&lt;&gt;""),"",TEXT(J40+"1:00","HH:MM"))</f>
        <v/>
      </c>
      <c r="L41" s="1"/>
      <c r="N41" s="67"/>
      <c r="O41" s="7" t="str">
        <f>meta!$P$3</f>
        <v>Almoço ↓</v>
      </c>
      <c r="P41" s="1"/>
      <c r="Q41" s="14"/>
      <c r="R41" s="27" t="str">
        <f>IF(OR(Q40="",Q41&lt;&gt;""),"",TEXT(Q40+"1:00","HH:MM"))</f>
        <v/>
      </c>
      <c r="S41" s="1"/>
      <c r="U41" s="67"/>
      <c r="V41" s="7" t="str">
        <f>meta!$P$3</f>
        <v>Almoço ↓</v>
      </c>
      <c r="W41" s="1"/>
      <c r="X41" s="14"/>
      <c r="Y41" s="27" t="str">
        <f>IF(OR(X40="",X41&lt;&gt;""),"",TEXT(X40+"1:00","HH:MM"))</f>
        <v/>
      </c>
      <c r="Z41" s="1"/>
      <c r="AB41" s="67"/>
      <c r="AC41" s="7" t="str">
        <f>meta!$P$3</f>
        <v>Almoço ↓</v>
      </c>
      <c r="AD41" s="1"/>
      <c r="AE41" s="14"/>
      <c r="AF41" s="27" t="str">
        <f>IF(OR(AE40="",AE41&lt;&gt;""),"",TEXT(AE40+"1:00","HH:MM"))</f>
        <v/>
      </c>
      <c r="AG41" s="1"/>
      <c r="AI41" s="67"/>
      <c r="AJ41" s="7" t="str">
        <f>meta!$P$3</f>
        <v>Almoço ↓</v>
      </c>
      <c r="AK41" s="1"/>
      <c r="AL41" s="14"/>
      <c r="AM41" s="27" t="str">
        <f>IF(OR(AL40="",AL41&lt;&gt;""),"",TEXT(AL40+"1:00","HH:MM"))</f>
        <v/>
      </c>
      <c r="AN41" s="1"/>
      <c r="AQ41" s="67"/>
      <c r="AR41" s="7" t="str">
        <f>meta!$P$3</f>
        <v>Almoço ↓</v>
      </c>
      <c r="AS41" s="1"/>
      <c r="AT41" s="14"/>
      <c r="AU41" s="27" t="str">
        <f>IF(OR(AT40="",AT41&lt;&gt;""),"",TEXT(AT40+"1:00","HH:MM"))</f>
        <v/>
      </c>
      <c r="AV41" s="1"/>
      <c r="AX41" s="67"/>
      <c r="AY41" s="7" t="str">
        <f>meta!$P$3</f>
        <v>Almoço ↓</v>
      </c>
      <c r="AZ41" s="1"/>
      <c r="BA41" s="14"/>
      <c r="BB41" s="27" t="str">
        <f>IF(OR(BA40="",BA41&lt;&gt;""),"",TEXT(BA40+"1:00","HH:MM"))</f>
        <v/>
      </c>
      <c r="BC41" s="1"/>
    </row>
    <row r="42" spans="1:55" ht="14.45" customHeight="1" x14ac:dyDescent="0.25">
      <c r="B42" s="11"/>
      <c r="E42" s="68"/>
      <c r="F42" s="38"/>
      <c r="G42" s="67"/>
      <c r="H42" s="6" t="str">
        <f>meta!$P$4</f>
        <v>Saída</v>
      </c>
      <c r="I42" s="1"/>
      <c r="J42" s="13"/>
      <c r="K42" s="26" t="str">
        <f>IF(J42&lt;&gt;"","",TEXT(meta!$F$2,"HH:MM"))</f>
        <v>17:30</v>
      </c>
      <c r="L42" s="1"/>
      <c r="N42" s="67"/>
      <c r="O42" s="6" t="str">
        <f>meta!$P$4</f>
        <v>Saída</v>
      </c>
      <c r="P42" s="1"/>
      <c r="Q42" s="13"/>
      <c r="R42" s="26" t="str">
        <f>IF(Q42&lt;&gt;"","",TEXT(meta!$F$2,"HH:MM"))</f>
        <v>17:30</v>
      </c>
      <c r="S42" s="1"/>
      <c r="U42" s="67"/>
      <c r="V42" s="6" t="str">
        <f>meta!$P$4</f>
        <v>Saída</v>
      </c>
      <c r="W42" s="1"/>
      <c r="X42" s="13"/>
      <c r="Y42" s="26" t="str">
        <f>IF(X42&lt;&gt;"","",TEXT(meta!$F$2,"HH:MM"))</f>
        <v>17:30</v>
      </c>
      <c r="Z42" s="1"/>
      <c r="AB42" s="67"/>
      <c r="AC42" s="6" t="str">
        <f>meta!$P$4</f>
        <v>Saída</v>
      </c>
      <c r="AD42" s="1"/>
      <c r="AE42" s="13"/>
      <c r="AF42" s="26" t="str">
        <f>IF(AE42&lt;&gt;"","",TEXT(meta!$F$2,"HH:MM"))</f>
        <v>17:30</v>
      </c>
      <c r="AG42" s="1"/>
      <c r="AI42" s="67"/>
      <c r="AJ42" s="6" t="str">
        <f>meta!$P$4</f>
        <v>Saída</v>
      </c>
      <c r="AK42" s="1"/>
      <c r="AL42" s="13"/>
      <c r="AM42" s="26" t="str">
        <f>IF(AL42&lt;&gt;"","",TEXT(meta!$F$2,"HH:MM"))</f>
        <v>17:30</v>
      </c>
      <c r="AN42" s="1"/>
      <c r="AQ42" s="67"/>
      <c r="AR42" s="6" t="str">
        <f>meta!$P$4</f>
        <v>Saída</v>
      </c>
      <c r="AS42" s="1"/>
      <c r="AT42" s="13"/>
      <c r="AU42" s="26" t="str">
        <f>IF(AT42&lt;&gt;"","",TEXT(meta!$F$2,"HH:MM"))</f>
        <v>17:30</v>
      </c>
      <c r="AV42" s="1"/>
      <c r="AX42" s="67"/>
      <c r="AY42" s="6" t="str">
        <f>meta!$P$4</f>
        <v>Saída</v>
      </c>
      <c r="AZ42" s="1"/>
      <c r="BA42" s="13"/>
      <c r="BB42" s="26" t="str">
        <f>IF(BA42&lt;&gt;"","",TEXT(meta!$F$2,"HH:MM"))</f>
        <v>17:30</v>
      </c>
      <c r="BC42" s="1"/>
    </row>
    <row r="43" spans="1:55" s="18" customFormat="1" ht="10.5" customHeight="1" x14ac:dyDescent="0.25">
      <c r="A43" s="8"/>
      <c r="B43" s="11"/>
      <c r="C43" s="8"/>
      <c r="D43" s="2"/>
      <c r="E43" s="35"/>
      <c r="F43" s="37"/>
      <c r="G43" s="67"/>
      <c r="H43" s="58" t="str">
        <f>IF(AND(J39&lt;&gt;"",J40&lt;&gt;"",J41&lt;&gt;"",J42&lt;&gt;""),
IF(ABS(J42-J39-(J41-J40)-meta!$F$4)&lt;=meta!$F$9,
_xlfn.CONCAT(
(SIGN(J42-J39-(J41-J40)-meta!$F$4)*MINUTE(ABS(J42-J39-(J41-J40)-meta!$F$4))),meta!$F$10
),""),"")</f>
        <v/>
      </c>
      <c r="I43" s="8"/>
      <c r="J43" s="23" t="str">
        <f>_xlfn.IFS(AND(J39="",J40="",J41="",J42=""),"",
AND(J39&lt;&gt;"",J40="",J41="",J42=""),meta!$F$1-J39,
AND(J39&lt;&gt;"",J40&lt;&gt;"",J41="",J42=""),meta!$F$1-J39,
AND(J39&lt;&gt;"",J40&lt;&gt;"",J41&lt;&gt;"",J42=""),(meta!$F$1-J39)-(J41-J40-meta!$F$3),
AND(J39&lt;&gt;"",J40&lt;&gt;"",J41&lt;&gt;"",J42&lt;&gt;""),IF(ABS(J42-J39-(J41-J40)-meta!$F$4)&lt;=meta!$F$9,0,(J42-J39-(J41-J40)-meta!$F$4)),
TRUE,"ERRO")</f>
        <v/>
      </c>
      <c r="K43" s="28"/>
      <c r="L43" s="8"/>
      <c r="M43" s="19"/>
      <c r="N43" s="67"/>
      <c r="O43" s="58" t="str">
        <f>IF(AND(Q39&lt;&gt;"",Q40&lt;&gt;"",Q41&lt;&gt;"",Q42&lt;&gt;""),
IF(ABS(Q42-Q39-(Q41-Q40)-meta!$F$4)&lt;=meta!$F$9,
_xlfn.CONCAT(
(SIGN(Q42-Q39-(Q41-Q40)-meta!$F$4)*MINUTE(ABS(Q42-Q39-(Q41-Q40)-meta!$F$4))),meta!$F$10
),""),"")</f>
        <v/>
      </c>
      <c r="P43" s="8"/>
      <c r="Q43" s="23" t="str">
        <f>_xlfn.IFS(AND(Q39="",Q40="",Q41="",Q42=""),"",
AND(Q39&lt;&gt;"",Q40="",Q41="",Q42=""),meta!$F$1-Q39,
AND(Q39&lt;&gt;"",Q40&lt;&gt;"",Q41="",Q42=""),meta!$F$1-Q39,
AND(Q39&lt;&gt;"",Q40&lt;&gt;"",Q41&lt;&gt;"",Q42=""),(meta!$F$1-Q39)-(Q41-Q40-meta!$F$3),
AND(Q39&lt;&gt;"",Q40&lt;&gt;"",Q41&lt;&gt;"",Q42&lt;&gt;""),IF(ABS(Q42-Q39-(Q41-Q40)-meta!$F$4)&lt;=meta!$F$9,0,(Q42-Q39-(Q41-Q40)-meta!$F$4)),
TRUE,"ERRO")</f>
        <v/>
      </c>
      <c r="R43" s="28"/>
      <c r="S43" s="8"/>
      <c r="T43" s="19"/>
      <c r="U43" s="67"/>
      <c r="V43" s="58" t="str">
        <f>IF(AND(X39&lt;&gt;"",X40&lt;&gt;"",X41&lt;&gt;"",X42&lt;&gt;""),
IF(ABS(X42-X39-(X41-X40)-meta!$F$4)&lt;=meta!$F$9,
_xlfn.CONCAT(
(SIGN(X42-X39-(X41-X40)-meta!$F$4)*MINUTE(ABS(X42-X39-(X41-X40)-meta!$F$4))),meta!$F$10
),""),"")</f>
        <v/>
      </c>
      <c r="W43" s="8"/>
      <c r="X43" s="23" t="str">
        <f>_xlfn.IFS(AND(X39="",X40="",X41="",X42=""),"",
AND(X39&lt;&gt;"",X40="",X41="",X42=""),meta!$F$1-X39,
AND(X39&lt;&gt;"",X40&lt;&gt;"",X41="",X42=""),meta!$F$1-X39,
AND(X39&lt;&gt;"",X40&lt;&gt;"",X41&lt;&gt;"",X42=""),(meta!$F$1-X39)-(X41-X40-meta!$F$3),
AND(X39&lt;&gt;"",X40&lt;&gt;"",X41&lt;&gt;"",X42&lt;&gt;""),IF(ABS(X42-X39-(X41-X40)-meta!$F$4)&lt;=meta!$F$9,0,(X42-X39-(X41-X40)-meta!$F$4)),
TRUE,"ERRO")</f>
        <v/>
      </c>
      <c r="Y43" s="28"/>
      <c r="Z43" s="8"/>
      <c r="AA43" s="19"/>
      <c r="AB43" s="67"/>
      <c r="AC43" s="58" t="str">
        <f>IF(AND(AE39&lt;&gt;"",AE40&lt;&gt;"",AE41&lt;&gt;"",AE42&lt;&gt;""),
IF(ABS(AE42-AE39-(AE41-AE40)-meta!$F$4)&lt;=meta!$F$9,
_xlfn.CONCAT(
(SIGN(AE42-AE39-(AE41-AE40)-meta!$F$4)*MINUTE(ABS(AE42-AE39-(AE41-AE40)-meta!$F$4))),meta!$F$10
),""),"")</f>
        <v/>
      </c>
      <c r="AD43" s="8"/>
      <c r="AE43" s="23" t="str">
        <f>_xlfn.IFS(AND(AE39="",AE40="",AE41="",AE42=""),"",
AND(AE39&lt;&gt;"",AE40="",AE41="",AE42=""),meta!$F$1-AE39,
AND(AE39&lt;&gt;"",AE40&lt;&gt;"",AE41="",AE42=""),meta!$F$1-AE39,
AND(AE39&lt;&gt;"",AE40&lt;&gt;"",AE41&lt;&gt;"",AE42=""),(meta!$F$1-AE39)-(AE41-AE40-meta!$F$3),
AND(AE39&lt;&gt;"",AE40&lt;&gt;"",AE41&lt;&gt;"",AE42&lt;&gt;""),IF(ABS(AE42-AE39-(AE41-AE40)-meta!$F$4)&lt;=meta!$F$9,0,(AE42-AE39-(AE41-AE40)-meta!$F$4)),
TRUE,"ERRO")</f>
        <v/>
      </c>
      <c r="AF43" s="28"/>
      <c r="AG43" s="8"/>
      <c r="AH43" s="19"/>
      <c r="AI43" s="67"/>
      <c r="AJ43" s="58" t="str">
        <f>IF(AND(AL39&lt;&gt;"",AL40&lt;&gt;"",AL41&lt;&gt;"",AL42&lt;&gt;""),
IF(ABS(AL42-AL39-(AL41-AL40)-meta!$F$4)&lt;=meta!$F$9,
_xlfn.CONCAT(
(SIGN(AL42-AL39-(AL41-AL40)-meta!$F$4)*MINUTE(ABS(AL42-AL39-(AL41-AL40)-meta!$F$4))),meta!$F$10
),""),"")</f>
        <v/>
      </c>
      <c r="AK43" s="8"/>
      <c r="AL43" s="23" t="str">
        <f>_xlfn.IFS(AND(AL39="",AL40="",AL41="",AL42=""),"",
AND(AL39&lt;&gt;"",AL40="",AL41="",AL42=""),meta!$F$1-AL39,
AND(AL39&lt;&gt;"",AL40&lt;&gt;"",AL41="",AL42=""),meta!$F$1-AL39,
AND(AL39&lt;&gt;"",AL40&lt;&gt;"",AL41&lt;&gt;"",AL42=""),(meta!$F$1-AL39)-(AL41-AL40-meta!$F$3),
AND(AL39&lt;&gt;"",AL40&lt;&gt;"",AL41&lt;&gt;"",AL42&lt;&gt;""),IF(ABS(AL42-AL39-(AL41-AL40)-meta!$F$4)&lt;=meta!$F$9,0,(AL42-AL39-(AL41-AL40)-meta!$F$4)),
TRUE,"ERRO")</f>
        <v/>
      </c>
      <c r="AM43" s="28"/>
      <c r="AN43" s="8"/>
      <c r="AO43" s="19"/>
      <c r="AQ43" s="67"/>
      <c r="AR43" s="58" t="str">
        <f>IF(AND(AT39&lt;&gt;"",AT40&lt;&gt;"",AT41&lt;&gt;"",AT42&lt;&gt;""),
IF(ABS(AT42-AT39-(AT41-AT40)-meta!$F$4)&lt;=meta!$F$9,
_xlfn.CONCAT(
(SIGN(AT42-AT39-(AT41-AT40)-meta!$F$4)*MINUTE(ABS(AT42-AT39-(AT41-AT40)-meta!$F$4))),meta!$F$10
),""),"")</f>
        <v/>
      </c>
      <c r="AS43" s="8"/>
      <c r="AT43" s="23" t="str">
        <f>_xlfn.IFS(AND(AT39="",AT40="",AT41="",AT42=""),"",
AND(AT39&lt;&gt;"",AT40="",AT41="",AT42=""),meta!$F$1-AT39,
AND(AT39&lt;&gt;"",AT40&lt;&gt;"",AT41="",AT42=""),meta!$F$1-AT39,
AND(AT39&lt;&gt;"",AT40&lt;&gt;"",AT41&lt;&gt;"",AT42=""),(meta!$F$1-AT39)-(AT41-AT40-meta!$F$3),
AND(AT39&lt;&gt;"",AT40&lt;&gt;"",AT41&lt;&gt;"",AT42&lt;&gt;""),IF(ABS(AT42-AT39-(AT41-AT40)-meta!$F$4)&lt;=meta!$F$9,0,(AT42-AT39-(AT41-AT40)-meta!$F$4)),
TRUE,"ERRO")</f>
        <v/>
      </c>
      <c r="AU43" s="28"/>
      <c r="AV43" s="8"/>
      <c r="AX43" s="67"/>
      <c r="AY43" s="58" t="str">
        <f>IF(AND(BA39&lt;&gt;"",BA40&lt;&gt;"",BA41&lt;&gt;"",BA42&lt;&gt;""),
IF(ABS(BA42-BA39-(BA41-BA40)-meta!$F$4)&lt;=meta!$F$9,
_xlfn.CONCAT(
(SIGN(BA42-BA39-(BA41-BA40)-meta!$F$4)*MINUTE(ABS(BA42-BA39-(BA41-BA40)-meta!$F$4))),meta!$F$10
),""),"")</f>
        <v/>
      </c>
      <c r="AZ43" s="8"/>
      <c r="BA43" s="23" t="str">
        <f>_xlfn.IFS(AND(BA39="",BA40="",BA41="",BA42=""),"",
AND(BA39&lt;&gt;"",BA40="",BA41="",BA42=""),meta!$F$1-BA39,
AND(BA39&lt;&gt;"",BA40&lt;&gt;"",BA41="",BA42=""),meta!$F$1-BA39,
AND(BA39&lt;&gt;"",BA40&lt;&gt;"",BA41&lt;&gt;"",BA42=""),(meta!$F$1-BA39)-(BA41-BA40-meta!$F$3),
AND(BA39&lt;&gt;"",BA40&lt;&gt;"",BA41&lt;&gt;"",BA42&lt;&gt;""),IF(ABS(BA42-BA39-(BA41-BA40)-meta!$F$4)&lt;=meta!$F$9,0,(BA42-BA39-(BA41-BA40)-meta!$F$4)),
TRUE,"ERRO")</f>
        <v/>
      </c>
      <c r="BB43" s="28"/>
      <c r="BC43" s="8"/>
    </row>
  </sheetData>
  <sheetProtection sheet="1" objects="1" scenarios="1" selectLockedCells="1"/>
  <mergeCells count="51">
    <mergeCell ref="AX38:AX43"/>
    <mergeCell ref="E39:E42"/>
    <mergeCell ref="G38:G43"/>
    <mergeCell ref="N38:N43"/>
    <mergeCell ref="U38:U43"/>
    <mergeCell ref="AB38:AB43"/>
    <mergeCell ref="AI38:AI43"/>
    <mergeCell ref="AQ38:AQ43"/>
    <mergeCell ref="AX24:AX29"/>
    <mergeCell ref="E25:E28"/>
    <mergeCell ref="G31:G36"/>
    <mergeCell ref="N31:N36"/>
    <mergeCell ref="U31:U36"/>
    <mergeCell ref="AB31:AB36"/>
    <mergeCell ref="AI31:AI36"/>
    <mergeCell ref="AQ31:AQ36"/>
    <mergeCell ref="AX31:AX36"/>
    <mergeCell ref="E32:E35"/>
    <mergeCell ref="AX17:AX22"/>
    <mergeCell ref="B18:C21"/>
    <mergeCell ref="E18:E21"/>
    <mergeCell ref="B22:C22"/>
    <mergeCell ref="G24:G29"/>
    <mergeCell ref="N24:N29"/>
    <mergeCell ref="U24:U29"/>
    <mergeCell ref="AB24:AB29"/>
    <mergeCell ref="AI24:AI29"/>
    <mergeCell ref="AQ24:AQ29"/>
    <mergeCell ref="G17:G22"/>
    <mergeCell ref="N17:N22"/>
    <mergeCell ref="U17:U22"/>
    <mergeCell ref="AB17:AB22"/>
    <mergeCell ref="AI17:AI22"/>
    <mergeCell ref="AQ17:AQ22"/>
    <mergeCell ref="AQ3:AQ8"/>
    <mergeCell ref="AX3:AX8"/>
    <mergeCell ref="E4:E7"/>
    <mergeCell ref="G10:G15"/>
    <mergeCell ref="N10:N15"/>
    <mergeCell ref="U10:U15"/>
    <mergeCell ref="AB10:AB15"/>
    <mergeCell ref="AI10:AI15"/>
    <mergeCell ref="AQ10:AQ15"/>
    <mergeCell ref="AX10:AX15"/>
    <mergeCell ref="AI3:AI8"/>
    <mergeCell ref="B2:C11"/>
    <mergeCell ref="G3:G8"/>
    <mergeCell ref="N3:N8"/>
    <mergeCell ref="U3:U8"/>
    <mergeCell ref="AB3:AB8"/>
    <mergeCell ref="E11:E14"/>
  </mergeCells>
  <conditionalFormatting sqref="G3:J8">
    <cfRule type="expression" dxfId="255" priority="126" stopIfTrue="1">
      <formula>$G$3&gt;TODAY()</formula>
    </cfRule>
  </conditionalFormatting>
  <conditionalFormatting sqref="G10:J15">
    <cfRule type="expression" dxfId="254" priority="105" stopIfTrue="1">
      <formula>$G$10&gt;TODAY()</formula>
    </cfRule>
  </conditionalFormatting>
  <conditionalFormatting sqref="G17:J22">
    <cfRule type="expression" dxfId="253" priority="84" stopIfTrue="1">
      <formula>$G$17&gt;TODAY()</formula>
    </cfRule>
  </conditionalFormatting>
  <conditionalFormatting sqref="G24:J29">
    <cfRule type="expression" dxfId="252" priority="63" stopIfTrue="1">
      <formula>$G$24&gt;TODAY()</formula>
    </cfRule>
  </conditionalFormatting>
  <conditionalFormatting sqref="G31:J36">
    <cfRule type="expression" dxfId="251" priority="42" stopIfTrue="1">
      <formula>$G$31&gt;TODAY()</formula>
    </cfRule>
  </conditionalFormatting>
  <conditionalFormatting sqref="G38:J43">
    <cfRule type="expression" dxfId="250" priority="21" stopIfTrue="1">
      <formula>$G$38&gt;TODAY()</formula>
    </cfRule>
  </conditionalFormatting>
  <conditionalFormatting sqref="G3:L3 I4:I7 H8:L8 L4:L7">
    <cfRule type="expression" dxfId="249" priority="127" stopIfTrue="1">
      <formula>$G$3=TODAY()</formula>
    </cfRule>
  </conditionalFormatting>
  <conditionalFormatting sqref="G10:L10 I11:I14 H15:L15 L11:L14">
    <cfRule type="expression" dxfId="247" priority="106" stopIfTrue="1">
      <formula>$G$10=TODAY()</formula>
    </cfRule>
  </conditionalFormatting>
  <conditionalFormatting sqref="G17:L17 I18:I21 H22:L22 L18:L21">
    <cfRule type="expression" dxfId="245" priority="85" stopIfTrue="1">
      <formula>$G$17=TODAY()</formula>
    </cfRule>
  </conditionalFormatting>
  <conditionalFormatting sqref="G24:L24 I25:I28 H29:L29 L25:L28">
    <cfRule type="expression" dxfId="243" priority="64" stopIfTrue="1">
      <formula>$G$24=TODAY()</formula>
    </cfRule>
  </conditionalFormatting>
  <conditionalFormatting sqref="G31:L31 I32:I35 H36:L36 L32:L35">
    <cfRule type="expression" dxfId="241" priority="43" stopIfTrue="1">
      <formula>$G$31=TODAY()</formula>
    </cfRule>
  </conditionalFormatting>
  <conditionalFormatting sqref="G38:L38 I39:I42 H43:L43 L39:L42">
    <cfRule type="expression" dxfId="239" priority="22" stopIfTrue="1">
      <formula>$G$38=TODAY()</formula>
    </cfRule>
  </conditionalFormatting>
  <conditionalFormatting sqref="N3:O3 Q3:R3 P3:P8 O8 Q8:R8 S3:S8">
    <cfRule type="expression" dxfId="237" priority="130" stopIfTrue="1">
      <formula>$N$3=TODAY()</formula>
    </cfRule>
  </conditionalFormatting>
  <conditionalFormatting sqref="N3:Q8">
    <cfRule type="expression" dxfId="236" priority="129" stopIfTrue="1">
      <formula>$N$3&gt;TODAY()</formula>
    </cfRule>
  </conditionalFormatting>
  <conditionalFormatting sqref="N10:Q15">
    <cfRule type="expression" dxfId="235" priority="108" stopIfTrue="1">
      <formula>$N$10&gt;TODAY()</formula>
    </cfRule>
  </conditionalFormatting>
  <conditionalFormatting sqref="N17:Q22">
    <cfRule type="expression" dxfId="234" priority="87" stopIfTrue="1">
      <formula>$N$17&gt;TODAY()</formula>
    </cfRule>
  </conditionalFormatting>
  <conditionalFormatting sqref="N24:Q29">
    <cfRule type="expression" dxfId="233" priority="66" stopIfTrue="1">
      <formula>$N$24&gt;TODAY()</formula>
    </cfRule>
  </conditionalFormatting>
  <conditionalFormatting sqref="N31:Q36">
    <cfRule type="expression" dxfId="232" priority="45" stopIfTrue="1">
      <formula>$N$31&gt;TODAY()</formula>
    </cfRule>
  </conditionalFormatting>
  <conditionalFormatting sqref="N38:Q43">
    <cfRule type="expression" dxfId="231" priority="24" stopIfTrue="1">
      <formula>$N$38&gt;TODAY()</formula>
    </cfRule>
  </conditionalFormatting>
  <conditionalFormatting sqref="N10:S10 P11:P14 O15:S15 S11:S14">
    <cfRule type="expression" dxfId="229" priority="109" stopIfTrue="1">
      <formula>$N$10=TODAY()</formula>
    </cfRule>
  </conditionalFormatting>
  <conditionalFormatting sqref="N17:S17 P18:P21 O22:S22 S18:S21">
    <cfRule type="expression" dxfId="227" priority="88" stopIfTrue="1">
      <formula>$N$17=TODAY()</formula>
    </cfRule>
  </conditionalFormatting>
  <conditionalFormatting sqref="N24:S24 P25:P28 O29:S29 S25:S28">
    <cfRule type="expression" dxfId="225" priority="67" stopIfTrue="1">
      <formula>$N$24=TODAY()</formula>
    </cfRule>
  </conditionalFormatting>
  <conditionalFormatting sqref="N31:S31 P32:P35 O36:S36 S32:S35">
    <cfRule type="expression" dxfId="223" priority="46" stopIfTrue="1">
      <formula>$N$31=TODAY()</formula>
    </cfRule>
  </conditionalFormatting>
  <conditionalFormatting sqref="N38:S38 P39:P42 O43:S43 S39:S42">
    <cfRule type="expression" dxfId="221" priority="25" stopIfTrue="1">
      <formula>$N$38=TODAY()</formula>
    </cfRule>
  </conditionalFormatting>
  <conditionalFormatting sqref="U3:X8">
    <cfRule type="expression" dxfId="219" priority="123" stopIfTrue="1">
      <formula>$U$3&gt;TODAY()</formula>
    </cfRule>
  </conditionalFormatting>
  <conditionalFormatting sqref="U10:X15">
    <cfRule type="expression" dxfId="218" priority="102" stopIfTrue="1">
      <formula>$U$10&gt;TODAY()</formula>
    </cfRule>
  </conditionalFormatting>
  <conditionalFormatting sqref="U17:X22">
    <cfRule type="expression" dxfId="217" priority="81" stopIfTrue="1">
      <formula>$U$17&gt;TODAY()</formula>
    </cfRule>
  </conditionalFormatting>
  <conditionalFormatting sqref="U24:X29">
    <cfRule type="expression" dxfId="216" priority="60" stopIfTrue="1">
      <formula>$U$24&gt;TODAY()</formula>
    </cfRule>
  </conditionalFormatting>
  <conditionalFormatting sqref="U31:X36">
    <cfRule type="expression" dxfId="215" priority="39" stopIfTrue="1">
      <formula>$U$31&gt;TODAY()</formula>
    </cfRule>
  </conditionalFormatting>
  <conditionalFormatting sqref="U38:X43">
    <cfRule type="expression" dxfId="214" priority="18" stopIfTrue="1">
      <formula>$U$38&gt;TODAY()</formula>
    </cfRule>
  </conditionalFormatting>
  <conditionalFormatting sqref="U3:Z3 W4:W7 V8:Z8 Z4:Z7">
    <cfRule type="expression" dxfId="213" priority="124" stopIfTrue="1">
      <formula>$U$3=TODAY()</formula>
    </cfRule>
  </conditionalFormatting>
  <conditionalFormatting sqref="U10:Z10 W11:W14 V15:Z15 Z11:Z14">
    <cfRule type="expression" dxfId="211" priority="103" stopIfTrue="1">
      <formula>$U$10=TODAY()</formula>
    </cfRule>
  </conditionalFormatting>
  <conditionalFormatting sqref="U17:Z17 W18:W21 V22:Z22 Z18:Z21">
    <cfRule type="expression" dxfId="209" priority="82" stopIfTrue="1">
      <formula>$U$17=TODAY()</formula>
    </cfRule>
  </conditionalFormatting>
  <conditionalFormatting sqref="U24:Z24 W25:W28 V29:Z29 Z25:Z28">
    <cfRule type="expression" dxfId="207" priority="61" stopIfTrue="1">
      <formula>$U$24=TODAY()</formula>
    </cfRule>
  </conditionalFormatting>
  <conditionalFormatting sqref="U31:Z31 W32:W35 V36:Z36 Z32:Z35">
    <cfRule type="expression" dxfId="205" priority="40" stopIfTrue="1">
      <formula>$U$31=TODAY()</formula>
    </cfRule>
  </conditionalFormatting>
  <conditionalFormatting sqref="U38:Z38 W39:W42 V43:Z43 Z39:Z42">
    <cfRule type="expression" dxfId="203" priority="19" stopIfTrue="1">
      <formula>$U$38=TODAY()</formula>
    </cfRule>
  </conditionalFormatting>
  <conditionalFormatting sqref="AB3:AE8">
    <cfRule type="expression" dxfId="201" priority="120" stopIfTrue="1">
      <formula>$AB$3&gt;TODAY()</formula>
    </cfRule>
  </conditionalFormatting>
  <conditionalFormatting sqref="AB10:AE15">
    <cfRule type="expression" dxfId="200" priority="99" stopIfTrue="1">
      <formula>$AB$10&gt;TODAY()</formula>
    </cfRule>
  </conditionalFormatting>
  <conditionalFormatting sqref="AB17:AE22">
    <cfRule type="expression" dxfId="199" priority="78" stopIfTrue="1">
      <formula>$AB$17&gt;TODAY()</formula>
    </cfRule>
  </conditionalFormatting>
  <conditionalFormatting sqref="AB24:AE29">
    <cfRule type="expression" dxfId="198" priority="57" stopIfTrue="1">
      <formula>$AB$24&gt;TODAY()</formula>
    </cfRule>
  </conditionalFormatting>
  <conditionalFormatting sqref="AB31:AE36">
    <cfRule type="expression" dxfId="197" priority="36" stopIfTrue="1">
      <formula>$AB$31&gt;TODAY()</formula>
    </cfRule>
  </conditionalFormatting>
  <conditionalFormatting sqref="AB38:AE43">
    <cfRule type="expression" dxfId="196" priority="15" stopIfTrue="1">
      <formula>$AB$38&gt;TODAY()</formula>
    </cfRule>
  </conditionalFormatting>
  <conditionalFormatting sqref="AB3:AG3 AD4:AD7 AC8:AG8 AG4:AG7">
    <cfRule type="expression" dxfId="195" priority="121" stopIfTrue="1">
      <formula>$AB$3=TODAY()</formula>
    </cfRule>
  </conditionalFormatting>
  <conditionalFormatting sqref="AB10:AG10 AD11:AD14 AC15:AG15 AG11:AG14">
    <cfRule type="expression" dxfId="193" priority="100" stopIfTrue="1">
      <formula>$AB$10=TODAY()</formula>
    </cfRule>
  </conditionalFormatting>
  <conditionalFormatting sqref="AB17:AG17 AD18:AD21 AC22:AG22 AG18:AG21">
    <cfRule type="expression" dxfId="191" priority="79" stopIfTrue="1">
      <formula>$AB$17=TODAY()</formula>
    </cfRule>
  </conditionalFormatting>
  <conditionalFormatting sqref="AB24:AG24 AD25:AD28 AC29:AG29 AG25:AG28">
    <cfRule type="expression" dxfId="189" priority="58" stopIfTrue="1">
      <formula>$AB$24=TODAY()</formula>
    </cfRule>
  </conditionalFormatting>
  <conditionalFormatting sqref="AB31:AG31 AD32:AD35 AC36:AG36 AG32:AG35">
    <cfRule type="expression" dxfId="187" priority="37" stopIfTrue="1">
      <formula>$AB$31=TODAY()</formula>
    </cfRule>
  </conditionalFormatting>
  <conditionalFormatting sqref="AB38:AG38 AD39:AD42 AC43:AG43 AG39:AG42">
    <cfRule type="expression" dxfId="185" priority="16" stopIfTrue="1">
      <formula>$AB$38=TODAY()</formula>
    </cfRule>
  </conditionalFormatting>
  <conditionalFormatting sqref="AI3:AL8">
    <cfRule type="expression" dxfId="183" priority="117" stopIfTrue="1">
      <formula>$AI$3&gt;TODAY()</formula>
    </cfRule>
  </conditionalFormatting>
  <conditionalFormatting sqref="AI10:AL15">
    <cfRule type="expression" dxfId="182" priority="96" stopIfTrue="1">
      <formula>$AI$10&gt;TODAY()</formula>
    </cfRule>
  </conditionalFormatting>
  <conditionalFormatting sqref="AI17:AL22">
    <cfRule type="expression" dxfId="181" priority="75" stopIfTrue="1">
      <formula>$AI$17&gt;TODAY()</formula>
    </cfRule>
  </conditionalFormatting>
  <conditionalFormatting sqref="AI24:AL29">
    <cfRule type="expression" dxfId="180" priority="54" stopIfTrue="1">
      <formula>$AI$24&gt;TODAY()</formula>
    </cfRule>
  </conditionalFormatting>
  <conditionalFormatting sqref="AI31:AL36">
    <cfRule type="expression" dxfId="179" priority="33" stopIfTrue="1">
      <formula>$AI$31&gt;TODAY()</formula>
    </cfRule>
  </conditionalFormatting>
  <conditionalFormatting sqref="AI38:AL43">
    <cfRule type="expression" dxfId="178" priority="12" stopIfTrue="1">
      <formula>$AI$38&gt;TODAY()</formula>
    </cfRule>
  </conditionalFormatting>
  <conditionalFormatting sqref="AI3:AN3 AK4:AK7 AJ8:AN8 AN4:AN7">
    <cfRule type="expression" dxfId="177" priority="118" stopIfTrue="1">
      <formula>$AI$3=TODAY()</formula>
    </cfRule>
  </conditionalFormatting>
  <conditionalFormatting sqref="AI10:AN10 AK11:AK14 AJ15:AN15 AN11:AN14">
    <cfRule type="expression" dxfId="175" priority="97" stopIfTrue="1">
      <formula>$AI$10=TODAY()</formula>
    </cfRule>
  </conditionalFormatting>
  <conditionalFormatting sqref="AI17:AN17 AK18:AK21 AJ22:AN22 AN18:AN21">
    <cfRule type="expression" dxfId="173" priority="76" stopIfTrue="1">
      <formula>$AI$17=TODAY()</formula>
    </cfRule>
  </conditionalFormatting>
  <conditionalFormatting sqref="AI24:AN24 AK25:AK28 AJ29:AN29 AN25:AN28">
    <cfRule type="expression" dxfId="171" priority="55" stopIfTrue="1">
      <formula>$AI$24=TODAY()</formula>
    </cfRule>
  </conditionalFormatting>
  <conditionalFormatting sqref="AI31:AN31 AK32:AK35 AJ36:AN36 AN32:AN35">
    <cfRule type="expression" dxfId="169" priority="34" stopIfTrue="1">
      <formula>$AI$31=TODAY()</formula>
    </cfRule>
  </conditionalFormatting>
  <conditionalFormatting sqref="AI38:AN38 AK39:AK42 AJ43:AN43 AN39:AN42">
    <cfRule type="expression" dxfId="167" priority="13" stopIfTrue="1">
      <formula>$AI$38=TODAY()</formula>
    </cfRule>
  </conditionalFormatting>
  <conditionalFormatting sqref="AQ3:AT8">
    <cfRule type="expression" dxfId="165" priority="114" stopIfTrue="1">
      <formula>$AQ$3&gt;TODAY()</formula>
    </cfRule>
  </conditionalFormatting>
  <conditionalFormatting sqref="AQ10:AT15">
    <cfRule type="expression" dxfId="164" priority="93" stopIfTrue="1">
      <formula>$AQ$10&gt;TODAY()</formula>
    </cfRule>
  </conditionalFormatting>
  <conditionalFormatting sqref="AQ17:AT22">
    <cfRule type="expression" dxfId="163" priority="72" stopIfTrue="1">
      <formula>$AQ$17&gt;TODAY()</formula>
    </cfRule>
  </conditionalFormatting>
  <conditionalFormatting sqref="AQ24:AT29">
    <cfRule type="expression" dxfId="162" priority="51" stopIfTrue="1">
      <formula>$AQ$24&gt;TODAY()</formula>
    </cfRule>
  </conditionalFormatting>
  <conditionalFormatting sqref="AQ31:AT36">
    <cfRule type="expression" dxfId="161" priority="30" stopIfTrue="1">
      <formula>$AQ$31&gt;TODAY()</formula>
    </cfRule>
  </conditionalFormatting>
  <conditionalFormatting sqref="AQ38:AT43">
    <cfRule type="expression" dxfId="160" priority="9" stopIfTrue="1">
      <formula>$AQ$38&gt;TODAY()</formula>
    </cfRule>
  </conditionalFormatting>
  <conditionalFormatting sqref="AQ3:AV3 AS4:AS7 AR8:AV8 AV4:AV7">
    <cfRule type="expression" dxfId="159" priority="115" stopIfTrue="1">
      <formula>$AQ$3=TODAY()</formula>
    </cfRule>
  </conditionalFormatting>
  <conditionalFormatting sqref="AQ10:AV10 AS11:AS14 AR15:AV15 AV11:AV14">
    <cfRule type="expression" dxfId="157" priority="94" stopIfTrue="1">
      <formula>$AQ$10=TODAY()</formula>
    </cfRule>
  </conditionalFormatting>
  <conditionalFormatting sqref="AQ17:AV17 AS18:AS21 AR22:AV22 AV18:AV21">
    <cfRule type="expression" dxfId="155" priority="73" stopIfTrue="1">
      <formula>$AQ$17=TODAY()</formula>
    </cfRule>
  </conditionalFormatting>
  <conditionalFormatting sqref="AQ24:AV24 AS25:AS28 AR29:AV29 AV25:AV28">
    <cfRule type="expression" dxfId="153" priority="52" stopIfTrue="1">
      <formula>$AQ$24=TODAY()</formula>
    </cfRule>
  </conditionalFormatting>
  <conditionalFormatting sqref="AQ31:AV31 AS32:AS35 AR36:AV36 AV32:AV35">
    <cfRule type="expression" dxfId="151" priority="31" stopIfTrue="1">
      <formula>$AQ$31=TODAY()</formula>
    </cfRule>
  </conditionalFormatting>
  <conditionalFormatting sqref="AQ38:AV38 AS39:AS42 AR43:AV43 AV39:AV42">
    <cfRule type="expression" dxfId="149" priority="10" stopIfTrue="1">
      <formula>$AQ$38=TODAY()</formula>
    </cfRule>
  </conditionalFormatting>
  <conditionalFormatting sqref="AX3:BA8">
    <cfRule type="expression" dxfId="147" priority="111" stopIfTrue="1">
      <formula>$AX$3&gt;TODAY()</formula>
    </cfRule>
  </conditionalFormatting>
  <conditionalFormatting sqref="AX10:BA15">
    <cfRule type="expression" dxfId="146" priority="90" stopIfTrue="1">
      <formula>$AX$10&gt;TODAY()</formula>
    </cfRule>
  </conditionalFormatting>
  <conditionalFormatting sqref="AX17:BA22">
    <cfRule type="expression" dxfId="145" priority="69" stopIfTrue="1">
      <formula>$AX$17&gt;TODAY()</formula>
    </cfRule>
  </conditionalFormatting>
  <conditionalFormatting sqref="AX24:BA29">
    <cfRule type="expression" dxfId="144" priority="48" stopIfTrue="1">
      <formula>$AX$24&gt;TODAY()</formula>
    </cfRule>
  </conditionalFormatting>
  <conditionalFormatting sqref="AX31:BA36">
    <cfRule type="expression" dxfId="143" priority="27" stopIfTrue="1">
      <formula>$AX$31&gt;TODAY()</formula>
    </cfRule>
  </conditionalFormatting>
  <conditionalFormatting sqref="AX38:BA43">
    <cfRule type="expression" dxfId="142" priority="6" stopIfTrue="1">
      <formula>$AX$38&gt;TODAY()</formula>
    </cfRule>
  </conditionalFormatting>
  <conditionalFormatting sqref="AX3:BC3 AZ4:AZ7 AY8:BC8 BC4:BC7">
    <cfRule type="expression" dxfId="141" priority="112" stopIfTrue="1">
      <formula>$AX$3=TODAY()</formula>
    </cfRule>
  </conditionalFormatting>
  <conditionalFormatting sqref="AX10:BC10 AZ11:AZ14 AY15:BC15 BC11:BC14">
    <cfRule type="expression" dxfId="139" priority="91" stopIfTrue="1">
      <formula>$AX$10=TODAY()</formula>
    </cfRule>
  </conditionalFormatting>
  <conditionalFormatting sqref="AX17:BC17 AZ18:AZ21 AY22:BC22 BC18:BC21">
    <cfRule type="expression" dxfId="137" priority="70" stopIfTrue="1">
      <formula>$AX$17=TODAY()</formula>
    </cfRule>
  </conditionalFormatting>
  <conditionalFormatting sqref="AX24:BC24 AZ25:AZ28 AY29:BC29 BC25:BC28">
    <cfRule type="expression" dxfId="135" priority="49" stopIfTrue="1">
      <formula>$AX$24=TODAY()</formula>
    </cfRule>
  </conditionalFormatting>
  <conditionalFormatting sqref="AX31:BC31 AZ32:AZ35 AY36:BC36 BC32:BC35">
    <cfRule type="expression" dxfId="133" priority="28" stopIfTrue="1">
      <formula>$AX$31=TODAY()</formula>
    </cfRule>
  </conditionalFormatting>
  <conditionalFormatting sqref="AX38:BC38 AZ39:AZ42 AY43:BC43 BC39:BC42">
    <cfRule type="expression" dxfId="131" priority="7" stopIfTrue="1">
      <formula>$AX$38=TODAY()</formula>
    </cfRule>
  </conditionalFormatting>
  <dataValidations count="2">
    <dataValidation type="time" allowBlank="1" showInputMessage="1" showErrorMessage="1" errorTitle="Formato inválido!" error="Você deve inserir um horário no formato HH:MM que seja plausível" sqref="Q32:Q35 Q4:Q7 J4:J7 X4:X7 AE4:AE7 AL4:AL7 AT4:AT7 J32:J35 X32:X35 AE32:AE35 AL32:AL35 AT32:AT35 Q18:Q21 BA4:BA7 Q11:Q14 J11:J14 X11:X14 AE11:AE14 AL11:AL14 AT11:AT14 BA11:BA14 J18:J21 X18:X21 BA39:BA42 AL18:AL21 BA32:BA35 AT18:AT21 BA18:BA21 Q25:Q28 J25:J28 X25:X28 AE25:AE28 AL25:AL28 AT25:AT28 BA25:BA28 Q39:Q42 J39:J42 X39:X42 AE39:AE42 AL39:AL42 AT39:AT42 AE18:AE20" xr:uid="{8F695A31-B215-44ED-9580-FE1930A7B6F0}">
      <formula1>0</formula1>
      <formula2>0.999988425925926</formula2>
    </dataValidation>
    <dataValidation type="time" allowBlank="1" showInputMessage="1" showErrorMessage="1" errorTitle="Formato inválido!" error="Você deve inserir um horário no formato HH:MM que seja plausível" sqref="AE21" xr:uid="{08E5F55C-ACC6-46F2-AC4A-7F1E80EB2313}">
      <formula1>0</formula1>
      <formula2>0.999999884259259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65F836AB-EA75-43B2-8815-76BD26E0735D}">
            <xm:f>$C$14=meta!$R$2</xm:f>
            <x14:dxf>
              <font>
                <color theme="5" tint="0.39994506668294322"/>
              </font>
            </x14:dxf>
          </x14:cfRule>
          <xm:sqref>B2:C11</xm:sqref>
        </x14:conditionalFormatting>
        <x14:conditionalFormatting xmlns:xm="http://schemas.microsoft.com/office/excel/2006/main">
          <x14:cfRule type="expression" priority="1" id="{6DE896D3-4700-4A66-A81A-0FEA655787AC}">
            <xm:f>OUT!$C$14=meta!$R$2</xm:f>
            <x14:dxf>
              <font>
                <color theme="5" tint="0.39994506668294322"/>
              </font>
            </x14:dxf>
          </x14:cfRule>
          <xm:sqref>C12</xm:sqref>
        </x14:conditionalFormatting>
        <x14:conditionalFormatting xmlns:xm="http://schemas.microsoft.com/office/excel/2006/main">
          <x14:cfRule type="expression" priority="2" id="{0DBAC624-682D-4014-9F04-17637073EB99}">
            <xm:f>$C$14=meta!$R$2</xm:f>
            <x14:dxf>
              <font>
                <color theme="5" tint="0.39994506668294322"/>
              </font>
            </x14:dxf>
          </x14:cfRule>
          <xm:sqref>C13</xm:sqref>
        </x14:conditionalFormatting>
        <x14:conditionalFormatting xmlns:xm="http://schemas.microsoft.com/office/excel/2006/main">
          <x14:cfRule type="containsText" priority="4" operator="containsText" id="{857713DF-C4FC-486F-8D16-BCB109544198}">
            <xm:f>NOT(ISERROR(SEARCH(meta!$R$2,C14)))</xm:f>
            <xm:f>meta!$R$2</xm:f>
            <x14:dxf>
              <font>
                <color theme="5" tint="0.39994506668294322"/>
              </font>
            </x14:dxf>
          </x14:cfRule>
          <xm:sqref>C14</xm:sqref>
        </x14:conditionalFormatting>
        <x14:conditionalFormatting xmlns:xm="http://schemas.microsoft.com/office/excel/2006/main">
          <x14:cfRule type="expression" priority="125" stopIfTrue="1" id="{4F4819D0-AB1C-4F1F-A301-55C2ECBCE504}">
            <xm:f>MONTH($G$3)&lt;&gt;VLOOKUP($B$2,meta!$M$1:$N$12,2,FALSE)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G3:L8</xm:sqref>
        </x14:conditionalFormatting>
        <x14:conditionalFormatting xmlns:xm="http://schemas.microsoft.com/office/excel/2006/main">
          <x14:cfRule type="expression" priority="104" stopIfTrue="1" id="{CC221B75-36A3-4549-B157-DA3C38468992}">
            <xm:f>MONTH($G$10)&lt;&gt;VLOOKUP($B$2,meta!$M$1:$N$12,2,FALSE)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G10:L15</xm:sqref>
        </x14:conditionalFormatting>
        <x14:conditionalFormatting xmlns:xm="http://schemas.microsoft.com/office/excel/2006/main">
          <x14:cfRule type="expression" priority="83" stopIfTrue="1" id="{1BD1A4C7-C951-442D-8AD8-15951606CDAD}">
            <xm:f>MONTH($G$17)&lt;&gt;VLOOKUP($B$2,meta!$M$1:$N$12,2,FALSE)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G17:L22</xm:sqref>
        </x14:conditionalFormatting>
        <x14:conditionalFormatting xmlns:xm="http://schemas.microsoft.com/office/excel/2006/main">
          <x14:cfRule type="expression" priority="62" stopIfTrue="1" id="{655F9366-3668-4B5B-AF3D-922055DD71CA}">
            <xm:f>MONTH($G$24)&lt;&gt;VLOOKUP($B$2,meta!$M$1:$N$12,2,FALSE)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G24:L29</xm:sqref>
        </x14:conditionalFormatting>
        <x14:conditionalFormatting xmlns:xm="http://schemas.microsoft.com/office/excel/2006/main">
          <x14:cfRule type="expression" priority="41" stopIfTrue="1" id="{C015757A-1748-4636-BDB1-E69FD9AE3A33}">
            <xm:f>MONTH($G$31)&lt;&gt;VLOOKUP($B$2,meta!$M$1:$N$12,2,FALSE)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G31:L36</xm:sqref>
        </x14:conditionalFormatting>
        <x14:conditionalFormatting xmlns:xm="http://schemas.microsoft.com/office/excel/2006/main">
          <x14:cfRule type="expression" priority="20" stopIfTrue="1" id="{187B86D8-E2AA-43A4-A400-2AF180C9BCBA}">
            <xm:f>MONTH($G$38)&lt;&gt;VLOOKUP($B$2,meta!$M$1:$N$12,2,FALSE)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G38:L43</xm:sqref>
        </x14:conditionalFormatting>
        <x14:conditionalFormatting xmlns:xm="http://schemas.microsoft.com/office/excel/2006/main">
          <x14:cfRule type="expression" priority="128" stopIfTrue="1" id="{09854971-9D79-4E41-AE57-FAED1334F18A}">
            <xm:f>MONTH($N$3)&lt;&gt;VLOOKUP($B$2,meta!$M$1:$N$12,2,FALSE)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N3:S8</xm:sqref>
        </x14:conditionalFormatting>
        <x14:conditionalFormatting xmlns:xm="http://schemas.microsoft.com/office/excel/2006/main">
          <x14:cfRule type="expression" priority="107" stopIfTrue="1" id="{5253AA02-F959-4930-AA6E-A8C616580713}">
            <xm:f>MONTH($N$10)&lt;&gt;VLOOKUP($B$2,meta!$M$1:$N$12,2,FALSE)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N10:S15</xm:sqref>
        </x14:conditionalFormatting>
        <x14:conditionalFormatting xmlns:xm="http://schemas.microsoft.com/office/excel/2006/main">
          <x14:cfRule type="expression" priority="86" stopIfTrue="1" id="{37DA83C1-0F15-4030-850C-43A1AF437E7B}">
            <xm:f>MONTH($N$17)&lt;&gt;VLOOKUP($B$2,meta!$M$1:$N$12,2,FALSE)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N17:S22</xm:sqref>
        </x14:conditionalFormatting>
        <x14:conditionalFormatting xmlns:xm="http://schemas.microsoft.com/office/excel/2006/main">
          <x14:cfRule type="expression" priority="65" stopIfTrue="1" id="{E715CF95-8A39-41B9-987E-A837BAD5D185}">
            <xm:f>MONTH($N$24)&lt;&gt;VLOOKUP($B$2,meta!$M$1:$N$12,2,FALSE)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N24:S29</xm:sqref>
        </x14:conditionalFormatting>
        <x14:conditionalFormatting xmlns:xm="http://schemas.microsoft.com/office/excel/2006/main">
          <x14:cfRule type="expression" priority="44" stopIfTrue="1" id="{A286A879-1E5A-4BB3-9B88-D472E33F6BEE}">
            <xm:f>MONTH($N$31)&lt;&gt;VLOOKUP($B$2,meta!$M$1:$N$12,2,FALSE)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N31:S36</xm:sqref>
        </x14:conditionalFormatting>
        <x14:conditionalFormatting xmlns:xm="http://schemas.microsoft.com/office/excel/2006/main">
          <x14:cfRule type="expression" priority="23" stopIfTrue="1" id="{EC8C16C5-6F77-443C-86C7-A5C7B1BCFFFC}">
            <xm:f>MONTH($N$38)&lt;&gt;VLOOKUP($B$2,meta!$M$1:$N$12,2,FALSE)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N38:S43</xm:sqref>
        </x14:conditionalFormatting>
        <x14:conditionalFormatting xmlns:xm="http://schemas.microsoft.com/office/excel/2006/main">
          <x14:cfRule type="expression" priority="122" stopIfTrue="1" id="{A2ACCE77-4B6B-4FB4-9788-3B076E14AE28}">
            <xm:f>MONTH($U$3)&lt;&gt;VLOOKUP($B$2,meta!$M$1:$N$12,2,FALSE)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U3:Z8</xm:sqref>
        </x14:conditionalFormatting>
        <x14:conditionalFormatting xmlns:xm="http://schemas.microsoft.com/office/excel/2006/main">
          <x14:cfRule type="expression" priority="101" stopIfTrue="1" id="{21C5F3A9-FBD7-46AE-8D41-60428A1221EF}">
            <xm:f>MONTH($U$10)&lt;&gt;VLOOKUP($B$2,meta!$M$1:$N$12,2,FALSE)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U10:Z15</xm:sqref>
        </x14:conditionalFormatting>
        <x14:conditionalFormatting xmlns:xm="http://schemas.microsoft.com/office/excel/2006/main">
          <x14:cfRule type="expression" priority="80" stopIfTrue="1" id="{F231E7FD-26A2-4DC7-9CAA-1F9DD8DE1D74}">
            <xm:f>MONTH($U$17)&lt;&gt;VLOOKUP($B$2,meta!$M$1:$N$12,2,FALSE)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U17:Z22</xm:sqref>
        </x14:conditionalFormatting>
        <x14:conditionalFormatting xmlns:xm="http://schemas.microsoft.com/office/excel/2006/main">
          <x14:cfRule type="expression" priority="59" stopIfTrue="1" id="{B64152C2-A39E-43E7-BCC7-647AE2B15DBD}">
            <xm:f>MONTH($U$24)&lt;&gt;VLOOKUP($B$2,meta!$M$1:$N$12,2,FALSE)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U24:Z29</xm:sqref>
        </x14:conditionalFormatting>
        <x14:conditionalFormatting xmlns:xm="http://schemas.microsoft.com/office/excel/2006/main">
          <x14:cfRule type="expression" priority="38" stopIfTrue="1" id="{A5D9F028-61D5-4F71-BC7E-F377C4B7BF7A}">
            <xm:f>MONTH($U$31)&lt;&gt;VLOOKUP($B$2,meta!$M$1:$N$12,2,FALSE)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U31:Z36</xm:sqref>
        </x14:conditionalFormatting>
        <x14:conditionalFormatting xmlns:xm="http://schemas.microsoft.com/office/excel/2006/main">
          <x14:cfRule type="expression" priority="17" stopIfTrue="1" id="{55CB22B6-922C-42BF-9895-43943629DB99}">
            <xm:f>MONTH($U$38)&lt;&gt;VLOOKUP($B$2,meta!$M$1:$N$12,2,FALSE)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U38:Z43</xm:sqref>
        </x14:conditionalFormatting>
        <x14:conditionalFormatting xmlns:xm="http://schemas.microsoft.com/office/excel/2006/main">
          <x14:cfRule type="expression" priority="119" stopIfTrue="1" id="{D2135413-23F5-44FA-9F9A-84C3D2CD3C05}">
            <xm:f>MONTH($AB$3)&lt;&gt;VLOOKUP($B$2,meta!$M$1:$N$12,2,FALSE)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AB3:AG8</xm:sqref>
        </x14:conditionalFormatting>
        <x14:conditionalFormatting xmlns:xm="http://schemas.microsoft.com/office/excel/2006/main">
          <x14:cfRule type="expression" priority="98" stopIfTrue="1" id="{5013579B-7302-4631-A79D-9BC43C0BC224}">
            <xm:f>MONTH($AB$10)&lt;&gt;VLOOKUP($B$2,meta!$M$1:$N$12,2,FALSE)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AB10:AG15</xm:sqref>
        </x14:conditionalFormatting>
        <x14:conditionalFormatting xmlns:xm="http://schemas.microsoft.com/office/excel/2006/main">
          <x14:cfRule type="expression" priority="77" stopIfTrue="1" id="{29792550-2AB4-443E-9FF1-7D7A7B5E9E89}">
            <xm:f>MONTH($AB$17)&lt;&gt;VLOOKUP($B$2,meta!$M$1:$N$12,2,FALSE)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AB17:AG22</xm:sqref>
        </x14:conditionalFormatting>
        <x14:conditionalFormatting xmlns:xm="http://schemas.microsoft.com/office/excel/2006/main">
          <x14:cfRule type="expression" priority="56" stopIfTrue="1" id="{997750B5-A267-4575-8E76-346EB0F2E3F6}">
            <xm:f>MONTH($AB$24)&lt;&gt;VLOOKUP($B$2,meta!$M$1:$N$12,2,FALSE)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AB24:AG29</xm:sqref>
        </x14:conditionalFormatting>
        <x14:conditionalFormatting xmlns:xm="http://schemas.microsoft.com/office/excel/2006/main">
          <x14:cfRule type="expression" priority="35" stopIfTrue="1" id="{C52E82E4-669C-4F71-8292-E942EE0FCED5}">
            <xm:f>MONTH($AB$31)&lt;&gt;VLOOKUP($B$2,meta!$M$1:$N$12,2,FALSE)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AB31:AG36</xm:sqref>
        </x14:conditionalFormatting>
        <x14:conditionalFormatting xmlns:xm="http://schemas.microsoft.com/office/excel/2006/main">
          <x14:cfRule type="expression" priority="14" stopIfTrue="1" id="{A89E30FD-CF68-40FE-A42F-7ADE81827562}">
            <xm:f>MONTH($AB$38)&lt;&gt;VLOOKUP($B$2,meta!$M$1:$N$12,2,FALSE)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AB38:AG43</xm:sqref>
        </x14:conditionalFormatting>
        <x14:conditionalFormatting xmlns:xm="http://schemas.microsoft.com/office/excel/2006/main">
          <x14:cfRule type="expression" priority="116" stopIfTrue="1" id="{862963C5-DAD6-42AE-98D0-39E6A747A254}">
            <xm:f>MONTH($AI$3)&lt;&gt;VLOOKUP($B$2,meta!$M$1:$N$12,2,FALSE)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AI3:AN8</xm:sqref>
        </x14:conditionalFormatting>
        <x14:conditionalFormatting xmlns:xm="http://schemas.microsoft.com/office/excel/2006/main">
          <x14:cfRule type="expression" priority="95" stopIfTrue="1" id="{CAB5F7CC-634A-42D0-A619-B9C088857004}">
            <xm:f>MONTH($AI$10)&lt;&gt;VLOOKUP($B$2,meta!$M$1:$N$12,2,FALSE)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AI10:AN15</xm:sqref>
        </x14:conditionalFormatting>
        <x14:conditionalFormatting xmlns:xm="http://schemas.microsoft.com/office/excel/2006/main">
          <x14:cfRule type="expression" priority="74" stopIfTrue="1" id="{661EAFD3-69C1-498C-992F-9C64AB8F7C83}">
            <xm:f>MONTH($AI$17)&lt;&gt;VLOOKUP($B$2,meta!$M$1:$N$12,2,FALSE)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AI17:AN22</xm:sqref>
        </x14:conditionalFormatting>
        <x14:conditionalFormatting xmlns:xm="http://schemas.microsoft.com/office/excel/2006/main">
          <x14:cfRule type="expression" priority="53" stopIfTrue="1" id="{753F6F36-B9C0-4B79-8BB3-73528E6CCF6B}">
            <xm:f>MONTH($AI$24)&lt;&gt;VLOOKUP($B$2,meta!$M$1:$N$12,2,FALSE)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AI24:AN29</xm:sqref>
        </x14:conditionalFormatting>
        <x14:conditionalFormatting xmlns:xm="http://schemas.microsoft.com/office/excel/2006/main">
          <x14:cfRule type="expression" priority="32" stopIfTrue="1" id="{5CFC83F0-A250-41DF-BFD3-7660F405CF69}">
            <xm:f>MONTH($AI$31)&lt;&gt;VLOOKUP($B$2,meta!$M$1:$N$12,2,FALSE)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AI31:AN36</xm:sqref>
        </x14:conditionalFormatting>
        <x14:conditionalFormatting xmlns:xm="http://schemas.microsoft.com/office/excel/2006/main">
          <x14:cfRule type="expression" priority="11" stopIfTrue="1" id="{15123D1B-80CC-4C43-85B9-B5C36DC01FB9}">
            <xm:f>MONTH($AI$38)&lt;&gt;VLOOKUP($B$2,meta!$M$1:$N$12,2,FALSE)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AI38:AN43</xm:sqref>
        </x14:conditionalFormatting>
        <x14:conditionalFormatting xmlns:xm="http://schemas.microsoft.com/office/excel/2006/main">
          <x14:cfRule type="expression" priority="113" stopIfTrue="1" id="{841F3086-22FB-45A1-9D85-6403A26754D1}">
            <xm:f>MONTH($AQ$3)&lt;&gt;VLOOKUP($B$2,meta!$M$1:$N$12,2,FALSE)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AQ3:AV8</xm:sqref>
        </x14:conditionalFormatting>
        <x14:conditionalFormatting xmlns:xm="http://schemas.microsoft.com/office/excel/2006/main">
          <x14:cfRule type="expression" priority="92" stopIfTrue="1" id="{2EA1961D-D320-497B-9EA4-3703B5D55550}">
            <xm:f>MONTH($AQ$10)&lt;&gt;VLOOKUP($B$2,meta!$M$1:$N$12,2,FALSE)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AQ10:AV15</xm:sqref>
        </x14:conditionalFormatting>
        <x14:conditionalFormatting xmlns:xm="http://schemas.microsoft.com/office/excel/2006/main">
          <x14:cfRule type="expression" priority="71" stopIfTrue="1" id="{92A2590F-EF2C-4074-8D1F-2B5014561131}">
            <xm:f>MONTH($AQ$17)&lt;&gt;VLOOKUP($B$2,meta!$M$1:$N$12,2,FALSE)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AQ17:AV22</xm:sqref>
        </x14:conditionalFormatting>
        <x14:conditionalFormatting xmlns:xm="http://schemas.microsoft.com/office/excel/2006/main">
          <x14:cfRule type="expression" priority="50" stopIfTrue="1" id="{AE0911F1-9A86-472D-8818-9654456D1507}">
            <xm:f>MONTH($AQ$24)&lt;&gt;VLOOKUP($B$2,meta!$M$1:$N$12,2,FALSE)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AQ24:AV29</xm:sqref>
        </x14:conditionalFormatting>
        <x14:conditionalFormatting xmlns:xm="http://schemas.microsoft.com/office/excel/2006/main">
          <x14:cfRule type="expression" priority="29" stopIfTrue="1" id="{66035E4E-5E8D-49C1-BE75-C314F4FBD13B}">
            <xm:f>MONTH($AQ$31)&lt;&gt;VLOOKUP($B$2,meta!$M$1:$N$12,2,FALSE)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AQ31:AV36</xm:sqref>
        </x14:conditionalFormatting>
        <x14:conditionalFormatting xmlns:xm="http://schemas.microsoft.com/office/excel/2006/main">
          <x14:cfRule type="expression" priority="8" stopIfTrue="1" id="{85F2EA5E-957B-48E5-88E2-3943F30843FB}">
            <xm:f>MONTH($AQ$38)&lt;&gt;VLOOKUP($B$2,meta!$M$1:$N$12,2,FALSE)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AQ38:AV43</xm:sqref>
        </x14:conditionalFormatting>
        <x14:conditionalFormatting xmlns:xm="http://schemas.microsoft.com/office/excel/2006/main">
          <x14:cfRule type="expression" priority="110" stopIfTrue="1" id="{C63D5F16-9A71-4F88-BE59-25E3D4F156BC}">
            <xm:f>MONTH($AX$3)&lt;&gt;VLOOKUP($B$2,meta!$M$1:$N$12,2,FALSE)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AX3:BC8</xm:sqref>
        </x14:conditionalFormatting>
        <x14:conditionalFormatting xmlns:xm="http://schemas.microsoft.com/office/excel/2006/main">
          <x14:cfRule type="expression" priority="89" stopIfTrue="1" id="{255F5FDE-4CFB-468F-B076-3A11728E9BCD}">
            <xm:f>MONTH($AX$10)&lt;&gt;VLOOKUP($B$2,meta!$M$1:$N$12,2,FALSE)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AX10:BC15</xm:sqref>
        </x14:conditionalFormatting>
        <x14:conditionalFormatting xmlns:xm="http://schemas.microsoft.com/office/excel/2006/main">
          <x14:cfRule type="expression" priority="68" stopIfTrue="1" id="{254E3DDF-57E3-430E-9F63-B9184AC0F435}">
            <xm:f>MONTH($AX$17)&lt;&gt;VLOOKUP($B$2,meta!$M$1:$N$12,2,FALSE)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AX17:BC22</xm:sqref>
        </x14:conditionalFormatting>
        <x14:conditionalFormatting xmlns:xm="http://schemas.microsoft.com/office/excel/2006/main">
          <x14:cfRule type="expression" priority="47" stopIfTrue="1" id="{AAAF1BCF-F976-419B-8BD8-DA789316070D}">
            <xm:f>MONTH($AX$24)&lt;&gt;VLOOKUP($B$2,meta!$M$1:$N$12,2,FALSE)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AX24:BC29</xm:sqref>
        </x14:conditionalFormatting>
        <x14:conditionalFormatting xmlns:xm="http://schemas.microsoft.com/office/excel/2006/main">
          <x14:cfRule type="expression" priority="26" stopIfTrue="1" id="{359823AD-1615-4AE6-AEFF-B097484AC976}">
            <xm:f>MONTH($AX$31)&lt;&gt;VLOOKUP($B$2,meta!$M$1:$N$12,2,FALSE)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AX31:BC36</xm:sqref>
        </x14:conditionalFormatting>
        <x14:conditionalFormatting xmlns:xm="http://schemas.microsoft.com/office/excel/2006/main">
          <x14:cfRule type="expression" priority="5" stopIfTrue="1" id="{4488255F-FD2B-44A7-95D9-59D6068D258E}">
            <xm:f>MONTH($AX$38)&lt;&gt;VLOOKUP($B$2,meta!$M$1:$N$12,2,FALSE)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AX38:BC43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A82200B0-1A86-459A-B4EE-68BBCA8F56C1}">
          <x14:formula1>
            <xm:f>meta!$R$1:$R$2</xm:f>
          </x14:formula1>
          <xm:sqref>C14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7515-D022-4D88-8567-1506180808E7}">
  <sheetPr codeName="Planilha13"/>
  <dimension ref="A1:BC43"/>
  <sheetViews>
    <sheetView zoomScaleNormal="100" workbookViewId="0">
      <selection activeCell="J4" sqref="J4"/>
    </sheetView>
  </sheetViews>
  <sheetFormatPr defaultColWidth="9.140625" defaultRowHeight="15" x14ac:dyDescent="0.25"/>
  <cols>
    <col min="1" max="1" width="1" style="1" customWidth="1"/>
    <col min="2" max="2" width="10.42578125" style="12" customWidth="1"/>
    <col min="3" max="3" width="6.5703125" style="1" bestFit="1" customWidth="1"/>
    <col min="4" max="4" width="1" style="5" customWidth="1"/>
    <col min="5" max="5" width="2.42578125" style="35" customWidth="1"/>
    <col min="6" max="6" width="1" style="37" customWidth="1"/>
    <col min="7" max="7" width="2.85546875" style="20" customWidth="1"/>
    <col min="8" max="8" width="9.42578125" style="3" customWidth="1"/>
    <col min="9" max="9" width="1" style="3" customWidth="1"/>
    <col min="10" max="10" width="5.85546875" style="3" customWidth="1"/>
    <col min="11" max="11" width="0.140625" style="29" customWidth="1"/>
    <col min="12" max="13" width="1" style="3" customWidth="1"/>
    <col min="14" max="14" width="2.85546875" style="20" customWidth="1"/>
    <col min="15" max="15" width="9.42578125" style="3" customWidth="1"/>
    <col min="16" max="16" width="1" style="3" customWidth="1"/>
    <col min="17" max="17" width="5.85546875" style="3" customWidth="1"/>
    <col min="18" max="18" width="0.140625" style="29" customWidth="1"/>
    <col min="19" max="20" width="1" style="3" customWidth="1"/>
    <col min="21" max="21" width="2.85546875" style="20" customWidth="1"/>
    <col min="22" max="22" width="9.42578125" style="3" customWidth="1"/>
    <col min="23" max="23" width="1" style="3" customWidth="1"/>
    <col min="24" max="24" width="5.85546875" style="3" customWidth="1"/>
    <col min="25" max="25" width="0.140625" style="29" customWidth="1"/>
    <col min="26" max="27" width="1" style="3" customWidth="1"/>
    <col min="28" max="28" width="2.85546875" style="20" customWidth="1"/>
    <col min="29" max="29" width="9.42578125" style="3" customWidth="1"/>
    <col min="30" max="30" width="1" style="3" customWidth="1"/>
    <col min="31" max="31" width="5.85546875" style="3" customWidth="1"/>
    <col min="32" max="32" width="0.140625" style="29" customWidth="1"/>
    <col min="33" max="34" width="1" style="3" customWidth="1"/>
    <col min="35" max="35" width="2.85546875" style="20" customWidth="1"/>
    <col min="36" max="36" width="9.42578125" style="3" customWidth="1"/>
    <col min="37" max="37" width="1" style="3" customWidth="1"/>
    <col min="38" max="38" width="5.85546875" style="3" customWidth="1"/>
    <col min="39" max="39" width="0.140625" style="29" customWidth="1"/>
    <col min="40" max="41" width="1" style="3" customWidth="1"/>
    <col min="42" max="42" width="1" style="16" customWidth="1"/>
    <col min="43" max="43" width="2.85546875" style="21" customWidth="1"/>
    <col min="44" max="44" width="9.42578125" style="17" customWidth="1"/>
    <col min="45" max="45" width="1" style="17" customWidth="1"/>
    <col min="46" max="46" width="5.85546875" style="17" customWidth="1"/>
    <col min="47" max="47" width="0.140625" style="24" customWidth="1"/>
    <col min="48" max="49" width="1" style="17" customWidth="1"/>
    <col min="50" max="50" width="2.85546875" style="21" customWidth="1"/>
    <col min="51" max="51" width="9.42578125" style="17" customWidth="1"/>
    <col min="52" max="52" width="1" style="17" customWidth="1"/>
    <col min="53" max="53" width="5.85546875" style="17" customWidth="1"/>
    <col min="54" max="54" width="0.140625" style="24" customWidth="1"/>
    <col min="55" max="55" width="1" style="17" customWidth="1"/>
    <col min="56" max="56" width="1" style="16" customWidth="1"/>
    <col min="57" max="57" width="9.140625" style="16"/>
    <col min="58" max="58" width="12.5703125" style="16" bestFit="1" customWidth="1"/>
    <col min="59" max="16384" width="9.140625" style="16"/>
  </cols>
  <sheetData>
    <row r="1" spans="1:55" ht="10.5" customHeight="1" x14ac:dyDescent="0.25">
      <c r="C1" s="32">
        <f>meta!$C$1</f>
        <v>2024</v>
      </c>
      <c r="J1" s="30">
        <f>IFERROR(SUM(J8,J15,J22,J29,J36,J43)*VLOOKUP($C$14,meta!$R$1:$S$3,2,FALSE),SUM(J8,J15,J22,J29,J36,J43))</f>
        <v>0</v>
      </c>
      <c r="Q1" s="30">
        <f>IFERROR(SUM(Q8,Q15,Q22,Q29,Q36,Q43)*VLOOKUP($C$14,meta!$R$1:$S$3,2,FALSE),SUM(Q8,Q15,Q22,Q29,Q36,Q43))</f>
        <v>0</v>
      </c>
      <c r="X1" s="30">
        <f>IFERROR(SUM(X8,X15,X22,X29,X36,X43)*VLOOKUP($C$14,meta!$R$1:$S$3,2,FALSE),SUM(X8,X15,X22,X29,X36,X43))</f>
        <v>0</v>
      </c>
      <c r="AE1" s="30">
        <f>IFERROR(SUM(AE8,AE15,AE22,AE29,AE36,AE43)*VLOOKUP($C$14,meta!$R$1:$S$3,2,FALSE),SUM(AE8,AE15,AE22,AE29,AE36,AE43))</f>
        <v>0</v>
      </c>
      <c r="AL1" s="30">
        <f>IFERROR(SUM(AL8,AL15,AL22,AL29,AL36,AL43)*VLOOKUP($C$14,meta!$R$1:$S$3,2,FALSE),SUM(AL8,AL15,AL22,AL29,AL36,AL43))</f>
        <v>0</v>
      </c>
      <c r="AT1" s="31">
        <f>IFERROR(SUM(AT8,AT15,AT22,AT29,AT36,AT43)*VLOOKUP($C$14,meta!$R$1:$S$3,2,FALSE),SUM(AT8,AT15,AT22,AT29,AT36,AT43))</f>
        <v>0</v>
      </c>
      <c r="BA1" s="31">
        <f>IFERROR(SUM(BA8,BA15,BA22,BA29,BA36,BA43)*VLOOKUP($C$14,meta!$R$1:$S$3,2,FALSE),SUM(BA8,BA15,BA22,BA29,BA36,BA43))</f>
        <v>0</v>
      </c>
    </row>
    <row r="2" spans="1:55" ht="4.5" customHeight="1" x14ac:dyDescent="0.25">
      <c r="B2" s="66" t="s">
        <v>34</v>
      </c>
      <c r="C2" s="66"/>
      <c r="D2" s="2"/>
      <c r="F2" s="34">
        <f>IFERROR(SUM(F4,F11,F18,F25,F32,F39)*VLOOKUP($C$14,meta!$R$1:$S$3,2,FALSE),SUM(F4,F11,F18,F25,F32,F39))</f>
        <v>0</v>
      </c>
      <c r="G2" s="39"/>
      <c r="H2" s="35"/>
      <c r="I2" s="35"/>
      <c r="J2" s="34">
        <f>IFERROR((1*NOT(OR(ISBLANK(J4),ISBLANK(J5),ISBLANK(J6),ISBLANK(J7)))+1*NOT(OR(ISBLANK(J11),ISBLANK(J12),ISBLANK(J13),ISBLANK(J14)))+1*NOT(OR(ISBLANK(J18),ISBLANK(J19),ISBLANK(J20),ISBLANK(J21)))+1*NOT(OR(ISBLANK(J25),ISBLANK(J26),ISBLANK(J27),ISBLANK(J28)))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*VLOOKUP($C$14,meta!$R$1:$S$3,2,FALSE),(1*NOT(OR(ISBLANK(J4),ISBLANK(J5),ISBLANK(J6),ISBLANK(J7)))+1*NOT(OR(ISBLANK(J11),ISBLANK(J12),ISBLANK(J13),ISBLANK(J14)))+1*NOT(OR(ISBLANK(J18),ISBLANK(J19),ISBLANK(J20),ISBLANK(J21)))+1*NOT(OR(ISBLANK(J25),ISBLANK(J26),ISBLANK(J27),ISBLANK(J28)))
+1*NOT(OR(ISBLANK(J32),ISBLANK(J33),ISBLANK(J34),ISBLANK(J35)))+1*NOT(OR(ISBLANK(J39),ISBLANK(J40),ISBLANK(J41),ISBLANK(J42)))))</f>
        <v>0</v>
      </c>
      <c r="K2" s="35"/>
      <c r="L2" s="35"/>
      <c r="M2" s="35"/>
      <c r="N2" s="39"/>
      <c r="O2" s="35"/>
      <c r="P2" s="35"/>
      <c r="Q2" s="34">
        <f>IFERROR((1*NOT(OR(ISBLANK(Q4),ISBLANK(Q5),ISBLANK(Q6),ISBLANK(Q7)))+1*NOT(OR(ISBLANK(Q11),ISBLANK(Q12),ISBLANK(Q13),ISBLANK(Q14)))+1*NOT(OR(ISBLANK(Q18),ISBLANK(Q19),ISBLANK(Q20),ISBLANK(Q21)))+1*NOT(OR(ISBLANK(Q25),ISBLANK(Q26),ISBLANK(Q27),ISBLANK(Q28)))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*VLOOKUP($C$14,meta!$R$1:$S$3,2,FALSE),(1*NOT(OR(ISBLANK(Q4),ISBLANK(Q5),ISBLANK(Q6),ISBLANK(Q7)))+1*NOT(OR(ISBLANK(Q11),ISBLANK(Q12),ISBLANK(Q13),ISBLANK(Q14)))+1*NOT(OR(ISBLANK(Q18),ISBLANK(Q19),ISBLANK(Q20),ISBLANK(Q21)))+1*NOT(OR(ISBLANK(Q25),ISBLANK(Q26),ISBLANK(Q27),ISBLANK(Q28)))
+1*NOT(OR(ISBLANK(Q32),ISBLANK(Q33),ISBLANK(Q34),ISBLANK(Q35)))+1*NOT(OR(ISBLANK(Q39),ISBLANK(Q40),ISBLANK(Q41),ISBLANK(Q42)))))</f>
        <v>0</v>
      </c>
      <c r="R2" s="35"/>
      <c r="S2" s="35"/>
      <c r="T2" s="35"/>
      <c r="U2" s="39"/>
      <c r="V2" s="35"/>
      <c r="W2" s="35"/>
      <c r="X2" s="34">
        <f>IFERROR((1*NOT(OR(ISBLANK(X4),ISBLANK(X5),ISBLANK(X6),ISBLANK(X7)))+1*NOT(OR(ISBLANK(X11),ISBLANK(X12),ISBLANK(X13),ISBLANK(X14)))+1*NOT(OR(ISBLANK(X18),ISBLANK(X19),ISBLANK(X20),ISBLANK(X21)))+1*NOT(OR(ISBLANK(X25),ISBLANK(X26),ISBLANK(X27),ISBLANK(X28)))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*VLOOKUP($C$14,meta!$R$1:$S$3,2,FALSE),(1*NOT(OR(ISBLANK(X4),ISBLANK(X5),ISBLANK(X6),ISBLANK(X7)))+1*NOT(OR(ISBLANK(X11),ISBLANK(X12),ISBLANK(X13),ISBLANK(X14)))+1*NOT(OR(ISBLANK(X18),ISBLANK(X19),ISBLANK(X20),ISBLANK(X21)))+1*NOT(OR(ISBLANK(X25),ISBLANK(X26),ISBLANK(X27),ISBLANK(X28)))
+1*NOT(OR(ISBLANK(X32),ISBLANK(X33),ISBLANK(X34),ISBLANK(X35)))+1*NOT(OR(ISBLANK(X39),ISBLANK(X40),ISBLANK(X41),ISBLANK(X42)))))</f>
        <v>0</v>
      </c>
      <c r="Y2" s="35"/>
      <c r="Z2" s="35"/>
      <c r="AA2" s="35"/>
      <c r="AB2" s="39"/>
      <c r="AC2" s="35"/>
      <c r="AD2" s="35"/>
      <c r="AE2" s="34">
        <f>IFERROR((1*NOT(OR(ISBLANK(AE4),ISBLANK(AE5),ISBLANK(AE6),ISBLANK(AE7)))+1*NOT(OR(ISBLANK(AE11),ISBLANK(AE12),ISBLANK(AE13),ISBLANK(AE14)))+1*NOT(OR(ISBLANK(AE18),ISBLANK(AE19),ISBLANK(AE20),ISBLANK(AE21)))+1*NOT(OR(ISBLANK(AE25),ISBLANK(AE26),ISBLANK(AE27),ISBLANK(AE28)))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*VLOOKUP($C$14,meta!$R$1:$S$3,2,FALSE),(1*NOT(OR(ISBLANK(AE4),ISBLANK(AE5),ISBLANK(AE6),ISBLANK(AE7)))+1*NOT(OR(ISBLANK(AE11),ISBLANK(AE12),ISBLANK(AE13),ISBLANK(AE14)))+1*NOT(OR(ISBLANK(AE18),ISBLANK(AE19),ISBLANK(AE20),ISBLANK(AE21)))+1*NOT(OR(ISBLANK(AE25),ISBLANK(AE26),ISBLANK(AE27),ISBLANK(AE28)))
+1*NOT(OR(ISBLANK(AE32),ISBLANK(AE33),ISBLANK(AE34),ISBLANK(AE35)))+1*NOT(OR(ISBLANK(AE39),ISBLANK(AE40),ISBLANK(AE41),ISBLANK(AE42)))))</f>
        <v>0</v>
      </c>
      <c r="AF2" s="35"/>
      <c r="AG2" s="35"/>
      <c r="AH2" s="35"/>
      <c r="AI2" s="39"/>
      <c r="AJ2" s="35"/>
      <c r="AK2" s="35"/>
      <c r="AL2" s="34">
        <f>IFERROR((1*NOT(OR(ISBLANK(AL4),ISBLANK(AL5),ISBLANK(AL6),ISBLANK(AL7)))+1*NOT(OR(ISBLANK(AL11),ISBLANK(AL12),ISBLANK(AL13),ISBLANK(AL14)))+1*NOT(OR(ISBLANK(AL18),ISBLANK(AL19),ISBLANK(AL20),ISBLANK(AL21)))+1*NOT(OR(ISBLANK(AL25),ISBLANK(AL26),ISBLANK(AL27),ISBLANK(AL28)))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*VLOOKUP($C$14,meta!$R$1:$S$3,2,FALSE),(1*NOT(OR(ISBLANK(AL4),ISBLANK(AL5),ISBLANK(AL6),ISBLANK(AL7)))+1*NOT(OR(ISBLANK(AL11),ISBLANK(AL12),ISBLANK(AL13),ISBLANK(AL14)))+1*NOT(OR(ISBLANK(AL18),ISBLANK(AL19),ISBLANK(AL20),ISBLANK(AL21)))+1*NOT(OR(ISBLANK(AL25),ISBLANK(AL26),ISBLANK(AL27),ISBLANK(AL28)))
+1*NOT(OR(ISBLANK(AL32),ISBLANK(AL33),ISBLANK(AL34),ISBLANK(AL35)))+1*NOT(OR(ISBLANK(AL39),ISBLANK(AL40),ISBLANK(AL41),ISBLANK(AL42)))))</f>
        <v>0</v>
      </c>
      <c r="AM2" s="35"/>
      <c r="AN2" s="35"/>
      <c r="AO2" s="35"/>
      <c r="AP2" s="17"/>
      <c r="AQ2" s="40"/>
      <c r="AT2" s="33">
        <f>IFERROR((1*NOT(OR(ISBLANK(AT4),ISBLANK(AT5),ISBLANK(AT6),ISBLANK(AT7)))+1*NOT(OR(ISBLANK(AT11),ISBLANK(AT12),ISBLANK(AT13),ISBLANK(AT14)))+1*NOT(OR(ISBLANK(AT18),ISBLANK(AT19),ISBLANK(AT20),ISBLANK(AT21)))+1*NOT(OR(ISBLANK(AT25),ISBLANK(AT26),ISBLANK(AT27),ISBLANK(AT28)))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*VLOOKUP($C$14,meta!$R$1:$S$3,2,FALSE),(1*NOT(OR(ISBLANK(AT4),ISBLANK(AT5),ISBLANK(AT6),ISBLANK(AT7)))+1*NOT(OR(ISBLANK(AT11),ISBLANK(AT12),ISBLANK(AT13),ISBLANK(AT14)))+1*NOT(OR(ISBLANK(AT18),ISBLANK(AT19),ISBLANK(AT20),ISBLANK(AT21)))+1*NOT(OR(ISBLANK(AT25),ISBLANK(AT26),ISBLANK(AT27),ISBLANK(AT28)))
+1*NOT(OR(ISBLANK(AT32),ISBLANK(AT33),ISBLANK(AT34),ISBLANK(AT35)))+1*NOT(OR(ISBLANK(AT39),ISBLANK(AT40),ISBLANK(AT41),ISBLANK(AT42)))))</f>
        <v>0</v>
      </c>
      <c r="AU2" s="17"/>
      <c r="AX2" s="40"/>
      <c r="BA2" s="33">
        <f>IFERROR((1*NOT(OR(ISBLANK(BA4),ISBLANK(BA5),ISBLANK(BA6),ISBLANK(BA7)))+1*NOT(OR(ISBLANK(BA11),ISBLANK(BA12),ISBLANK(BA13),ISBLANK(BA14)))+1*NOT(OR(ISBLANK(BA18),ISBLANK(BA19),ISBLANK(BA20),ISBLANK(BA21)))+1*NOT(OR(ISBLANK(BA25),ISBLANK(BA26),ISBLANK(BA27),ISBLANK(BA28)))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*VLOOKUP($C$14,meta!$R$1:$S$3,2,FALSE),(1*NOT(OR(ISBLANK(BA4),ISBLANK(BA5),ISBLANK(BA6),ISBLANK(BA7)))+1*NOT(OR(ISBLANK(BA11),ISBLANK(BA12),ISBLANK(BA13),ISBLANK(BA14)))+1*NOT(OR(ISBLANK(BA18),ISBLANK(BA19),ISBLANK(BA20),ISBLANK(BA21)))+1*NOT(OR(ISBLANK(BA25),ISBLANK(BA26),ISBLANK(BA27),ISBLANK(BA28)))
+1*NOT(OR(ISBLANK(BA32),ISBLANK(BA33),ISBLANK(BA34),ISBLANK(BA35)))+1*NOT(OR(ISBLANK(BA39),ISBLANK(BA40),ISBLANK(BA41),ISBLANK(BA42)))))</f>
        <v>0</v>
      </c>
    </row>
    <row r="3" spans="1:55" ht="4.5" customHeight="1" x14ac:dyDescent="0.25">
      <c r="B3" s="66"/>
      <c r="C3" s="66"/>
      <c r="D3" s="2"/>
      <c r="F3" s="35"/>
      <c r="G3" s="67" cm="1">
        <f t="array" ref="G3">_xlfn.IFS(WEEKDAY(DATE(meta!$C$1,VLOOKUP($B$2,meta!$M$1:$N$12,2,FALSE),1))=2,DATE(meta!$C$1,VLOOKUP($B$2,meta!$M$1:$N$12,2,FALSE),1),
WEEKDAY(DATE(meta!$C$1,VLOOKUP($B$2,meta!$M$1:$N$12,2,FALSE),1))=3,DATE(meta!$C$1,VLOOKUP($B$2,meta!$M$1:$N$12,2,FALSE),1)-1,
WEEKDAY(DATE(meta!$C$1,VLOOKUP($B$2,meta!$M$1:$N$12,2,FALSE),1))=4,DATE(meta!$C$1,VLOOKUP($B$2,meta!$M$1:$N$12,2,FALSE),1)-2,
WEEKDAY(DATE(meta!$C$1,VLOOKUP($B$2,meta!$M$1:$N$12,2,FALSE),1))=5,DATE(meta!$C$1,VLOOKUP($B$2,meta!$M$1:$N$12,2,FALSE),1)-3,
WEEKDAY(DATE(meta!$C$1,VLOOKUP($B$2,meta!$M$1:$N$12,2,FALSE),1))=6,DATE(meta!$C$1,VLOOKUP($B$2,meta!$M$1:$N$12,2,FALSE),1)-4,
WEEKDAY(DATE(meta!$C$1,VLOOKUP($B$2,meta!$M$1:$N$12,2,FALSE),1))=7,DATE(meta!$C$1,VLOOKUP($B$2,meta!$M$1:$N$12,2,FALSE),1)-5,
WEEKDAY(DATE(meta!$C$1,VLOOKUP($B$2,meta!$M$1:$N$12,2,FALSE),1))=1,DATE(meta!$C$1,VLOOKUP($B$2,meta!$M$1:$N$12,2,FALSE),1)-6
)</f>
        <v>44159</v>
      </c>
      <c r="H3" s="15"/>
      <c r="I3" s="15"/>
      <c r="J3" s="15"/>
      <c r="K3" s="25"/>
      <c r="L3" s="4"/>
      <c r="N3" s="67">
        <f>G3+1</f>
        <v>44160</v>
      </c>
      <c r="O3" s="15"/>
      <c r="P3" s="15"/>
      <c r="Q3" s="15"/>
      <c r="R3" s="25"/>
      <c r="S3" s="4"/>
      <c r="U3" s="67">
        <f>N3+1</f>
        <v>44161</v>
      </c>
      <c r="V3" s="15"/>
      <c r="W3" s="15"/>
      <c r="X3" s="15"/>
      <c r="Y3" s="25"/>
      <c r="Z3" s="4"/>
      <c r="AB3" s="67">
        <f>U3+1</f>
        <v>44162</v>
      </c>
      <c r="AC3" s="15"/>
      <c r="AD3" s="15"/>
      <c r="AE3" s="15"/>
      <c r="AF3" s="25"/>
      <c r="AG3" s="4"/>
      <c r="AI3" s="67">
        <f>AB3+1</f>
        <v>44163</v>
      </c>
      <c r="AJ3" s="15"/>
      <c r="AK3" s="15"/>
      <c r="AL3" s="15"/>
      <c r="AM3" s="25"/>
      <c r="AN3" s="4"/>
      <c r="AQ3" s="67">
        <f>AI3+1</f>
        <v>44164</v>
      </c>
      <c r="AR3" s="15"/>
      <c r="AS3" s="15"/>
      <c r="AT3" s="15"/>
      <c r="AU3" s="25"/>
      <c r="AV3" s="4"/>
      <c r="AX3" s="67">
        <f>AQ3+1</f>
        <v>44165</v>
      </c>
      <c r="AY3" s="15"/>
      <c r="AZ3" s="15"/>
      <c r="BA3" s="15"/>
      <c r="BB3" s="25"/>
      <c r="BC3" s="4"/>
    </row>
    <row r="4" spans="1:55" ht="14.45" customHeight="1" x14ac:dyDescent="0.25">
      <c r="B4" s="66"/>
      <c r="C4" s="66"/>
      <c r="E4" s="68">
        <f>IFERROR(SUM(J8,Q8,X8,AE8,AL8,AT8,BA8)*VLOOKUP($C$14,meta!$R$1:$S$3,2,FALSE),SUM(J8,Q8,X8,AE8,AL8,AT8,BA8))</f>
        <v>0</v>
      </c>
      <c r="F4" s="41">
        <f>IFERROR(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*VLOOKUP($C$14,meta!$R$1:$S$3,2,FALSE),(1*NOT(OR(ISBLANK(J4),ISBLANK(J5),ISBLANK(J6),ISBLANK(J7)))+1*NOT(OR(ISBLANK(Q4),ISBLANK(Q5),ISBLANK(Q6),ISBLANK(Q7)))+1*NOT(OR(ISBLANK(X4),ISBLANK(X5),ISBLANK(X6),ISBLANK(X7)))+1*NOT(OR(ISBLANK(AE4),ISBLANK(AE5),ISBLANK(AE6),ISBLANK(AE7)))+1*NOT(OR(ISBLANK(AL4),ISBLANK(AL5),ISBLANK(AL6),ISBLANK(AL7)))+1*NOT(OR(ISBLANK(AT4),ISBLANK(AT5),ISBLANK(AT6),ISBLANK(AT7)))+1*NOT(OR(ISBLANK(BA4),ISBLANK(BA5),ISBLANK(BA6),ISBLANK(BA7)))))</f>
        <v>0</v>
      </c>
      <c r="G4" s="67"/>
      <c r="H4" s="6" t="str">
        <f>meta!$P$1</f>
        <v>Entrada</v>
      </c>
      <c r="I4" s="1"/>
      <c r="J4" s="13"/>
      <c r="K4" s="26" t="str">
        <f>IF(J4&lt;&gt;"","",TEXT(meta!$F$1,"HH:MM"))</f>
        <v>08:30</v>
      </c>
      <c r="L4" s="1"/>
      <c r="N4" s="67"/>
      <c r="O4" s="6" t="str">
        <f>meta!$P$1</f>
        <v>Entrada</v>
      </c>
      <c r="P4" s="1"/>
      <c r="Q4" s="13"/>
      <c r="R4" s="26" t="str">
        <f>IF(Q4&lt;&gt;"","",TEXT(meta!$F$1,"HH:MM"))</f>
        <v>08:30</v>
      </c>
      <c r="S4" s="1"/>
      <c r="U4" s="67"/>
      <c r="V4" s="6" t="str">
        <f>meta!$P$1</f>
        <v>Entrada</v>
      </c>
      <c r="W4" s="1"/>
      <c r="X4" s="13"/>
      <c r="Y4" s="26" t="str">
        <f>IF(X4&lt;&gt;"","",TEXT(meta!$F$1,"HH:MM"))</f>
        <v>08:30</v>
      </c>
      <c r="Z4" s="1"/>
      <c r="AB4" s="67"/>
      <c r="AC4" s="6" t="str">
        <f>meta!$P$1</f>
        <v>Entrada</v>
      </c>
      <c r="AD4" s="1"/>
      <c r="AE4" s="13"/>
      <c r="AF4" s="26" t="str">
        <f>IF(AE4&lt;&gt;"","",TEXT(meta!$F$1,"HH:MM"))</f>
        <v>08:30</v>
      </c>
      <c r="AG4" s="1"/>
      <c r="AI4" s="67"/>
      <c r="AJ4" s="6" t="str">
        <f>meta!$P$1</f>
        <v>Entrada</v>
      </c>
      <c r="AK4" s="1"/>
      <c r="AL4" s="13"/>
      <c r="AM4" s="26" t="str">
        <f>IF(AL4&lt;&gt;"","",TEXT(meta!$F$1,"HH:MM"))</f>
        <v>08:30</v>
      </c>
      <c r="AN4" s="1"/>
      <c r="AQ4" s="67"/>
      <c r="AR4" s="6" t="str">
        <f>meta!$P$1</f>
        <v>Entrada</v>
      </c>
      <c r="AS4" s="1"/>
      <c r="AT4" s="13"/>
      <c r="AU4" s="26" t="str">
        <f>IF(AT4&lt;&gt;"","",TEXT(meta!$F$1,"HH:MM"))</f>
        <v>08:30</v>
      </c>
      <c r="AV4" s="1"/>
      <c r="AX4" s="67"/>
      <c r="AY4" s="6" t="str">
        <f>meta!$P$1</f>
        <v>Entrada</v>
      </c>
      <c r="AZ4" s="1"/>
      <c r="BA4" s="13"/>
      <c r="BB4" s="26" t="str">
        <f>IF(BA4&lt;&gt;"","",TEXT(meta!$F$1,"HH:MM"))</f>
        <v>08:30</v>
      </c>
      <c r="BC4" s="1"/>
    </row>
    <row r="5" spans="1:55" ht="14.45" customHeight="1" x14ac:dyDescent="0.25">
      <c r="B5" s="66"/>
      <c r="C5" s="66"/>
      <c r="E5" s="68"/>
      <c r="F5" s="36"/>
      <c r="G5" s="67"/>
      <c r="H5" s="7" t="str">
        <f>meta!$P$2</f>
        <v>Almoço ↑</v>
      </c>
      <c r="I5" s="1"/>
      <c r="J5" s="14"/>
      <c r="K5" s="27"/>
      <c r="L5" s="1"/>
      <c r="N5" s="67"/>
      <c r="O5" s="7" t="str">
        <f>meta!$P$2</f>
        <v>Almoço ↑</v>
      </c>
      <c r="P5" s="1"/>
      <c r="Q5" s="14"/>
      <c r="R5" s="27"/>
      <c r="S5" s="1"/>
      <c r="U5" s="67"/>
      <c r="V5" s="7" t="str">
        <f>meta!$P$2</f>
        <v>Almoço ↑</v>
      </c>
      <c r="W5" s="1"/>
      <c r="X5" s="14"/>
      <c r="Y5" s="27"/>
      <c r="Z5" s="1"/>
      <c r="AB5" s="67"/>
      <c r="AC5" s="7" t="str">
        <f>meta!$P$2</f>
        <v>Almoço ↑</v>
      </c>
      <c r="AD5" s="1"/>
      <c r="AE5" s="14"/>
      <c r="AF5" s="27"/>
      <c r="AG5" s="1"/>
      <c r="AI5" s="67"/>
      <c r="AJ5" s="7" t="str">
        <f>meta!$P$2</f>
        <v>Almoço ↑</v>
      </c>
      <c r="AK5" s="1"/>
      <c r="AL5" s="14"/>
      <c r="AM5" s="27"/>
      <c r="AN5" s="1"/>
      <c r="AQ5" s="67"/>
      <c r="AR5" s="7" t="str">
        <f>meta!$P$2</f>
        <v>Almoço ↑</v>
      </c>
      <c r="AS5" s="1"/>
      <c r="AT5" s="14"/>
      <c r="AU5" s="27"/>
      <c r="AV5" s="1"/>
      <c r="AX5" s="67"/>
      <c r="AY5" s="7" t="str">
        <f>meta!$P$2</f>
        <v>Almoço ↑</v>
      </c>
      <c r="AZ5" s="1"/>
      <c r="BA5" s="14"/>
      <c r="BB5" s="27"/>
      <c r="BC5" s="1"/>
    </row>
    <row r="6" spans="1:55" ht="14.45" customHeight="1" x14ac:dyDescent="0.25">
      <c r="B6" s="66"/>
      <c r="C6" s="66"/>
      <c r="E6" s="68"/>
      <c r="F6" s="36"/>
      <c r="G6" s="67"/>
      <c r="H6" s="7" t="str">
        <f>meta!$P$3</f>
        <v>Almoço ↓</v>
      </c>
      <c r="I6" s="1"/>
      <c r="J6" s="14"/>
      <c r="K6" s="27" t="str">
        <f>IF(OR(J5="",J6&lt;&gt;""),"",TEXT(J5+"1:00","HH:MM"))</f>
        <v/>
      </c>
      <c r="L6" s="1"/>
      <c r="N6" s="67"/>
      <c r="O6" s="7" t="str">
        <f>meta!$P$3</f>
        <v>Almoço ↓</v>
      </c>
      <c r="P6" s="1"/>
      <c r="Q6" s="14"/>
      <c r="R6" s="27" t="str">
        <f>IF(OR(Q5="",Q6&lt;&gt;""),"",TEXT(Q5+"1:00","HH:MM"))</f>
        <v/>
      </c>
      <c r="S6" s="1"/>
      <c r="U6" s="67"/>
      <c r="V6" s="7" t="str">
        <f>meta!$P$3</f>
        <v>Almoço ↓</v>
      </c>
      <c r="W6" s="1"/>
      <c r="X6" s="14"/>
      <c r="Y6" s="27" t="str">
        <f>IF(OR(X5="",X6&lt;&gt;""),"",TEXT(X5+"1:00","HH:MM"))</f>
        <v/>
      </c>
      <c r="Z6" s="1"/>
      <c r="AB6" s="67"/>
      <c r="AC6" s="7" t="str">
        <f>meta!$P$3</f>
        <v>Almoço ↓</v>
      </c>
      <c r="AD6" s="1"/>
      <c r="AE6" s="14"/>
      <c r="AF6" s="27" t="str">
        <f>IF(OR(AE5="",AE6&lt;&gt;""),"",TEXT(AE5+"1:00","HH:MM"))</f>
        <v/>
      </c>
      <c r="AG6" s="1"/>
      <c r="AI6" s="67"/>
      <c r="AJ6" s="7" t="str">
        <f>meta!$P$3</f>
        <v>Almoço ↓</v>
      </c>
      <c r="AK6" s="1"/>
      <c r="AL6" s="14"/>
      <c r="AM6" s="27" t="str">
        <f>IF(OR(AL5="",AL6&lt;&gt;""),"",TEXT(AL5+"1:00","HH:MM"))</f>
        <v/>
      </c>
      <c r="AN6" s="1"/>
      <c r="AQ6" s="67"/>
      <c r="AR6" s="7" t="str">
        <f>meta!$P$3</f>
        <v>Almoço ↓</v>
      </c>
      <c r="AS6" s="1"/>
      <c r="AT6" s="14"/>
      <c r="AU6" s="27" t="str">
        <f>IF(OR(AT5="",AT6&lt;&gt;""),"",TEXT(AT5+"1:00","HH:MM"))</f>
        <v/>
      </c>
      <c r="AV6" s="1"/>
      <c r="AX6" s="67"/>
      <c r="AY6" s="7" t="str">
        <f>meta!$P$3</f>
        <v>Almoço ↓</v>
      </c>
      <c r="AZ6" s="1"/>
      <c r="BA6" s="14"/>
      <c r="BB6" s="27" t="str">
        <f>IF(OR(BA5="",BA6&lt;&gt;""),"",TEXT(BA5+"1:00","HH:MM"))</f>
        <v/>
      </c>
      <c r="BC6" s="1"/>
    </row>
    <row r="7" spans="1:55" ht="14.45" customHeight="1" x14ac:dyDescent="0.25">
      <c r="B7" s="66"/>
      <c r="C7" s="66"/>
      <c r="E7" s="68"/>
      <c r="F7" s="36"/>
      <c r="G7" s="67"/>
      <c r="H7" s="6" t="str">
        <f>meta!$P$4</f>
        <v>Saída</v>
      </c>
      <c r="I7" s="1"/>
      <c r="J7" s="13"/>
      <c r="K7" s="26" t="str">
        <f>IF(J7&lt;&gt;"","",TEXT(meta!$F$2,"HH:MM"))</f>
        <v>17:30</v>
      </c>
      <c r="L7" s="1"/>
      <c r="N7" s="67"/>
      <c r="O7" s="6" t="str">
        <f>meta!$P$4</f>
        <v>Saída</v>
      </c>
      <c r="P7" s="1"/>
      <c r="Q7" s="13"/>
      <c r="R7" s="26" t="str">
        <f>IF(Q7&lt;&gt;"","",TEXT(meta!$F$2,"HH:MM"))</f>
        <v>17:30</v>
      </c>
      <c r="S7" s="1"/>
      <c r="U7" s="67"/>
      <c r="V7" s="6" t="str">
        <f>meta!$P$4</f>
        <v>Saída</v>
      </c>
      <c r="W7" s="1"/>
      <c r="X7" s="13"/>
      <c r="Y7" s="26" t="str">
        <f>IF(X7&lt;&gt;"","",TEXT(meta!$F$2,"HH:MM"))</f>
        <v>17:30</v>
      </c>
      <c r="Z7" s="1"/>
      <c r="AB7" s="67"/>
      <c r="AC7" s="6" t="str">
        <f>meta!$P$4</f>
        <v>Saída</v>
      </c>
      <c r="AD7" s="1"/>
      <c r="AE7" s="13"/>
      <c r="AF7" s="26" t="str">
        <f>IF(AE7&lt;&gt;"","",TEXT(meta!$F$2,"HH:MM"))</f>
        <v>17:30</v>
      </c>
      <c r="AG7" s="1"/>
      <c r="AI7" s="67"/>
      <c r="AJ7" s="6" t="str">
        <f>meta!$P$4</f>
        <v>Saída</v>
      </c>
      <c r="AK7" s="1"/>
      <c r="AL7" s="13"/>
      <c r="AM7" s="26" t="str">
        <f>IF(AL7&lt;&gt;"","",TEXT(meta!$F$2,"HH:MM"))</f>
        <v>17:30</v>
      </c>
      <c r="AN7" s="1"/>
      <c r="AQ7" s="67"/>
      <c r="AR7" s="6" t="str">
        <f>meta!$P$4</f>
        <v>Saída</v>
      </c>
      <c r="AS7" s="1"/>
      <c r="AT7" s="13"/>
      <c r="AU7" s="26" t="str">
        <f>IF(AT7&lt;&gt;"","",TEXT(meta!$F$2,"HH:MM"))</f>
        <v>17:30</v>
      </c>
      <c r="AV7" s="1"/>
      <c r="AX7" s="67"/>
      <c r="AY7" s="6" t="str">
        <f>meta!$P$4</f>
        <v>Saída</v>
      </c>
      <c r="AZ7" s="1"/>
      <c r="BA7" s="13"/>
      <c r="BB7" s="26" t="str">
        <f>IF(BA7&lt;&gt;"","",TEXT(meta!$F$2,"HH:MM"))</f>
        <v>17:30</v>
      </c>
      <c r="BC7" s="1"/>
    </row>
    <row r="8" spans="1:55" s="18" customFormat="1" ht="10.5" customHeight="1" x14ac:dyDescent="0.25">
      <c r="A8" s="8"/>
      <c r="B8" s="66"/>
      <c r="C8" s="66"/>
      <c r="D8" s="2"/>
      <c r="E8" s="35"/>
      <c r="F8" s="35"/>
      <c r="G8" s="67"/>
      <c r="H8" s="58" t="str">
        <f>IF(AND(J4&lt;&gt;"",J5&lt;&gt;"",J6&lt;&gt;"",J7&lt;&gt;""),
IF(ABS(J7-J4-(J6-J5)-meta!$F$4)&lt;=meta!$F$9,
_xlfn.CONCAT(
(SIGN(J7-J4-(J6-J5)-meta!$F$4)*MINUTE(ABS(J7-J4-(J6-J5)-meta!$F$4))),meta!$F$10
),""),"")</f>
        <v/>
      </c>
      <c r="I8" s="8"/>
      <c r="J8" s="23" t="str">
        <f>_xlfn.IFS(AND(J4="",J5="",J6="",J7=""),"",
AND(J4&lt;&gt;"",J5="",J6="",J7=""),meta!$F$1-J4,
AND(J4&lt;&gt;"",J5&lt;&gt;"",J6="",J7=""),meta!$F$1-J4,
AND(J4&lt;&gt;"",J5&lt;&gt;"",J6&lt;&gt;"",J7=""),(meta!$F$1-J4)-(J6-J5-meta!$F$3),
AND(J4&lt;&gt;"",J5&lt;&gt;"",J6&lt;&gt;"",J7&lt;&gt;""),IF(ABS(J7-J4-(J6-J5)-meta!$F$4)&lt;=meta!$F$9,0,(J7-J4-(J6-J5)-meta!$F$4)),
TRUE,"ERRO")</f>
        <v/>
      </c>
      <c r="K8" s="28"/>
      <c r="L8" s="8"/>
      <c r="M8" s="19"/>
      <c r="N8" s="67"/>
      <c r="O8" s="58" t="str">
        <f>IF(AND(Q4&lt;&gt;"",Q5&lt;&gt;"",Q6&lt;&gt;"",Q7&lt;&gt;""),
IF(ABS(Q7-Q4-(Q6-Q5)-meta!$F$4)&lt;=meta!$F$9,
_xlfn.CONCAT(
(SIGN(Q7-Q4-(Q6-Q5)-meta!$F$4)*MINUTE(ABS(Q7-Q4-(Q6-Q5)-meta!$F$4))),meta!$F$10
),""),"")</f>
        <v/>
      </c>
      <c r="P8" s="8"/>
      <c r="Q8" s="23" t="str">
        <f>_xlfn.IFS(AND(Q4="",Q5="",Q6="",Q7=""),"",
AND(Q4&lt;&gt;"",Q5="",Q6="",Q7=""),meta!$F$1-Q4,
AND(Q4&lt;&gt;"",Q5&lt;&gt;"",Q6="",Q7=""),meta!$F$1-Q4,
AND(Q4&lt;&gt;"",Q5&lt;&gt;"",Q6&lt;&gt;"",Q7=""),(meta!$F$1-Q4)-(Q6-Q5-meta!$F$3),
AND(Q4&lt;&gt;"",Q5&lt;&gt;"",Q6&lt;&gt;"",Q7&lt;&gt;""),IF(ABS(Q7-Q4-(Q6-Q5)-meta!$F$4)&lt;=meta!$F$9,0,(Q7-Q4-(Q6-Q5)-meta!$F$4)),
TRUE,"ERRO")</f>
        <v/>
      </c>
      <c r="R8" s="28"/>
      <c r="S8" s="8"/>
      <c r="T8" s="19"/>
      <c r="U8" s="67"/>
      <c r="V8" s="58" t="str">
        <f>IF(AND(X4&lt;&gt;"",X5&lt;&gt;"",X6&lt;&gt;"",X7&lt;&gt;""),
IF(ABS(X7-X4-(X6-X5)-meta!$F$4)&lt;=meta!$F$9,
_xlfn.CONCAT(
(SIGN(X7-X4-(X6-X5)-meta!$F$4)*MINUTE(ABS(X7-X4-(X6-X5)-meta!$F$4))),meta!$F$10
),""),"")</f>
        <v/>
      </c>
      <c r="W8" s="8"/>
      <c r="X8" s="23" t="str">
        <f>_xlfn.IFS(AND(X4="",X5="",X6="",X7=""),"",
AND(X4&lt;&gt;"",X5="",X6="",X7=""),meta!$F$1-X4,
AND(X4&lt;&gt;"",X5&lt;&gt;"",X6="",X7=""),meta!$F$1-X4,
AND(X4&lt;&gt;"",X5&lt;&gt;"",X6&lt;&gt;"",X7=""),(meta!$F$1-X4)-(X6-X5-meta!$F$3),
AND(X4&lt;&gt;"",X5&lt;&gt;"",X6&lt;&gt;"",X7&lt;&gt;""),IF(ABS(X7-X4-(X6-X5)-meta!$F$4)&lt;=meta!$F$9,0,(X7-X4-(X6-X5)-meta!$F$4)),
TRUE,"ERRO")</f>
        <v/>
      </c>
      <c r="Y8" s="28"/>
      <c r="Z8" s="8"/>
      <c r="AA8" s="19"/>
      <c r="AB8" s="67"/>
      <c r="AC8" s="58" t="str">
        <f>IF(AND(AE4&lt;&gt;"",AE5&lt;&gt;"",AE6&lt;&gt;"",AE7&lt;&gt;""),
IF(ABS(AE7-AE4-(AE6-AE5)-meta!$F$4)&lt;=meta!$F$9,
_xlfn.CONCAT(
(SIGN(AE7-AE4-(AE6-AE5)-meta!$F$4)*MINUTE(ABS(AE7-AE4-(AE6-AE5)-meta!$F$4))),meta!$F$10
),""),"")</f>
        <v/>
      </c>
      <c r="AD8" s="8"/>
      <c r="AE8" s="23" t="str">
        <f>_xlfn.IFS(AND(AE4="",AE5="",AE6="",AE7=""),"",
AND(AE4&lt;&gt;"",AE5="",AE6="",AE7=""),meta!$F$1-AE4,
AND(AE4&lt;&gt;"",AE5&lt;&gt;"",AE6="",AE7=""),meta!$F$1-AE4,
AND(AE4&lt;&gt;"",AE5&lt;&gt;"",AE6&lt;&gt;"",AE7=""),(meta!$F$1-AE4)-(AE6-AE5-meta!$F$3),
AND(AE4&lt;&gt;"",AE5&lt;&gt;"",AE6&lt;&gt;"",AE7&lt;&gt;""),IF(ABS(AE7-AE4-(AE6-AE5)-meta!$F$4)&lt;=meta!$F$9,0,(AE7-AE4-(AE6-AE5)-meta!$F$4)),
TRUE,"ERRO")</f>
        <v/>
      </c>
      <c r="AF8" s="28"/>
      <c r="AG8" s="8"/>
      <c r="AH8" s="19"/>
      <c r="AI8" s="67"/>
      <c r="AJ8" s="58" t="str">
        <f>IF(AND(AL4&lt;&gt;"",AL5&lt;&gt;"",AL6&lt;&gt;"",AL7&lt;&gt;""),
IF(ABS(AL7-AL4-(AL6-AL5)-meta!$F$4)&lt;=meta!$F$9,
_xlfn.CONCAT(
(SIGN(AL7-AL4-(AL6-AL5)-meta!$F$4)*MINUTE(ABS(AL7-AL4-(AL6-AL5)-meta!$F$4))),meta!$F$10
),""),"")</f>
        <v/>
      </c>
      <c r="AK8" s="8"/>
      <c r="AL8" s="23" t="str">
        <f>_xlfn.IFS(AND(AL4="",AL5="",AL6="",AL7=""),"",
AND(AL4&lt;&gt;"",AL5="",AL6="",AL7=""),meta!$F$1-AL4,
AND(AL4&lt;&gt;"",AL5&lt;&gt;"",AL6="",AL7=""),meta!$F$1-AL4,
AND(AL4&lt;&gt;"",AL5&lt;&gt;"",AL6&lt;&gt;"",AL7=""),(meta!$F$1-AL4)-(AL6-AL5-meta!$F$3),
AND(AL4&lt;&gt;"",AL5&lt;&gt;"",AL6&lt;&gt;"",AL7&lt;&gt;""),IF(ABS(AL7-AL4-(AL6-AL5)-meta!$F$4)&lt;=meta!$F$9,0,(AL7-AL4-(AL6-AL5)-meta!$F$4)),
TRUE,"ERRO")</f>
        <v/>
      </c>
      <c r="AM8" s="28"/>
      <c r="AN8" s="8"/>
      <c r="AO8" s="19"/>
      <c r="AQ8" s="67"/>
      <c r="AR8" s="58" t="str">
        <f>IF(AND(AT4&lt;&gt;"",AT5&lt;&gt;"",AT6&lt;&gt;"",AT7&lt;&gt;""),
IF(ABS(AT7-AT4-(AT6-AT5)-meta!$F$4)&lt;=meta!$F$9,
_xlfn.CONCAT(
(SIGN(AT7-AT4-(AT6-AT5)-meta!$F$4)*MINUTE(ABS(AT7-AT4-(AT6-AT5)-meta!$F$4))),meta!$F$10
),""),"")</f>
        <v/>
      </c>
      <c r="AS8" s="8"/>
      <c r="AT8" s="23" t="str">
        <f>_xlfn.IFS(AND(AT4="",AT5="",AT6="",AT7=""),"",
AND(AT4&lt;&gt;"",AT5="",AT6="",AT7=""),meta!$F$1-AT4,
AND(AT4&lt;&gt;"",AT5&lt;&gt;"",AT6="",AT7=""),meta!$F$1-AT4,
AND(AT4&lt;&gt;"",AT5&lt;&gt;"",AT6&lt;&gt;"",AT7=""),(meta!$F$1-AT4)-(AT6-AT5-meta!$F$3),
AND(AT4&lt;&gt;"",AT5&lt;&gt;"",AT6&lt;&gt;"",AT7&lt;&gt;""),IF(ABS(AT7-AT4-(AT6-AT5)-meta!$F$4)&lt;=meta!$F$9,0,(AT7-AT4-(AT6-AT5)-meta!$F$4)),
TRUE,"ERRO")</f>
        <v/>
      </c>
      <c r="AU8" s="28"/>
      <c r="AV8" s="8"/>
      <c r="AX8" s="67"/>
      <c r="AY8" s="58" t="str">
        <f>IF(AND(BA4&lt;&gt;"",BA5&lt;&gt;"",BA6&lt;&gt;"",BA7&lt;&gt;""),
IF(ABS(BA7-BA4-(BA6-BA5)-meta!$F$4)&lt;=meta!$F$9,
_xlfn.CONCAT(
(SIGN(BA7-BA4-(BA6-BA5)-meta!$F$4)*MINUTE(ABS(BA7-BA4-(BA6-BA5)-meta!$F$4))),meta!$F$10
),""),"")</f>
        <v/>
      </c>
      <c r="AZ8" s="8"/>
      <c r="BA8" s="23" t="str">
        <f>_xlfn.IFS(AND(BA4="",BA5="",BA6="",BA7=""),"",
AND(BA4&lt;&gt;"",BA5="",BA6="",BA7=""),meta!$F$1-BA4,
AND(BA4&lt;&gt;"",BA5&lt;&gt;"",BA6="",BA7=""),meta!$F$1-BA4,
AND(BA4&lt;&gt;"",BA5&lt;&gt;"",BA6&lt;&gt;"",BA7=""),(meta!$F$1-BA4)-(BA6-BA5-meta!$F$3),
AND(BA4&lt;&gt;"",BA5&lt;&gt;"",BA6&lt;&gt;"",BA7&lt;&gt;""),IF(ABS(BA7-BA4-(BA6-BA5)-meta!$F$4)&lt;=meta!$F$9,0,(BA7-BA4-(BA6-BA5)-meta!$F$4)),
TRUE,"ERRO")</f>
        <v/>
      </c>
      <c r="BB8" s="28"/>
      <c r="BC8" s="8"/>
    </row>
    <row r="9" spans="1:55" ht="4.5" customHeight="1" x14ac:dyDescent="0.25">
      <c r="B9" s="66"/>
      <c r="C9" s="66"/>
      <c r="F9" s="35"/>
    </row>
    <row r="10" spans="1:55" ht="4.5" customHeight="1" x14ac:dyDescent="0.25">
      <c r="B10" s="66"/>
      <c r="C10" s="66"/>
      <c r="F10" s="35"/>
      <c r="G10" s="67">
        <f>AX3+1</f>
        <v>44166</v>
      </c>
      <c r="H10" s="15"/>
      <c r="I10" s="15"/>
      <c r="J10" s="15"/>
      <c r="K10" s="25"/>
      <c r="L10" s="4"/>
      <c r="N10" s="67">
        <f>G10+1</f>
        <v>44167</v>
      </c>
      <c r="O10" s="15"/>
      <c r="P10" s="15"/>
      <c r="Q10" s="15"/>
      <c r="R10" s="25"/>
      <c r="S10" s="4"/>
      <c r="U10" s="67">
        <f>N10+1</f>
        <v>44168</v>
      </c>
      <c r="V10" s="15"/>
      <c r="W10" s="15"/>
      <c r="X10" s="15"/>
      <c r="Y10" s="25"/>
      <c r="Z10" s="4"/>
      <c r="AB10" s="67">
        <f>U10+1</f>
        <v>44169</v>
      </c>
      <c r="AC10" s="15"/>
      <c r="AD10" s="15"/>
      <c r="AE10" s="15"/>
      <c r="AF10" s="25"/>
      <c r="AG10" s="4"/>
      <c r="AI10" s="67">
        <f>AB10+1</f>
        <v>44170</v>
      </c>
      <c r="AJ10" s="15"/>
      <c r="AK10" s="15"/>
      <c r="AL10" s="15"/>
      <c r="AM10" s="25"/>
      <c r="AN10" s="4"/>
      <c r="AQ10" s="67">
        <f>AI10+1</f>
        <v>44171</v>
      </c>
      <c r="AR10" s="15"/>
      <c r="AS10" s="15"/>
      <c r="AT10" s="15"/>
      <c r="AU10" s="25"/>
      <c r="AV10" s="4"/>
      <c r="AX10" s="67">
        <f>AQ10+1</f>
        <v>44172</v>
      </c>
      <c r="AY10" s="15"/>
      <c r="AZ10" s="15"/>
      <c r="BA10" s="15"/>
      <c r="BB10" s="25"/>
      <c r="BC10" s="4"/>
    </row>
    <row r="11" spans="1:55" ht="14.45" customHeight="1" x14ac:dyDescent="0.25">
      <c r="A11" s="10"/>
      <c r="B11" s="66"/>
      <c r="C11" s="66"/>
      <c r="E11" s="68">
        <f>IFERROR(SUM(J15,Q15,X15,AE15,AL15,AT15,BA15)*VLOOKUP($C$14,meta!$R$1:$S$3,2,FALSE),SUM(J15,Q15,X15,AE15,AL15,AT15,BA15))</f>
        <v>0</v>
      </c>
      <c r="F11" s="41">
        <f>IFERROR(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*VLOOKUP($C$14,meta!$R$1:$S$3,2,FALSE),(1*NOT(OR(ISBLANK(J11),ISBLANK(J12),ISBLANK(J13),ISBLANK(J14)))+1*NOT(OR(ISBLANK(Q11),ISBLANK(Q12),ISBLANK(Q13),ISBLANK(Q14)))+1*NOT(OR(ISBLANK(X11),ISBLANK(X12),ISBLANK(X13),ISBLANK(X14)))+1*NOT(OR(ISBLANK(AE11),ISBLANK(AE12),ISBLANK(AE13),ISBLANK(AE14)))+1*NOT(OR(ISBLANK(AL11),ISBLANK(AL12),ISBLANK(AL13),ISBLANK(AL14)))+1*NOT(OR(ISBLANK(AT11),ISBLANK(AT12),ISBLANK(AT13),ISBLANK(AT14)))+1*NOT(OR(ISBLANK(BA11),ISBLANK(BA12),ISBLANK(BA13),ISBLANK(BA14)))))</f>
        <v>0</v>
      </c>
      <c r="G11" s="67"/>
      <c r="H11" s="6" t="str">
        <f>meta!$P$1</f>
        <v>Entrada</v>
      </c>
      <c r="I11" s="1"/>
      <c r="J11" s="13"/>
      <c r="K11" s="26" t="str">
        <f>IF(J11&lt;&gt;"","",TEXT(meta!$F$1,"HH:MM"))</f>
        <v>08:30</v>
      </c>
      <c r="L11" s="1"/>
      <c r="N11" s="67"/>
      <c r="O11" s="6" t="str">
        <f>meta!$P$1</f>
        <v>Entrada</v>
      </c>
      <c r="P11" s="1"/>
      <c r="Q11" s="13"/>
      <c r="R11" s="26" t="str">
        <f>IF(Q11&lt;&gt;"","",TEXT(meta!$F$1,"HH:MM"))</f>
        <v>08:30</v>
      </c>
      <c r="S11" s="1"/>
      <c r="U11" s="67"/>
      <c r="V11" s="6" t="str">
        <f>meta!$P$1</f>
        <v>Entrada</v>
      </c>
      <c r="W11" s="1"/>
      <c r="X11" s="13"/>
      <c r="Y11" s="26" t="str">
        <f>IF(X11&lt;&gt;"","",TEXT(meta!$F$1,"HH:MM"))</f>
        <v>08:30</v>
      </c>
      <c r="Z11" s="1"/>
      <c r="AB11" s="67"/>
      <c r="AC11" s="6" t="str">
        <f>meta!$P$1</f>
        <v>Entrada</v>
      </c>
      <c r="AD11" s="1"/>
      <c r="AE11" s="13"/>
      <c r="AF11" s="26" t="str">
        <f>IF(AE11&lt;&gt;"","",TEXT(meta!$F$1,"HH:MM"))</f>
        <v>08:30</v>
      </c>
      <c r="AG11" s="1"/>
      <c r="AI11" s="67"/>
      <c r="AJ11" s="6" t="str">
        <f>meta!$P$1</f>
        <v>Entrada</v>
      </c>
      <c r="AK11" s="1"/>
      <c r="AL11" s="13"/>
      <c r="AM11" s="26" t="str">
        <f>IF(AL11&lt;&gt;"","",TEXT(meta!$F$1,"HH:MM"))</f>
        <v>08:30</v>
      </c>
      <c r="AN11" s="1"/>
      <c r="AQ11" s="67"/>
      <c r="AR11" s="6" t="str">
        <f>meta!$P$1</f>
        <v>Entrada</v>
      </c>
      <c r="AS11" s="1"/>
      <c r="AT11" s="13"/>
      <c r="AU11" s="26" t="str">
        <f>IF(AT11&lt;&gt;"","",TEXT(meta!$F$1,"HH:MM"))</f>
        <v>08:30</v>
      </c>
      <c r="AV11" s="1"/>
      <c r="AX11" s="67"/>
      <c r="AY11" s="6" t="str">
        <f>meta!$P$1</f>
        <v>Entrada</v>
      </c>
      <c r="AZ11" s="1"/>
      <c r="BA11" s="13"/>
      <c r="BB11" s="26" t="str">
        <f>IF(BA11&lt;&gt;"","",TEXT(meta!$F$1,"HH:MM"))</f>
        <v>08:30</v>
      </c>
      <c r="BC11" s="1"/>
    </row>
    <row r="12" spans="1:55" ht="14.45" customHeight="1" x14ac:dyDescent="0.25">
      <c r="B12" s="22" t="s">
        <v>37</v>
      </c>
      <c r="C12" s="59">
        <f>NOV!C13</f>
        <v>0</v>
      </c>
      <c r="E12" s="68"/>
      <c r="F12" s="36"/>
      <c r="G12" s="67"/>
      <c r="H12" s="7" t="str">
        <f>meta!$P$2</f>
        <v>Almoço ↑</v>
      </c>
      <c r="I12" s="1"/>
      <c r="J12" s="14"/>
      <c r="K12" s="27"/>
      <c r="L12" s="1"/>
      <c r="N12" s="67"/>
      <c r="O12" s="7" t="str">
        <f>meta!$P$2</f>
        <v>Almoço ↑</v>
      </c>
      <c r="P12" s="1"/>
      <c r="Q12" s="14"/>
      <c r="R12" s="27"/>
      <c r="S12" s="1"/>
      <c r="U12" s="67"/>
      <c r="V12" s="7" t="str">
        <f>meta!$P$2</f>
        <v>Almoço ↑</v>
      </c>
      <c r="W12" s="1"/>
      <c r="X12" s="14"/>
      <c r="Y12" s="27"/>
      <c r="Z12" s="1"/>
      <c r="AB12" s="67"/>
      <c r="AC12" s="7" t="str">
        <f>meta!$P$2</f>
        <v>Almoço ↑</v>
      </c>
      <c r="AD12" s="1"/>
      <c r="AE12" s="14"/>
      <c r="AF12" s="27"/>
      <c r="AG12" s="1"/>
      <c r="AI12" s="67"/>
      <c r="AJ12" s="7" t="str">
        <f>meta!$P$2</f>
        <v>Almoço ↑</v>
      </c>
      <c r="AK12" s="1"/>
      <c r="AL12" s="14"/>
      <c r="AM12" s="27"/>
      <c r="AN12" s="1"/>
      <c r="AQ12" s="67"/>
      <c r="AR12" s="7" t="str">
        <f>meta!$P$2</f>
        <v>Almoço ↑</v>
      </c>
      <c r="AS12" s="1"/>
      <c r="AT12" s="14"/>
      <c r="AU12" s="27"/>
      <c r="AV12" s="1"/>
      <c r="AX12" s="67"/>
      <c r="AY12" s="7" t="str">
        <f>meta!$P$2</f>
        <v>Almoço ↑</v>
      </c>
      <c r="AZ12" s="1"/>
      <c r="BA12" s="14"/>
      <c r="BB12" s="27"/>
      <c r="BC12" s="1"/>
    </row>
    <row r="13" spans="1:55" ht="14.45" customHeight="1" x14ac:dyDescent="0.25">
      <c r="B13" s="22" t="s">
        <v>36</v>
      </c>
      <c r="C13" s="59">
        <f>IFERROR(SUM(E4,E11,E18,E25,E32,E39)*VLOOKUP(C14,meta!$R$1:$S$3,2,FALSE),SUM(E4,E11,E18,E25,E32,E39))</f>
        <v>0</v>
      </c>
      <c r="E13" s="68"/>
      <c r="F13" s="36"/>
      <c r="G13" s="67"/>
      <c r="H13" s="7" t="str">
        <f>meta!$P$3</f>
        <v>Almoço ↓</v>
      </c>
      <c r="I13" s="1"/>
      <c r="J13" s="14"/>
      <c r="K13" s="27" t="str">
        <f>IF(OR(J12="",J13&lt;&gt;""),"",TEXT(J12+"1:00","HH:MM"))</f>
        <v/>
      </c>
      <c r="L13" s="1"/>
      <c r="N13" s="67"/>
      <c r="O13" s="7" t="str">
        <f>meta!$P$3</f>
        <v>Almoço ↓</v>
      </c>
      <c r="P13" s="1"/>
      <c r="Q13" s="14"/>
      <c r="R13" s="27" t="str">
        <f>IF(OR(Q12="",Q13&lt;&gt;""),"",TEXT(Q12+"1:00","HH:MM"))</f>
        <v/>
      </c>
      <c r="S13" s="1"/>
      <c r="U13" s="67"/>
      <c r="V13" s="7" t="str">
        <f>meta!$P$3</f>
        <v>Almoço ↓</v>
      </c>
      <c r="W13" s="1"/>
      <c r="X13" s="14"/>
      <c r="Y13" s="27" t="str">
        <f>IF(OR(X12="",X13&lt;&gt;""),"",TEXT(X12+"1:00","HH:MM"))</f>
        <v/>
      </c>
      <c r="Z13" s="1"/>
      <c r="AB13" s="67"/>
      <c r="AC13" s="7" t="str">
        <f>meta!$P$3</f>
        <v>Almoço ↓</v>
      </c>
      <c r="AD13" s="1"/>
      <c r="AE13" s="14"/>
      <c r="AF13" s="27" t="str">
        <f>IF(OR(AE12="",AE13&lt;&gt;""),"",TEXT(AE12+"1:00","HH:MM"))</f>
        <v/>
      </c>
      <c r="AG13" s="1"/>
      <c r="AI13" s="67"/>
      <c r="AJ13" s="7" t="str">
        <f>meta!$P$3</f>
        <v>Almoço ↓</v>
      </c>
      <c r="AK13" s="1"/>
      <c r="AL13" s="14"/>
      <c r="AM13" s="27" t="str">
        <f>IF(OR(AL12="",AL13&lt;&gt;""),"",TEXT(AL12+"1:00","HH:MM"))</f>
        <v/>
      </c>
      <c r="AN13" s="1"/>
      <c r="AQ13" s="67"/>
      <c r="AR13" s="7" t="str">
        <f>meta!$P$3</f>
        <v>Almoço ↓</v>
      </c>
      <c r="AS13" s="1"/>
      <c r="AT13" s="14"/>
      <c r="AU13" s="27" t="str">
        <f>IF(OR(AT12="",AT13&lt;&gt;""),"",TEXT(AT12+"1:00","HH:MM"))</f>
        <v/>
      </c>
      <c r="AV13" s="1"/>
      <c r="AX13" s="67"/>
      <c r="AY13" s="7" t="str">
        <f>meta!$P$3</f>
        <v>Almoço ↓</v>
      </c>
      <c r="AZ13" s="1"/>
      <c r="BA13" s="14"/>
      <c r="BB13" s="27" t="str">
        <f>IF(OR(BA12="",BA13&lt;&gt;""),"",TEXT(BA12+"1:00","HH:MM"))</f>
        <v/>
      </c>
      <c r="BC13" s="1"/>
    </row>
    <row r="14" spans="1:55" ht="14.45" customHeight="1" x14ac:dyDescent="0.25">
      <c r="B14" s="22" t="s">
        <v>66</v>
      </c>
      <c r="C14" s="60" t="s">
        <v>64</v>
      </c>
      <c r="E14" s="68"/>
      <c r="F14" s="36"/>
      <c r="G14" s="67"/>
      <c r="H14" s="6" t="str">
        <f>meta!$P$4</f>
        <v>Saída</v>
      </c>
      <c r="I14" s="1"/>
      <c r="J14" s="13"/>
      <c r="K14" s="26" t="str">
        <f>IF(J14&lt;&gt;"","",TEXT(meta!$F$2,"HH:MM"))</f>
        <v>17:30</v>
      </c>
      <c r="L14" s="1"/>
      <c r="N14" s="67"/>
      <c r="O14" s="6" t="str">
        <f>meta!$P$4</f>
        <v>Saída</v>
      </c>
      <c r="P14" s="1"/>
      <c r="Q14" s="13"/>
      <c r="R14" s="26" t="str">
        <f>IF(Q14&lt;&gt;"","",TEXT(meta!$F$2,"HH:MM"))</f>
        <v>17:30</v>
      </c>
      <c r="S14" s="1"/>
      <c r="U14" s="67"/>
      <c r="V14" s="6" t="str">
        <f>meta!$P$4</f>
        <v>Saída</v>
      </c>
      <c r="W14" s="1"/>
      <c r="X14" s="13"/>
      <c r="Y14" s="26" t="str">
        <f>IF(X14&lt;&gt;"","",TEXT(meta!$F$2,"HH:MM"))</f>
        <v>17:30</v>
      </c>
      <c r="Z14" s="1"/>
      <c r="AB14" s="67"/>
      <c r="AC14" s="6" t="str">
        <f>meta!$P$4</f>
        <v>Saída</v>
      </c>
      <c r="AD14" s="1"/>
      <c r="AE14" s="13"/>
      <c r="AF14" s="26" t="str">
        <f>IF(AE14&lt;&gt;"","",TEXT(meta!$F$2,"HH:MM"))</f>
        <v>17:30</v>
      </c>
      <c r="AG14" s="1"/>
      <c r="AI14" s="67"/>
      <c r="AJ14" s="6" t="str">
        <f>meta!$P$4</f>
        <v>Saída</v>
      </c>
      <c r="AK14" s="1"/>
      <c r="AL14" s="13"/>
      <c r="AM14" s="26" t="str">
        <f>IF(AL14&lt;&gt;"","",TEXT(meta!$F$2,"HH:MM"))</f>
        <v>17:30</v>
      </c>
      <c r="AN14" s="1"/>
      <c r="AQ14" s="67"/>
      <c r="AR14" s="6" t="str">
        <f>meta!$P$4</f>
        <v>Saída</v>
      </c>
      <c r="AS14" s="1"/>
      <c r="AT14" s="13"/>
      <c r="AU14" s="26" t="str">
        <f>IF(AT14&lt;&gt;"","",TEXT(meta!$F$2,"HH:MM"))</f>
        <v>17:30</v>
      </c>
      <c r="AV14" s="1"/>
      <c r="AX14" s="67"/>
      <c r="AY14" s="6" t="str">
        <f>meta!$P$4</f>
        <v>Saída</v>
      </c>
      <c r="AZ14" s="1"/>
      <c r="BA14" s="13"/>
      <c r="BB14" s="26" t="str">
        <f>IF(BA14&lt;&gt;"","",TEXT(meta!$F$2,"HH:MM"))</f>
        <v>17:30</v>
      </c>
      <c r="BC14" s="1"/>
    </row>
    <row r="15" spans="1:55" s="18" customFormat="1" ht="10.5" customHeight="1" x14ac:dyDescent="0.25">
      <c r="A15" s="8"/>
      <c r="B15" s="11"/>
      <c r="C15" s="9"/>
      <c r="D15" s="2"/>
      <c r="E15" s="35"/>
      <c r="F15" s="35"/>
      <c r="G15" s="67"/>
      <c r="H15" s="58" t="str">
        <f>IF(AND(J11&lt;&gt;"",J12&lt;&gt;"",J13&lt;&gt;"",J14&lt;&gt;""),
IF(ABS(J14-J11-(J13-J12)-meta!$F$4)&lt;=meta!$F$9,
_xlfn.CONCAT(
(SIGN(J14-J11-(J13-J12)-meta!$F$4)*MINUTE(ABS(J14-J11-(J13-J12)-meta!$F$4))),meta!$F$10
),""),"")</f>
        <v/>
      </c>
      <c r="I15" s="8"/>
      <c r="J15" s="23" t="str">
        <f>_xlfn.IFS(AND(J11="",J12="",J13="",J14=""),"",
AND(J11&lt;&gt;"",J12="",J13="",J14=""),meta!$F$1-J11,
AND(J11&lt;&gt;"",J12&lt;&gt;"",J13="",J14=""),meta!$F$1-J11,
AND(J11&lt;&gt;"",J12&lt;&gt;"",J13&lt;&gt;"",J14=""),(meta!$F$1-J11)-(J13-J12-meta!$F$3),
AND(J11&lt;&gt;"",J12&lt;&gt;"",J13&lt;&gt;"",J14&lt;&gt;""),IF(ABS(J14-J11-(J13-J12)-meta!$F$4)&lt;=meta!$F$9,0,(J14-J11-(J13-J12)-meta!$F$4)),
TRUE,"ERRO")</f>
        <v/>
      </c>
      <c r="K15" s="28"/>
      <c r="L15" s="8"/>
      <c r="M15" s="19"/>
      <c r="N15" s="67"/>
      <c r="O15" s="58" t="str">
        <f>IF(AND(Q11&lt;&gt;"",Q12&lt;&gt;"",Q13&lt;&gt;"",Q14&lt;&gt;""),
IF(ABS(Q14-Q11-(Q13-Q12)-meta!$F$4)&lt;=meta!$F$9,
_xlfn.CONCAT(
(SIGN(Q14-Q11-(Q13-Q12)-meta!$F$4)*MINUTE(ABS(Q14-Q11-(Q13-Q12)-meta!$F$4))),meta!$F$10
),""),"")</f>
        <v/>
      </c>
      <c r="P15" s="8"/>
      <c r="Q15" s="23" t="str">
        <f>_xlfn.IFS(AND(Q11="",Q12="",Q13="",Q14=""),"",
AND(Q11&lt;&gt;"",Q12="",Q13="",Q14=""),meta!$F$1-Q11,
AND(Q11&lt;&gt;"",Q12&lt;&gt;"",Q13="",Q14=""),meta!$F$1-Q11,
AND(Q11&lt;&gt;"",Q12&lt;&gt;"",Q13&lt;&gt;"",Q14=""),(meta!$F$1-Q11)-(Q13-Q12-meta!$F$3),
AND(Q11&lt;&gt;"",Q12&lt;&gt;"",Q13&lt;&gt;"",Q14&lt;&gt;""),IF(ABS(Q14-Q11-(Q13-Q12)-meta!$F$4)&lt;=meta!$F$9,0,(Q14-Q11-(Q13-Q12)-meta!$F$4)),
TRUE,"ERRO")</f>
        <v/>
      </c>
      <c r="R15" s="28"/>
      <c r="S15" s="8"/>
      <c r="T15" s="19"/>
      <c r="U15" s="67"/>
      <c r="V15" s="58" t="str">
        <f>IF(AND(X11&lt;&gt;"",X12&lt;&gt;"",X13&lt;&gt;"",X14&lt;&gt;""),
IF(ABS(X14-X11-(X13-X12)-meta!$F$4)&lt;=meta!$F$9,
_xlfn.CONCAT(
(SIGN(X14-X11-(X13-X12)-meta!$F$4)*MINUTE(ABS(X14-X11-(X13-X12)-meta!$F$4))),meta!$F$10
),""),"")</f>
        <v/>
      </c>
      <c r="W15" s="8"/>
      <c r="X15" s="23" t="str">
        <f>_xlfn.IFS(AND(X11="",X12="",X13="",X14=""),"",
AND(X11&lt;&gt;"",X12="",X13="",X14=""),meta!$F$1-X11,
AND(X11&lt;&gt;"",X12&lt;&gt;"",X13="",X14=""),meta!$F$1-X11,
AND(X11&lt;&gt;"",X12&lt;&gt;"",X13&lt;&gt;"",X14=""),(meta!$F$1-X11)-(X13-X12-meta!$F$3),
AND(X11&lt;&gt;"",X12&lt;&gt;"",X13&lt;&gt;"",X14&lt;&gt;""),IF(ABS(X14-X11-(X13-X12)-meta!$F$4)&lt;=meta!$F$9,0,(X14-X11-(X13-X12)-meta!$F$4)),
TRUE,"ERRO")</f>
        <v/>
      </c>
      <c r="Y15" s="28"/>
      <c r="Z15" s="8"/>
      <c r="AA15" s="19"/>
      <c r="AB15" s="67"/>
      <c r="AC15" s="58" t="str">
        <f>IF(AND(AE11&lt;&gt;"",AE12&lt;&gt;"",AE13&lt;&gt;"",AE14&lt;&gt;""),
IF(ABS(AE14-AE11-(AE13-AE12)-meta!$F$4)&lt;=meta!$F$9,
_xlfn.CONCAT(
(SIGN(AE14-AE11-(AE13-AE12)-meta!$F$4)*MINUTE(ABS(AE14-AE11-(AE13-AE12)-meta!$F$4))),meta!$F$10
),""),"")</f>
        <v/>
      </c>
      <c r="AD15" s="8"/>
      <c r="AE15" s="23" t="str">
        <f>_xlfn.IFS(AND(AE11="",AE12="",AE13="",AE14=""),"",
AND(AE11&lt;&gt;"",AE12="",AE13="",AE14=""),meta!$F$1-AE11,
AND(AE11&lt;&gt;"",AE12&lt;&gt;"",AE13="",AE14=""),meta!$F$1-AE11,
AND(AE11&lt;&gt;"",AE12&lt;&gt;"",AE13&lt;&gt;"",AE14=""),(meta!$F$1-AE11)-(AE13-AE12-meta!$F$3),
AND(AE11&lt;&gt;"",AE12&lt;&gt;"",AE13&lt;&gt;"",AE14&lt;&gt;""),IF(ABS(AE14-AE11-(AE13-AE12)-meta!$F$4)&lt;=meta!$F$9,0,(AE14-AE11-(AE13-AE12)-meta!$F$4)),
TRUE,"ERRO")</f>
        <v/>
      </c>
      <c r="AF15" s="28"/>
      <c r="AG15" s="8"/>
      <c r="AH15" s="19"/>
      <c r="AI15" s="67"/>
      <c r="AJ15" s="58" t="str">
        <f>IF(AND(AL11&lt;&gt;"",AL12&lt;&gt;"",AL13&lt;&gt;"",AL14&lt;&gt;""),
IF(ABS(AL14-AL11-(AL13-AL12)-meta!$F$4)&lt;=meta!$F$9,
_xlfn.CONCAT(
(SIGN(AL14-AL11-(AL13-AL12)-meta!$F$4)*MINUTE(ABS(AL14-AL11-(AL13-AL12)-meta!$F$4))),meta!$F$10
),""),"")</f>
        <v/>
      </c>
      <c r="AK15" s="8"/>
      <c r="AL15" s="23" t="str">
        <f>_xlfn.IFS(AND(AL11="",AL12="",AL13="",AL14=""),"",
AND(AL11&lt;&gt;"",AL12="",AL13="",AL14=""),meta!$F$1-AL11,
AND(AL11&lt;&gt;"",AL12&lt;&gt;"",AL13="",AL14=""),meta!$F$1-AL11,
AND(AL11&lt;&gt;"",AL12&lt;&gt;"",AL13&lt;&gt;"",AL14=""),(meta!$F$1-AL11)-(AL13-AL12-meta!$F$3),
AND(AL11&lt;&gt;"",AL12&lt;&gt;"",AL13&lt;&gt;"",AL14&lt;&gt;""),IF(ABS(AL14-AL11-(AL13-AL12)-meta!$F$4)&lt;=meta!$F$9,0,(AL14-AL11-(AL13-AL12)-meta!$F$4)),
TRUE,"ERRO")</f>
        <v/>
      </c>
      <c r="AM15" s="28"/>
      <c r="AN15" s="8"/>
      <c r="AO15" s="19"/>
      <c r="AQ15" s="67"/>
      <c r="AR15" s="58" t="str">
        <f>IF(AND(AT11&lt;&gt;"",AT12&lt;&gt;"",AT13&lt;&gt;"",AT14&lt;&gt;""),
IF(ABS(AT14-AT11-(AT13-AT12)-meta!$F$4)&lt;=meta!$F$9,
_xlfn.CONCAT(
(SIGN(AT14-AT11-(AT13-AT12)-meta!$F$4)*MINUTE(ABS(AT14-AT11-(AT13-AT12)-meta!$F$4))),meta!$F$10
),""),"")</f>
        <v/>
      </c>
      <c r="AS15" s="8"/>
      <c r="AT15" s="23" t="str">
        <f>_xlfn.IFS(AND(AT11="",AT12="",AT13="",AT14=""),"",
AND(AT11&lt;&gt;"",AT12="",AT13="",AT14=""),meta!$F$1-AT11,
AND(AT11&lt;&gt;"",AT12&lt;&gt;"",AT13="",AT14=""),meta!$F$1-AT11,
AND(AT11&lt;&gt;"",AT12&lt;&gt;"",AT13&lt;&gt;"",AT14=""),(meta!$F$1-AT11)-(AT13-AT12-meta!$F$3),
AND(AT11&lt;&gt;"",AT12&lt;&gt;"",AT13&lt;&gt;"",AT14&lt;&gt;""),IF(ABS(AT14-AT11-(AT13-AT12)-meta!$F$4)&lt;=meta!$F$9,0,(AT14-AT11-(AT13-AT12)-meta!$F$4)),
TRUE,"ERRO")</f>
        <v/>
      </c>
      <c r="AU15" s="28"/>
      <c r="AV15" s="8"/>
      <c r="AX15" s="67"/>
      <c r="AY15" s="58" t="str">
        <f>IF(AND(BA11&lt;&gt;"",BA12&lt;&gt;"",BA13&lt;&gt;"",BA14&lt;&gt;""),
IF(ABS(BA14-BA11-(BA13-BA12)-meta!$F$4)&lt;=meta!$F$9,
_xlfn.CONCAT(
(SIGN(BA14-BA11-(BA13-BA12)-meta!$F$4)*MINUTE(ABS(BA14-BA11-(BA13-BA12)-meta!$F$4))),meta!$F$10
),""),"")</f>
        <v/>
      </c>
      <c r="AZ15" s="8"/>
      <c r="BA15" s="23" t="str">
        <f>_xlfn.IFS(AND(BA11="",BA12="",BA13="",BA14=""),"",
AND(BA11&lt;&gt;"",BA12="",BA13="",BA14=""),meta!$F$1-BA11,
AND(BA11&lt;&gt;"",BA12&lt;&gt;"",BA13="",BA14=""),meta!$F$1-BA11,
AND(BA11&lt;&gt;"",BA12&lt;&gt;"",BA13&lt;&gt;"",BA14=""),(meta!$F$1-BA11)-(BA13-BA12-meta!$F$3),
AND(BA11&lt;&gt;"",BA12&lt;&gt;"",BA13&lt;&gt;"",BA14&lt;&gt;""),IF(ABS(BA14-BA11-(BA13-BA12)-meta!$F$4)&lt;=meta!$F$9,0,(BA14-BA11-(BA13-BA12)-meta!$F$4)),
TRUE,"ERRO")</f>
        <v/>
      </c>
      <c r="BB15" s="28"/>
      <c r="BC15" s="8"/>
    </row>
    <row r="16" spans="1:55" ht="4.5" customHeight="1" x14ac:dyDescent="0.25">
      <c r="B16" s="11"/>
      <c r="C16" s="8"/>
      <c r="F16" s="35"/>
    </row>
    <row r="17" spans="1:55" ht="4.5" customHeight="1" x14ac:dyDescent="0.25">
      <c r="B17" s="11"/>
      <c r="C17" s="8"/>
      <c r="F17" s="35"/>
      <c r="G17" s="67">
        <f>AX10+1</f>
        <v>44173</v>
      </c>
      <c r="H17" s="15"/>
      <c r="I17" s="15"/>
      <c r="J17" s="15"/>
      <c r="K17" s="25"/>
      <c r="L17" s="4"/>
      <c r="N17" s="67">
        <f>G17+1</f>
        <v>44174</v>
      </c>
      <c r="O17" s="15"/>
      <c r="P17" s="15"/>
      <c r="Q17" s="15"/>
      <c r="R17" s="25"/>
      <c r="S17" s="4"/>
      <c r="U17" s="67">
        <f>N17+1</f>
        <v>44175</v>
      </c>
      <c r="V17" s="15"/>
      <c r="W17" s="15"/>
      <c r="X17" s="15"/>
      <c r="Y17" s="25"/>
      <c r="Z17" s="4"/>
      <c r="AB17" s="67">
        <f>U17+1</f>
        <v>44176</v>
      </c>
      <c r="AC17" s="15"/>
      <c r="AD17" s="15"/>
      <c r="AE17" s="15"/>
      <c r="AF17" s="25"/>
      <c r="AG17" s="4"/>
      <c r="AI17" s="67">
        <f>AB17+1</f>
        <v>44177</v>
      </c>
      <c r="AJ17" s="15"/>
      <c r="AK17" s="15"/>
      <c r="AL17" s="15"/>
      <c r="AM17" s="25"/>
      <c r="AN17" s="4"/>
      <c r="AQ17" s="67">
        <f>AI17+1</f>
        <v>44178</v>
      </c>
      <c r="AR17" s="15"/>
      <c r="AS17" s="15"/>
      <c r="AT17" s="15"/>
      <c r="AU17" s="25"/>
      <c r="AV17" s="4"/>
      <c r="AX17" s="67">
        <f>AQ17+1</f>
        <v>44179</v>
      </c>
      <c r="AY17" s="15"/>
      <c r="AZ17" s="15"/>
      <c r="BA17" s="15"/>
      <c r="BB17" s="25"/>
      <c r="BC17" s="4"/>
    </row>
    <row r="18" spans="1:55" ht="14.45" customHeight="1" x14ac:dyDescent="0.25">
      <c r="B18" s="70">
        <f>OOO!C16</f>
        <v>0</v>
      </c>
      <c r="C18" s="71"/>
      <c r="E18" s="68">
        <f>IFERROR(SUM(J22,Q22,X22,AE22,AL22,AT22,BA22)*VLOOKUP($C$14,meta!$R$1:$S$3,2,FALSE),SUM(J22,Q22,X22,AE22,AL22,AT22,BA22))</f>
        <v>0</v>
      </c>
      <c r="F18" s="41">
        <f>IFERROR(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*VLOOKUP($C$14,meta!$R$1:$S$3,2,FALSE),(1*NOT(OR(ISBLANK(J18),ISBLANK(J19),ISBLANK(J20),ISBLANK(J21)))+1*NOT(OR(ISBLANK(Q18),ISBLANK(Q19),ISBLANK(Q20),ISBLANK(Q21)))+1*NOT(OR(ISBLANK(X18),ISBLANK(X19),ISBLANK(X20),ISBLANK(X21)))+1*NOT(OR(ISBLANK(AE18),ISBLANK(AE19),ISBLANK(AE20),ISBLANK(AE21)))+1*NOT(OR(ISBLANK(AL18),ISBLANK(AL19),ISBLANK(AL20),ISBLANK(AL21)))+1*NOT(OR(ISBLANK(AT18),ISBLANK(AT19),ISBLANK(AT20),ISBLANK(AT21)))+1*NOT(OR(ISBLANK(BA18),ISBLANK(BA19),ISBLANK(BA20),ISBLANK(BA21)))))</f>
        <v>0</v>
      </c>
      <c r="G18" s="67"/>
      <c r="H18" s="6" t="str">
        <f>meta!$P$1</f>
        <v>Entrada</v>
      </c>
      <c r="I18" s="1"/>
      <c r="J18" s="13"/>
      <c r="K18" s="26" t="str">
        <f>IF(J18&lt;&gt;"","",TEXT(meta!$F$1,"HH:MM"))</f>
        <v>08:30</v>
      </c>
      <c r="L18" s="1"/>
      <c r="N18" s="67"/>
      <c r="O18" s="6" t="str">
        <f>meta!$P$1</f>
        <v>Entrada</v>
      </c>
      <c r="P18" s="1"/>
      <c r="Q18" s="13"/>
      <c r="R18" s="26" t="str">
        <f>IF(Q18&lt;&gt;"","",TEXT(meta!$F$1,"HH:MM"))</f>
        <v>08:30</v>
      </c>
      <c r="S18" s="1"/>
      <c r="U18" s="67"/>
      <c r="V18" s="6" t="str">
        <f>meta!$P$1</f>
        <v>Entrada</v>
      </c>
      <c r="W18" s="1"/>
      <c r="X18" s="13"/>
      <c r="Y18" s="26" t="str">
        <f>IF(X18&lt;&gt;"","",TEXT(meta!$F$1,"HH:MM"))</f>
        <v>08:30</v>
      </c>
      <c r="Z18" s="1"/>
      <c r="AB18" s="67"/>
      <c r="AC18" s="6" t="str">
        <f>meta!$P$1</f>
        <v>Entrada</v>
      </c>
      <c r="AD18" s="1"/>
      <c r="AE18" s="13"/>
      <c r="AF18" s="26" t="str">
        <f>IF(AE18&lt;&gt;"","",TEXT(meta!$F$1,"HH:MM"))</f>
        <v>08:30</v>
      </c>
      <c r="AG18" s="1"/>
      <c r="AI18" s="67"/>
      <c r="AJ18" s="6" t="str">
        <f>meta!$P$1</f>
        <v>Entrada</v>
      </c>
      <c r="AK18" s="1"/>
      <c r="AL18" s="13"/>
      <c r="AM18" s="26" t="str">
        <f>IF(AL18&lt;&gt;"","",TEXT(meta!$F$1,"HH:MM"))</f>
        <v>08:30</v>
      </c>
      <c r="AN18" s="1"/>
      <c r="AQ18" s="67"/>
      <c r="AR18" s="6" t="str">
        <f>meta!$P$1</f>
        <v>Entrada</v>
      </c>
      <c r="AS18" s="1"/>
      <c r="AT18" s="13"/>
      <c r="AU18" s="26" t="str">
        <f>IF(AT18&lt;&gt;"","",TEXT(meta!$F$1,"HH:MM"))</f>
        <v>08:30</v>
      </c>
      <c r="AV18" s="1"/>
      <c r="AX18" s="67"/>
      <c r="AY18" s="6" t="str">
        <f>meta!$P$1</f>
        <v>Entrada</v>
      </c>
      <c r="AZ18" s="1"/>
      <c r="BA18" s="13"/>
      <c r="BB18" s="26" t="str">
        <f>IF(BA18&lt;&gt;"","",TEXT(meta!$F$1,"HH:MM"))</f>
        <v>08:30</v>
      </c>
      <c r="BC18" s="1"/>
    </row>
    <row r="19" spans="1:55" ht="14.45" customHeight="1" x14ac:dyDescent="0.25">
      <c r="B19" s="72"/>
      <c r="C19" s="73"/>
      <c r="E19" s="68"/>
      <c r="F19" s="36"/>
      <c r="G19" s="67"/>
      <c r="H19" s="7" t="str">
        <f>meta!$P$2</f>
        <v>Almoço ↑</v>
      </c>
      <c r="I19" s="1"/>
      <c r="J19" s="14"/>
      <c r="K19" s="27"/>
      <c r="L19" s="1"/>
      <c r="N19" s="67"/>
      <c r="O19" s="7" t="str">
        <f>meta!$P$2</f>
        <v>Almoço ↑</v>
      </c>
      <c r="P19" s="1"/>
      <c r="Q19" s="14"/>
      <c r="R19" s="27"/>
      <c r="S19" s="1"/>
      <c r="U19" s="67"/>
      <c r="V19" s="7" t="str">
        <f>meta!$P$2</f>
        <v>Almoço ↑</v>
      </c>
      <c r="W19" s="1"/>
      <c r="X19" s="14"/>
      <c r="Y19" s="27"/>
      <c r="Z19" s="1"/>
      <c r="AB19" s="67"/>
      <c r="AC19" s="7" t="str">
        <f>meta!$P$2</f>
        <v>Almoço ↑</v>
      </c>
      <c r="AD19" s="1"/>
      <c r="AE19" s="14"/>
      <c r="AF19" s="27"/>
      <c r="AG19" s="1"/>
      <c r="AI19" s="67"/>
      <c r="AJ19" s="7" t="str">
        <f>meta!$P$2</f>
        <v>Almoço ↑</v>
      </c>
      <c r="AK19" s="1"/>
      <c r="AL19" s="14"/>
      <c r="AM19" s="27"/>
      <c r="AN19" s="1"/>
      <c r="AQ19" s="67"/>
      <c r="AR19" s="7" t="str">
        <f>meta!$P$2</f>
        <v>Almoço ↑</v>
      </c>
      <c r="AS19" s="1"/>
      <c r="AT19" s="14"/>
      <c r="AU19" s="27"/>
      <c r="AV19" s="1"/>
      <c r="AX19" s="67"/>
      <c r="AY19" s="7" t="str">
        <f>meta!$P$2</f>
        <v>Almoço ↑</v>
      </c>
      <c r="AZ19" s="1"/>
      <c r="BA19" s="14"/>
      <c r="BB19" s="27"/>
      <c r="BC19" s="1"/>
    </row>
    <row r="20" spans="1:55" ht="14.45" customHeight="1" x14ac:dyDescent="0.25">
      <c r="B20" s="72"/>
      <c r="C20" s="73"/>
      <c r="E20" s="68"/>
      <c r="F20" s="36"/>
      <c r="G20" s="67"/>
      <c r="H20" s="7" t="str">
        <f>meta!$P$3</f>
        <v>Almoço ↓</v>
      </c>
      <c r="I20" s="1"/>
      <c r="J20" s="14"/>
      <c r="K20" s="27" t="str">
        <f>IF(OR(J19="",J20&lt;&gt;""),"",TEXT(J19+"1:00","HH:MM"))</f>
        <v/>
      </c>
      <c r="L20" s="1"/>
      <c r="N20" s="67"/>
      <c r="O20" s="7" t="str">
        <f>meta!$P$3</f>
        <v>Almoço ↓</v>
      </c>
      <c r="P20" s="1"/>
      <c r="Q20" s="14"/>
      <c r="R20" s="27" t="str">
        <f>IF(OR(Q19="",Q20&lt;&gt;""),"",TEXT(Q19+"1:00","HH:MM"))</f>
        <v/>
      </c>
      <c r="S20" s="1"/>
      <c r="U20" s="67"/>
      <c r="V20" s="7" t="str">
        <f>meta!$P$3</f>
        <v>Almoço ↓</v>
      </c>
      <c r="W20" s="1"/>
      <c r="X20" s="14"/>
      <c r="Y20" s="27" t="str">
        <f>IF(OR(X19="",X20&lt;&gt;""),"",TEXT(X19+"1:00","HH:MM"))</f>
        <v/>
      </c>
      <c r="Z20" s="1"/>
      <c r="AB20" s="67"/>
      <c r="AC20" s="7" t="str">
        <f>meta!$P$3</f>
        <v>Almoço ↓</v>
      </c>
      <c r="AD20" s="1"/>
      <c r="AE20" s="14"/>
      <c r="AF20" s="27" t="str">
        <f>IF(OR(AE19="",AE20&lt;&gt;""),"",TEXT(AE19+"1:00","HH:MM"))</f>
        <v/>
      </c>
      <c r="AG20" s="1"/>
      <c r="AI20" s="67"/>
      <c r="AJ20" s="7" t="str">
        <f>meta!$P$3</f>
        <v>Almoço ↓</v>
      </c>
      <c r="AK20" s="1"/>
      <c r="AL20" s="14"/>
      <c r="AM20" s="27" t="str">
        <f>IF(OR(AL19="",AL20&lt;&gt;""),"",TEXT(AL19+"1:00","HH:MM"))</f>
        <v/>
      </c>
      <c r="AN20" s="1"/>
      <c r="AQ20" s="67"/>
      <c r="AR20" s="7" t="str">
        <f>meta!$P$3</f>
        <v>Almoço ↓</v>
      </c>
      <c r="AS20" s="1"/>
      <c r="AT20" s="14"/>
      <c r="AU20" s="27" t="str">
        <f>IF(OR(AT19="",AT20&lt;&gt;""),"",TEXT(AT19+"1:00","HH:MM"))</f>
        <v/>
      </c>
      <c r="AV20" s="1"/>
      <c r="AX20" s="67"/>
      <c r="AY20" s="7" t="str">
        <f>meta!$P$3</f>
        <v>Almoço ↓</v>
      </c>
      <c r="AZ20" s="1"/>
      <c r="BA20" s="14"/>
      <c r="BB20" s="27" t="str">
        <f>IF(OR(BA19="",BA20&lt;&gt;""),"",TEXT(BA19+"1:00","HH:MM"))</f>
        <v/>
      </c>
      <c r="BC20" s="1"/>
    </row>
    <row r="21" spans="1:55" ht="14.45" customHeight="1" x14ac:dyDescent="0.25">
      <c r="B21" s="74"/>
      <c r="C21" s="75"/>
      <c r="E21" s="68"/>
      <c r="F21" s="36"/>
      <c r="G21" s="67"/>
      <c r="H21" s="6" t="str">
        <f>meta!$P$4</f>
        <v>Saída</v>
      </c>
      <c r="I21" s="1"/>
      <c r="J21" s="13"/>
      <c r="K21" s="26" t="str">
        <f>IF(J21&lt;&gt;"","",TEXT(meta!$F$2,"HH:MM"))</f>
        <v>17:30</v>
      </c>
      <c r="L21" s="1"/>
      <c r="N21" s="67"/>
      <c r="O21" s="6" t="str">
        <f>meta!$P$4</f>
        <v>Saída</v>
      </c>
      <c r="P21" s="1"/>
      <c r="Q21" s="13"/>
      <c r="R21" s="26" t="str">
        <f>IF(Q21&lt;&gt;"","",TEXT(meta!$F$2,"HH:MM"))</f>
        <v>17:30</v>
      </c>
      <c r="S21" s="1"/>
      <c r="U21" s="67"/>
      <c r="V21" s="6" t="str">
        <f>meta!$P$4</f>
        <v>Saída</v>
      </c>
      <c r="W21" s="1"/>
      <c r="X21" s="13"/>
      <c r="Y21" s="26" t="str">
        <f>IF(X21&lt;&gt;"","",TEXT(meta!$F$2,"HH:MM"))</f>
        <v>17:30</v>
      </c>
      <c r="Z21" s="1"/>
      <c r="AB21" s="67"/>
      <c r="AC21" s="6" t="str">
        <f>meta!$P$4</f>
        <v>Saída</v>
      </c>
      <c r="AD21" s="1"/>
      <c r="AE21" s="13"/>
      <c r="AF21" s="26" t="str">
        <f>IF(AE21&lt;&gt;"","",TEXT(meta!$F$2,"HH:MM"))</f>
        <v>17:30</v>
      </c>
      <c r="AG21" s="1"/>
      <c r="AI21" s="67"/>
      <c r="AJ21" s="6" t="str">
        <f>meta!$P$4</f>
        <v>Saída</v>
      </c>
      <c r="AK21" s="1"/>
      <c r="AL21" s="13"/>
      <c r="AM21" s="26" t="str">
        <f>IF(AL21&lt;&gt;"","",TEXT(meta!$F$2,"HH:MM"))</f>
        <v>17:30</v>
      </c>
      <c r="AN21" s="1"/>
      <c r="AQ21" s="67"/>
      <c r="AR21" s="6" t="str">
        <f>meta!$P$4</f>
        <v>Saída</v>
      </c>
      <c r="AS21" s="1"/>
      <c r="AT21" s="13"/>
      <c r="AU21" s="26" t="str">
        <f>IF(AT21&lt;&gt;"","",TEXT(meta!$F$2,"HH:MM"))</f>
        <v>17:30</v>
      </c>
      <c r="AV21" s="1"/>
      <c r="AX21" s="67"/>
      <c r="AY21" s="6" t="str">
        <f>meta!$P$4</f>
        <v>Saída</v>
      </c>
      <c r="AZ21" s="1"/>
      <c r="BA21" s="13"/>
      <c r="BB21" s="26" t="str">
        <f>IF(BA21&lt;&gt;"","",TEXT(meta!$F$2,"HH:MM"))</f>
        <v>17:30</v>
      </c>
      <c r="BC21" s="1"/>
    </row>
    <row r="22" spans="1:55" s="18" customFormat="1" ht="10.5" customHeight="1" x14ac:dyDescent="0.2">
      <c r="A22" s="8"/>
      <c r="B22" s="76" t="s">
        <v>35</v>
      </c>
      <c r="C22" s="76"/>
      <c r="D22" s="2"/>
      <c r="E22" s="35"/>
      <c r="F22" s="35"/>
      <c r="G22" s="67"/>
      <c r="H22" s="58" t="str">
        <f>IF(AND(J18&lt;&gt;"",J19&lt;&gt;"",J20&lt;&gt;"",J21&lt;&gt;""),
IF(ABS(J21-J18-(J20-J19)-meta!$F$4)&lt;=meta!$F$9,
_xlfn.CONCAT(
(SIGN(J21-J18-(J20-J19)-meta!$F$4)*MINUTE(ABS(J21-J18-(J20-J19)-meta!$F$4))),meta!$F$10
),""),"")</f>
        <v/>
      </c>
      <c r="I22" s="8"/>
      <c r="J22" s="23" t="str">
        <f>_xlfn.IFS(AND(J18="",J19="",J20="",J21=""),"",
AND(J18&lt;&gt;"",J19="",J20="",J21=""),meta!$F$1-J18,
AND(J18&lt;&gt;"",J19&lt;&gt;"",J20="",J21=""),meta!$F$1-J18,
AND(J18&lt;&gt;"",J19&lt;&gt;"",J20&lt;&gt;"",J21=""),(meta!$F$1-J18)-(J20-J19-meta!$F$3),
AND(J18&lt;&gt;"",J19&lt;&gt;"",J20&lt;&gt;"",J21&lt;&gt;""),IF(ABS(J21-J18-(J20-J19)-meta!$F$4)&lt;=meta!$F$9,0,(J21-J18-(J20-J19)-meta!$F$4)),
TRUE,"ERRO")</f>
        <v/>
      </c>
      <c r="K22" s="28"/>
      <c r="L22" s="8"/>
      <c r="M22" s="19"/>
      <c r="N22" s="67"/>
      <c r="O22" s="58" t="str">
        <f>IF(AND(Q18&lt;&gt;"",Q19&lt;&gt;"",Q20&lt;&gt;"",Q21&lt;&gt;""),
IF(ABS(Q21-Q18-(Q20-Q19)-meta!$F$4)&lt;=meta!$F$9,
_xlfn.CONCAT(
(SIGN(Q21-Q18-(Q20-Q19)-meta!$F$4)*MINUTE(ABS(Q21-Q18-(Q20-Q19)-meta!$F$4))),meta!$F$10
),""),"")</f>
        <v/>
      </c>
      <c r="P22" s="8"/>
      <c r="Q22" s="23" t="str">
        <f>_xlfn.IFS(AND(Q18="",Q19="",Q20="",Q21=""),"",
AND(Q18&lt;&gt;"",Q19="",Q20="",Q21=""),meta!$F$1-Q18,
AND(Q18&lt;&gt;"",Q19&lt;&gt;"",Q20="",Q21=""),meta!$F$1-Q18,
AND(Q18&lt;&gt;"",Q19&lt;&gt;"",Q20&lt;&gt;"",Q21=""),(meta!$F$1-Q18)-(Q20-Q19-meta!$F$3),
AND(Q18&lt;&gt;"",Q19&lt;&gt;"",Q20&lt;&gt;"",Q21&lt;&gt;""),IF(ABS(Q21-Q18-(Q20-Q19)-meta!$F$4)&lt;=meta!$F$9,0,(Q21-Q18-(Q20-Q19)-meta!$F$4)),
TRUE,"ERRO")</f>
        <v/>
      </c>
      <c r="R22" s="28"/>
      <c r="S22" s="8"/>
      <c r="T22" s="19"/>
      <c r="U22" s="67"/>
      <c r="V22" s="58" t="str">
        <f>IF(AND(X18&lt;&gt;"",X19&lt;&gt;"",X20&lt;&gt;"",X21&lt;&gt;""),
IF(ABS(X21-X18-(X20-X19)-meta!$F$4)&lt;=meta!$F$9,
_xlfn.CONCAT(
(SIGN(X21-X18-(X20-X19)-meta!$F$4)*MINUTE(ABS(X21-X18-(X20-X19)-meta!$F$4))),meta!$F$10
),""),"")</f>
        <v/>
      </c>
      <c r="W22" s="8"/>
      <c r="X22" s="23" t="str">
        <f>_xlfn.IFS(AND(X18="",X19="",X20="",X21=""),"",
AND(X18&lt;&gt;"",X19="",X20="",X21=""),meta!$F$1-X18,
AND(X18&lt;&gt;"",X19&lt;&gt;"",X20="",X21=""),meta!$F$1-X18,
AND(X18&lt;&gt;"",X19&lt;&gt;"",X20&lt;&gt;"",X21=""),(meta!$F$1-X18)-(X20-X19-meta!$F$3),
AND(X18&lt;&gt;"",X19&lt;&gt;"",X20&lt;&gt;"",X21&lt;&gt;""),IF(ABS(X21-X18-(X20-X19)-meta!$F$4)&lt;=meta!$F$9,0,(X21-X18-(X20-X19)-meta!$F$4)),
TRUE,"ERRO")</f>
        <v/>
      </c>
      <c r="Y22" s="28"/>
      <c r="Z22" s="8"/>
      <c r="AA22" s="19"/>
      <c r="AB22" s="67"/>
      <c r="AC22" s="58" t="str">
        <f>IF(AND(AE18&lt;&gt;"",AE19&lt;&gt;"",AE20&lt;&gt;"",AE21&lt;&gt;""),
IF(ABS(AE21-AE18-(AE20-AE19)-meta!$F$4)&lt;=meta!$F$9,
_xlfn.CONCAT(
(SIGN(AE21-AE18-(AE20-AE19)-meta!$F$4)*MINUTE(ABS(AE21-AE18-(AE20-AE19)-meta!$F$4))),meta!$F$10
),""),"")</f>
        <v/>
      </c>
      <c r="AD22" s="8"/>
      <c r="AE22" s="23" t="str">
        <f>_xlfn.IFS(AND(AE18="",AE19="",AE20="",AE21=""),"",
AND(AE18&lt;&gt;"",AE19="",AE20="",AE21=""),meta!$F$1-AE18,
AND(AE18&lt;&gt;"",AE19&lt;&gt;"",AE20="",AE21=""),meta!$F$1-AE18,
AND(AE18&lt;&gt;"",AE19&lt;&gt;"",AE20&lt;&gt;"",AE21=""),(meta!$F$1-AE18)-(AE20-AE19-meta!$F$3),
AND(AE18&lt;&gt;"",AE19&lt;&gt;"",AE20&lt;&gt;"",AE21&lt;&gt;""),IF(ABS(AE21-AE18-(AE20-AE19)-meta!$F$4)&lt;=meta!$F$9,0,(AE21-AE18-(AE20-AE19)-meta!$F$4)),
TRUE,"ERRO")</f>
        <v/>
      </c>
      <c r="AF22" s="28"/>
      <c r="AG22" s="8"/>
      <c r="AH22" s="19"/>
      <c r="AI22" s="67"/>
      <c r="AJ22" s="58" t="str">
        <f>IF(AND(AL18&lt;&gt;"",AL19&lt;&gt;"",AL20&lt;&gt;"",AL21&lt;&gt;""),
IF(ABS(AL21-AL18-(AL20-AL19)-meta!$F$4)&lt;=meta!$F$9,
_xlfn.CONCAT(
(SIGN(AL21-AL18-(AL20-AL19)-meta!$F$4)*MINUTE(ABS(AL21-AL18-(AL20-AL19)-meta!$F$4))),meta!$F$10
),""),"")</f>
        <v/>
      </c>
      <c r="AK22" s="8"/>
      <c r="AL22" s="23" t="str">
        <f>_xlfn.IFS(AND(AL18="",AL19="",AL20="",AL21=""),"",
AND(AL18&lt;&gt;"",AL19="",AL20="",AL21=""),meta!$F$1-AL18,
AND(AL18&lt;&gt;"",AL19&lt;&gt;"",AL20="",AL21=""),meta!$F$1-AL18,
AND(AL18&lt;&gt;"",AL19&lt;&gt;"",AL20&lt;&gt;"",AL21=""),(meta!$F$1-AL18)-(AL20-AL19-meta!$F$3),
AND(AL18&lt;&gt;"",AL19&lt;&gt;"",AL20&lt;&gt;"",AL21&lt;&gt;""),IF(ABS(AL21-AL18-(AL20-AL19)-meta!$F$4)&lt;=meta!$F$9,0,(AL21-AL18-(AL20-AL19)-meta!$F$4)),
TRUE,"ERRO")</f>
        <v/>
      </c>
      <c r="AM22" s="28"/>
      <c r="AN22" s="8"/>
      <c r="AO22" s="19"/>
      <c r="AQ22" s="67"/>
      <c r="AR22" s="58" t="str">
        <f>IF(AND(AT18&lt;&gt;"",AT19&lt;&gt;"",AT20&lt;&gt;"",AT21&lt;&gt;""),
IF(ABS(AT21-AT18-(AT20-AT19)-meta!$F$4)&lt;=meta!$F$9,
_xlfn.CONCAT(
(SIGN(AT21-AT18-(AT20-AT19)-meta!$F$4)*MINUTE(ABS(AT21-AT18-(AT20-AT19)-meta!$F$4))),meta!$F$10
),""),"")</f>
        <v/>
      </c>
      <c r="AS22" s="8"/>
      <c r="AT22" s="23" t="str">
        <f>_xlfn.IFS(AND(AT18="",AT19="",AT20="",AT21=""),"",
AND(AT18&lt;&gt;"",AT19="",AT20="",AT21=""),meta!$F$1-AT18,
AND(AT18&lt;&gt;"",AT19&lt;&gt;"",AT20="",AT21=""),meta!$F$1-AT18,
AND(AT18&lt;&gt;"",AT19&lt;&gt;"",AT20&lt;&gt;"",AT21=""),(meta!$F$1-AT18)-(AT20-AT19-meta!$F$3),
AND(AT18&lt;&gt;"",AT19&lt;&gt;"",AT20&lt;&gt;"",AT21&lt;&gt;""),IF(ABS(AT21-AT18-(AT20-AT19)-meta!$F$4)&lt;=meta!$F$9,0,(AT21-AT18-(AT20-AT19)-meta!$F$4)),
TRUE,"ERRO")</f>
        <v/>
      </c>
      <c r="AU22" s="28"/>
      <c r="AV22" s="8"/>
      <c r="AX22" s="67"/>
      <c r="AY22" s="58" t="str">
        <f>IF(AND(BA18&lt;&gt;"",BA19&lt;&gt;"",BA20&lt;&gt;"",BA21&lt;&gt;""),
IF(ABS(BA21-BA18-(BA20-BA19)-meta!$F$4)&lt;=meta!$F$9,
_xlfn.CONCAT(
(SIGN(BA21-BA18-(BA20-BA19)-meta!$F$4)*MINUTE(ABS(BA21-BA18-(BA20-BA19)-meta!$F$4))),meta!$F$10
),""),"")</f>
        <v/>
      </c>
      <c r="AZ22" s="8"/>
      <c r="BA22" s="23" t="str">
        <f>_xlfn.IFS(AND(BA18="",BA19="",BA20="",BA21=""),"",
AND(BA18&lt;&gt;"",BA19="",BA20="",BA21=""),meta!$F$1-BA18,
AND(BA18&lt;&gt;"",BA19&lt;&gt;"",BA20="",BA21=""),meta!$F$1-BA18,
AND(BA18&lt;&gt;"",BA19&lt;&gt;"",BA20&lt;&gt;"",BA21=""),(meta!$F$1-BA18)-(BA20-BA19-meta!$F$3),
AND(BA18&lt;&gt;"",BA19&lt;&gt;"",BA20&lt;&gt;"",BA21&lt;&gt;""),IF(ABS(BA21-BA18-(BA20-BA19)-meta!$F$4)&lt;=meta!$F$9,0,(BA21-BA18-(BA20-BA19)-meta!$F$4)),
TRUE,"ERRO")</f>
        <v/>
      </c>
      <c r="BB22" s="28"/>
      <c r="BC22" s="8"/>
    </row>
    <row r="23" spans="1:55" ht="4.5" customHeight="1" x14ac:dyDescent="0.25">
      <c r="B23" s="11"/>
      <c r="F23" s="35"/>
    </row>
    <row r="24" spans="1:55" ht="4.5" customHeight="1" x14ac:dyDescent="0.25">
      <c r="B24" s="11"/>
      <c r="F24" s="35"/>
      <c r="G24" s="67">
        <f>AX17+1</f>
        <v>44180</v>
      </c>
      <c r="H24" s="15"/>
      <c r="I24" s="15"/>
      <c r="J24" s="15"/>
      <c r="K24" s="25"/>
      <c r="L24" s="4"/>
      <c r="N24" s="67">
        <f>G24+1</f>
        <v>44181</v>
      </c>
      <c r="O24" s="15"/>
      <c r="P24" s="15"/>
      <c r="Q24" s="15"/>
      <c r="R24" s="25"/>
      <c r="S24" s="4"/>
      <c r="U24" s="67">
        <f>N24+1</f>
        <v>44182</v>
      </c>
      <c r="V24" s="15"/>
      <c r="W24" s="15"/>
      <c r="X24" s="15"/>
      <c r="Y24" s="25"/>
      <c r="Z24" s="4"/>
      <c r="AB24" s="67">
        <f>U24+1</f>
        <v>44183</v>
      </c>
      <c r="AC24" s="15"/>
      <c r="AD24" s="15"/>
      <c r="AE24" s="15"/>
      <c r="AF24" s="25"/>
      <c r="AG24" s="4"/>
      <c r="AI24" s="67">
        <f>AB24+1</f>
        <v>44184</v>
      </c>
      <c r="AJ24" s="15"/>
      <c r="AK24" s="15"/>
      <c r="AL24" s="15"/>
      <c r="AM24" s="25"/>
      <c r="AN24" s="4"/>
      <c r="AQ24" s="67">
        <f>AI24+1</f>
        <v>44185</v>
      </c>
      <c r="AR24" s="15"/>
      <c r="AS24" s="15"/>
      <c r="AT24" s="15"/>
      <c r="AU24" s="25"/>
      <c r="AV24" s="4"/>
      <c r="AX24" s="67">
        <f>AQ24+1</f>
        <v>44186</v>
      </c>
      <c r="AY24" s="15"/>
      <c r="AZ24" s="15"/>
      <c r="BA24" s="15"/>
      <c r="BB24" s="25"/>
      <c r="BC24" s="4"/>
    </row>
    <row r="25" spans="1:55" ht="14.45" customHeight="1" x14ac:dyDescent="0.25">
      <c r="B25" s="11"/>
      <c r="E25" s="68">
        <f>IFERROR(SUM(J29,Q29,X29,AE29,AL29,AT29,BA29)*VLOOKUP($C$14,meta!$R$1:$S$3,2,FALSE),SUM(J29,Q29,X29,AE29,AL29,AT29,BA29))</f>
        <v>0</v>
      </c>
      <c r="F25" s="41">
        <f>IFERROR(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*VLOOKUP($C$14,meta!$R$1:$S$3,2,FALSE),(1*NOT(OR(ISBLANK(J25),ISBLANK(J26),ISBLANK(J27),ISBLANK(J28)))+1*NOT(OR(ISBLANK(Q25),ISBLANK(Q26),ISBLANK(Q27),ISBLANK(Q28)))+1*NOT(OR(ISBLANK(X25),ISBLANK(X26),ISBLANK(X27),ISBLANK(X28)))+1*NOT(OR(ISBLANK(AE25),ISBLANK(AE26),ISBLANK(AE27),ISBLANK(AE28)))+1*NOT(OR(ISBLANK(AL25),ISBLANK(AL26),ISBLANK(AL27),ISBLANK(AL28)))+1*NOT(OR(ISBLANK(AT25),ISBLANK(AT26),ISBLANK(AT27),ISBLANK(AT28)))+1*NOT(OR(ISBLANK(BA25),ISBLANK(BA26),ISBLANK(BA27),ISBLANK(BA28)))))</f>
        <v>0</v>
      </c>
      <c r="G25" s="67"/>
      <c r="H25" s="6" t="str">
        <f>meta!$P$1</f>
        <v>Entrada</v>
      </c>
      <c r="I25" s="1"/>
      <c r="J25" s="13"/>
      <c r="K25" s="26" t="str">
        <f>IF(J25&lt;&gt;"","",TEXT(meta!$F$1,"HH:MM"))</f>
        <v>08:30</v>
      </c>
      <c r="L25" s="1"/>
      <c r="N25" s="67"/>
      <c r="O25" s="6" t="str">
        <f>meta!$P$1</f>
        <v>Entrada</v>
      </c>
      <c r="P25" s="1"/>
      <c r="Q25" s="13"/>
      <c r="R25" s="26" t="str">
        <f>IF(Q25&lt;&gt;"","",TEXT(meta!$F$1,"HH:MM"))</f>
        <v>08:30</v>
      </c>
      <c r="S25" s="1"/>
      <c r="U25" s="67"/>
      <c r="V25" s="6" t="str">
        <f>meta!$P$1</f>
        <v>Entrada</v>
      </c>
      <c r="W25" s="1"/>
      <c r="X25" s="13"/>
      <c r="Y25" s="26" t="str">
        <f>IF(X25&lt;&gt;"","",TEXT(meta!$F$1,"HH:MM"))</f>
        <v>08:30</v>
      </c>
      <c r="Z25" s="1"/>
      <c r="AB25" s="67"/>
      <c r="AC25" s="6" t="str">
        <f>meta!$P$1</f>
        <v>Entrada</v>
      </c>
      <c r="AD25" s="1"/>
      <c r="AE25" s="13"/>
      <c r="AF25" s="26" t="str">
        <f>IF(AE25&lt;&gt;"","",TEXT(meta!$F$1,"HH:MM"))</f>
        <v>08:30</v>
      </c>
      <c r="AG25" s="1"/>
      <c r="AI25" s="67"/>
      <c r="AJ25" s="6" t="str">
        <f>meta!$P$1</f>
        <v>Entrada</v>
      </c>
      <c r="AK25" s="1"/>
      <c r="AL25" s="13"/>
      <c r="AM25" s="26" t="str">
        <f>IF(AL25&lt;&gt;"","",TEXT(meta!$F$1,"HH:MM"))</f>
        <v>08:30</v>
      </c>
      <c r="AN25" s="1"/>
      <c r="AQ25" s="67"/>
      <c r="AR25" s="6" t="str">
        <f>meta!$P$1</f>
        <v>Entrada</v>
      </c>
      <c r="AS25" s="1"/>
      <c r="AT25" s="13"/>
      <c r="AU25" s="26" t="str">
        <f>IF(AT25&lt;&gt;"","",TEXT(meta!$F$1,"HH:MM"))</f>
        <v>08:30</v>
      </c>
      <c r="AV25" s="1"/>
      <c r="AX25" s="67"/>
      <c r="AY25" s="6" t="str">
        <f>meta!$P$1</f>
        <v>Entrada</v>
      </c>
      <c r="AZ25" s="1"/>
      <c r="BA25" s="13"/>
      <c r="BB25" s="26" t="str">
        <f>IF(BA25&lt;&gt;"","",TEXT(meta!$F$1,"HH:MM"))</f>
        <v>08:30</v>
      </c>
      <c r="BC25" s="1"/>
    </row>
    <row r="26" spans="1:55" ht="14.45" customHeight="1" x14ac:dyDescent="0.25">
      <c r="B26" s="11"/>
      <c r="E26" s="68"/>
      <c r="F26" s="36"/>
      <c r="G26" s="67"/>
      <c r="H26" s="7" t="str">
        <f>meta!$P$2</f>
        <v>Almoço ↑</v>
      </c>
      <c r="I26" s="1"/>
      <c r="J26" s="14"/>
      <c r="K26" s="27"/>
      <c r="L26" s="1"/>
      <c r="N26" s="67"/>
      <c r="O26" s="7" t="str">
        <f>meta!$P$2</f>
        <v>Almoço ↑</v>
      </c>
      <c r="P26" s="1"/>
      <c r="Q26" s="14"/>
      <c r="R26" s="27"/>
      <c r="S26" s="1"/>
      <c r="U26" s="67"/>
      <c r="V26" s="7" t="str">
        <f>meta!$P$2</f>
        <v>Almoço ↑</v>
      </c>
      <c r="W26" s="1"/>
      <c r="X26" s="14"/>
      <c r="Y26" s="27"/>
      <c r="Z26" s="1"/>
      <c r="AB26" s="67"/>
      <c r="AC26" s="7" t="str">
        <f>meta!$P$2</f>
        <v>Almoço ↑</v>
      </c>
      <c r="AD26" s="1"/>
      <c r="AE26" s="14"/>
      <c r="AF26" s="27"/>
      <c r="AG26" s="1"/>
      <c r="AI26" s="67"/>
      <c r="AJ26" s="7" t="str">
        <f>meta!$P$2</f>
        <v>Almoço ↑</v>
      </c>
      <c r="AK26" s="1"/>
      <c r="AL26" s="14"/>
      <c r="AM26" s="27"/>
      <c r="AN26" s="1"/>
      <c r="AQ26" s="67"/>
      <c r="AR26" s="7" t="str">
        <f>meta!$P$2</f>
        <v>Almoço ↑</v>
      </c>
      <c r="AS26" s="1"/>
      <c r="AT26" s="14"/>
      <c r="AU26" s="27"/>
      <c r="AV26" s="1"/>
      <c r="AX26" s="67"/>
      <c r="AY26" s="7" t="str">
        <f>meta!$P$2</f>
        <v>Almoço ↑</v>
      </c>
      <c r="AZ26" s="1"/>
      <c r="BA26" s="14"/>
      <c r="BB26" s="27"/>
      <c r="BC26" s="1"/>
    </row>
    <row r="27" spans="1:55" ht="14.45" customHeight="1" x14ac:dyDescent="0.25">
      <c r="B27" s="11"/>
      <c r="E27" s="68"/>
      <c r="F27" s="36"/>
      <c r="G27" s="67"/>
      <c r="H27" s="7" t="str">
        <f>meta!$P$3</f>
        <v>Almoço ↓</v>
      </c>
      <c r="I27" s="1"/>
      <c r="J27" s="14"/>
      <c r="K27" s="27" t="str">
        <f>IF(OR(J26="",J27&lt;&gt;""),"",TEXT(J26+"1:00","HH:MM"))</f>
        <v/>
      </c>
      <c r="L27" s="1"/>
      <c r="N27" s="67"/>
      <c r="O27" s="7" t="str">
        <f>meta!$P$3</f>
        <v>Almoço ↓</v>
      </c>
      <c r="P27" s="1"/>
      <c r="Q27" s="14"/>
      <c r="R27" s="27" t="str">
        <f>IF(OR(Q26="",Q27&lt;&gt;""),"",TEXT(Q26+"1:00","HH:MM"))</f>
        <v/>
      </c>
      <c r="S27" s="1"/>
      <c r="U27" s="67"/>
      <c r="V27" s="7" t="str">
        <f>meta!$P$3</f>
        <v>Almoço ↓</v>
      </c>
      <c r="W27" s="1"/>
      <c r="X27" s="14"/>
      <c r="Y27" s="27" t="str">
        <f>IF(OR(X26="",X27&lt;&gt;""),"",TEXT(X26+"1:00","HH:MM"))</f>
        <v/>
      </c>
      <c r="Z27" s="1"/>
      <c r="AB27" s="67"/>
      <c r="AC27" s="7" t="str">
        <f>meta!$P$3</f>
        <v>Almoço ↓</v>
      </c>
      <c r="AD27" s="1"/>
      <c r="AE27" s="14"/>
      <c r="AF27" s="27" t="str">
        <f>IF(OR(AE26="",AE27&lt;&gt;""),"",TEXT(AE26+"1:00","HH:MM"))</f>
        <v/>
      </c>
      <c r="AG27" s="1"/>
      <c r="AI27" s="67"/>
      <c r="AJ27" s="7" t="str">
        <f>meta!$P$3</f>
        <v>Almoço ↓</v>
      </c>
      <c r="AK27" s="1"/>
      <c r="AL27" s="14"/>
      <c r="AM27" s="27" t="str">
        <f>IF(OR(AL26="",AL27&lt;&gt;""),"",TEXT(AL26+"1:00","HH:MM"))</f>
        <v/>
      </c>
      <c r="AN27" s="1"/>
      <c r="AQ27" s="67"/>
      <c r="AR27" s="7" t="str">
        <f>meta!$P$3</f>
        <v>Almoço ↓</v>
      </c>
      <c r="AS27" s="1"/>
      <c r="AT27" s="14"/>
      <c r="AU27" s="27" t="str">
        <f>IF(OR(AT26="",AT27&lt;&gt;""),"",TEXT(AT26+"1:00","HH:MM"))</f>
        <v/>
      </c>
      <c r="AV27" s="1"/>
      <c r="AX27" s="67"/>
      <c r="AY27" s="7" t="str">
        <f>meta!$P$3</f>
        <v>Almoço ↓</v>
      </c>
      <c r="AZ27" s="1"/>
      <c r="BA27" s="14"/>
      <c r="BB27" s="27" t="str">
        <f>IF(OR(BA26="",BA27&lt;&gt;""),"",TEXT(BA26+"1:00","HH:MM"))</f>
        <v/>
      </c>
      <c r="BC27" s="1"/>
    </row>
    <row r="28" spans="1:55" ht="14.45" customHeight="1" x14ac:dyDescent="0.25">
      <c r="B28" s="11"/>
      <c r="E28" s="68"/>
      <c r="F28" s="36"/>
      <c r="G28" s="67"/>
      <c r="H28" s="6" t="str">
        <f>meta!$P$4</f>
        <v>Saída</v>
      </c>
      <c r="I28" s="1"/>
      <c r="J28" s="13"/>
      <c r="K28" s="26" t="str">
        <f>IF(J28&lt;&gt;"","",TEXT(meta!$F$2,"HH:MM"))</f>
        <v>17:30</v>
      </c>
      <c r="L28" s="1"/>
      <c r="N28" s="67"/>
      <c r="O28" s="6" t="str">
        <f>meta!$P$4</f>
        <v>Saída</v>
      </c>
      <c r="P28" s="1"/>
      <c r="Q28" s="13"/>
      <c r="R28" s="26" t="str">
        <f>IF(Q28&lt;&gt;"","",TEXT(meta!$F$2,"HH:MM"))</f>
        <v>17:30</v>
      </c>
      <c r="S28" s="1"/>
      <c r="U28" s="67"/>
      <c r="V28" s="6" t="str">
        <f>meta!$P$4</f>
        <v>Saída</v>
      </c>
      <c r="W28" s="1"/>
      <c r="X28" s="13"/>
      <c r="Y28" s="26" t="str">
        <f>IF(X28&lt;&gt;"","",TEXT(meta!$F$2,"HH:MM"))</f>
        <v>17:30</v>
      </c>
      <c r="Z28" s="1"/>
      <c r="AB28" s="67"/>
      <c r="AC28" s="6" t="str">
        <f>meta!$P$4</f>
        <v>Saída</v>
      </c>
      <c r="AD28" s="1"/>
      <c r="AE28" s="13"/>
      <c r="AF28" s="26" t="str">
        <f>IF(AE28&lt;&gt;"","",TEXT(meta!$F$2,"HH:MM"))</f>
        <v>17:30</v>
      </c>
      <c r="AG28" s="1"/>
      <c r="AI28" s="67"/>
      <c r="AJ28" s="6" t="str">
        <f>meta!$P$4</f>
        <v>Saída</v>
      </c>
      <c r="AK28" s="1"/>
      <c r="AL28" s="13"/>
      <c r="AM28" s="26" t="str">
        <f>IF(AL28&lt;&gt;"","",TEXT(meta!$F$2,"HH:MM"))</f>
        <v>17:30</v>
      </c>
      <c r="AN28" s="1"/>
      <c r="AQ28" s="67"/>
      <c r="AR28" s="6" t="str">
        <f>meta!$P$4</f>
        <v>Saída</v>
      </c>
      <c r="AS28" s="1"/>
      <c r="AT28" s="13"/>
      <c r="AU28" s="26" t="str">
        <f>IF(AT28&lt;&gt;"","",TEXT(meta!$F$2,"HH:MM"))</f>
        <v>17:30</v>
      </c>
      <c r="AV28" s="1"/>
      <c r="AX28" s="67"/>
      <c r="AY28" s="6" t="str">
        <f>meta!$P$4</f>
        <v>Saída</v>
      </c>
      <c r="AZ28" s="1"/>
      <c r="BA28" s="13"/>
      <c r="BB28" s="26" t="str">
        <f>IF(BA28&lt;&gt;"","",TEXT(meta!$F$2,"HH:MM"))</f>
        <v>17:30</v>
      </c>
      <c r="BC28" s="1"/>
    </row>
    <row r="29" spans="1:55" s="18" customFormat="1" ht="10.5" customHeight="1" x14ac:dyDescent="0.25">
      <c r="A29" s="8"/>
      <c r="B29" s="11"/>
      <c r="C29" s="8"/>
      <c r="D29" s="2"/>
      <c r="E29" s="35"/>
      <c r="F29" s="35"/>
      <c r="G29" s="67"/>
      <c r="H29" s="58" t="str">
        <f>IF(AND(J25&lt;&gt;"",J26&lt;&gt;"",J27&lt;&gt;"",J28&lt;&gt;""),
IF(ABS(J28-J25-(J27-J26)-meta!$F$4)&lt;=meta!$F$9,
_xlfn.CONCAT(
(SIGN(J28-J25-(J27-J26)-meta!$F$4)*MINUTE(ABS(J28-J25-(J27-J26)-meta!$F$4))),meta!$F$10
),""),"")</f>
        <v/>
      </c>
      <c r="I29" s="8"/>
      <c r="J29" s="23" t="str">
        <f>_xlfn.IFS(AND(J25="",J26="",J27="",J28=""),"",
AND(J25&lt;&gt;"",J26="",J27="",J28=""),meta!$F$1-J25,
AND(J25&lt;&gt;"",J26&lt;&gt;"",J27="",J28=""),meta!$F$1-J25,
AND(J25&lt;&gt;"",J26&lt;&gt;"",J27&lt;&gt;"",J28=""),(meta!$F$1-J25)-(J27-J26-meta!$F$3),
AND(J25&lt;&gt;"",J26&lt;&gt;"",J27&lt;&gt;"",J28&lt;&gt;""),IF(ABS(J28-J25-(J27-J26)-meta!$F$4)&lt;=meta!$F$9,0,(J28-J25-(J27-J26)-meta!$F$4)),
TRUE,"ERRO")</f>
        <v/>
      </c>
      <c r="K29" s="28"/>
      <c r="L29" s="8"/>
      <c r="M29" s="19"/>
      <c r="N29" s="67"/>
      <c r="O29" s="58" t="str">
        <f>IF(AND(Q25&lt;&gt;"",Q26&lt;&gt;"",Q27&lt;&gt;"",Q28&lt;&gt;""),
IF(ABS(Q28-Q25-(Q27-Q26)-meta!$F$4)&lt;=meta!$F$9,
_xlfn.CONCAT(
(SIGN(Q28-Q25-(Q27-Q26)-meta!$F$4)*MINUTE(ABS(Q28-Q25-(Q27-Q26)-meta!$F$4))),meta!$F$10
),""),"")</f>
        <v/>
      </c>
      <c r="P29" s="8"/>
      <c r="Q29" s="23" t="str">
        <f>_xlfn.IFS(AND(Q25="",Q26="",Q27="",Q28=""),"",
AND(Q25&lt;&gt;"",Q26="",Q27="",Q28=""),meta!$F$1-Q25,
AND(Q25&lt;&gt;"",Q26&lt;&gt;"",Q27="",Q28=""),meta!$F$1-Q25,
AND(Q25&lt;&gt;"",Q26&lt;&gt;"",Q27&lt;&gt;"",Q28=""),(meta!$F$1-Q25)-(Q27-Q26-meta!$F$3),
AND(Q25&lt;&gt;"",Q26&lt;&gt;"",Q27&lt;&gt;"",Q28&lt;&gt;""),IF(ABS(Q28-Q25-(Q27-Q26)-meta!$F$4)&lt;=meta!$F$9,0,(Q28-Q25-(Q27-Q26)-meta!$F$4)),
TRUE,"ERRO")</f>
        <v/>
      </c>
      <c r="R29" s="28"/>
      <c r="S29" s="8"/>
      <c r="T29" s="19"/>
      <c r="U29" s="67"/>
      <c r="V29" s="58" t="str">
        <f>IF(AND(X25&lt;&gt;"",X26&lt;&gt;"",X27&lt;&gt;"",X28&lt;&gt;""),
IF(ABS(X28-X25-(X27-X26)-meta!$F$4)&lt;=meta!$F$9,
_xlfn.CONCAT(
(SIGN(X28-X25-(X27-X26)-meta!$F$4)*MINUTE(ABS(X28-X25-(X27-X26)-meta!$F$4))),meta!$F$10
),""),"")</f>
        <v/>
      </c>
      <c r="W29" s="8"/>
      <c r="X29" s="23" t="str">
        <f>_xlfn.IFS(AND(X25="",X26="",X27="",X28=""),"",
AND(X25&lt;&gt;"",X26="",X27="",X28=""),meta!$F$1-X25,
AND(X25&lt;&gt;"",X26&lt;&gt;"",X27="",X28=""),meta!$F$1-X25,
AND(X25&lt;&gt;"",X26&lt;&gt;"",X27&lt;&gt;"",X28=""),(meta!$F$1-X25)-(X27-X26-meta!$F$3),
AND(X25&lt;&gt;"",X26&lt;&gt;"",X27&lt;&gt;"",X28&lt;&gt;""),IF(ABS(X28-X25-(X27-X26)-meta!$F$4)&lt;=meta!$F$9,0,(X28-X25-(X27-X26)-meta!$F$4)),
TRUE,"ERRO")</f>
        <v/>
      </c>
      <c r="Y29" s="28"/>
      <c r="Z29" s="8"/>
      <c r="AA29" s="19"/>
      <c r="AB29" s="67"/>
      <c r="AC29" s="58" t="str">
        <f>IF(AND(AE25&lt;&gt;"",AE26&lt;&gt;"",AE27&lt;&gt;"",AE28&lt;&gt;""),
IF(ABS(AE28-AE25-(AE27-AE26)-meta!$F$4)&lt;=meta!$F$9,
_xlfn.CONCAT(
(SIGN(AE28-AE25-(AE27-AE26)-meta!$F$4)*MINUTE(ABS(AE28-AE25-(AE27-AE26)-meta!$F$4))),meta!$F$10
),""),"")</f>
        <v/>
      </c>
      <c r="AD29" s="8"/>
      <c r="AE29" s="23" t="str">
        <f>_xlfn.IFS(AND(AE25="",AE26="",AE27="",AE28=""),"",
AND(AE25&lt;&gt;"",AE26="",AE27="",AE28=""),meta!$F$1-AE25,
AND(AE25&lt;&gt;"",AE26&lt;&gt;"",AE27="",AE28=""),meta!$F$1-AE25,
AND(AE25&lt;&gt;"",AE26&lt;&gt;"",AE27&lt;&gt;"",AE28=""),(meta!$F$1-AE25)-(AE27-AE26-meta!$F$3),
AND(AE25&lt;&gt;"",AE26&lt;&gt;"",AE27&lt;&gt;"",AE28&lt;&gt;""),IF(ABS(AE28-AE25-(AE27-AE26)-meta!$F$4)&lt;=meta!$F$9,0,(AE28-AE25-(AE27-AE26)-meta!$F$4)),
TRUE,"ERRO")</f>
        <v/>
      </c>
      <c r="AF29" s="28"/>
      <c r="AG29" s="8"/>
      <c r="AH29" s="19"/>
      <c r="AI29" s="67"/>
      <c r="AJ29" s="58" t="str">
        <f>IF(AND(AL25&lt;&gt;"",AL26&lt;&gt;"",AL27&lt;&gt;"",AL28&lt;&gt;""),
IF(ABS(AL28-AL25-(AL27-AL26)-meta!$F$4)&lt;=meta!$F$9,
_xlfn.CONCAT(
(SIGN(AL28-AL25-(AL27-AL26)-meta!$F$4)*MINUTE(ABS(AL28-AL25-(AL27-AL26)-meta!$F$4))),meta!$F$10
),""),"")</f>
        <v/>
      </c>
      <c r="AK29" s="8"/>
      <c r="AL29" s="23" t="str">
        <f>_xlfn.IFS(AND(AL25="",AL26="",AL27="",AL28=""),"",
AND(AL25&lt;&gt;"",AL26="",AL27="",AL28=""),meta!$F$1-AL25,
AND(AL25&lt;&gt;"",AL26&lt;&gt;"",AL27="",AL28=""),meta!$F$1-AL25,
AND(AL25&lt;&gt;"",AL26&lt;&gt;"",AL27&lt;&gt;"",AL28=""),(meta!$F$1-AL25)-(AL27-AL26-meta!$F$3),
AND(AL25&lt;&gt;"",AL26&lt;&gt;"",AL27&lt;&gt;"",AL28&lt;&gt;""),IF(ABS(AL28-AL25-(AL27-AL26)-meta!$F$4)&lt;=meta!$F$9,0,(AL28-AL25-(AL27-AL26)-meta!$F$4)),
TRUE,"ERRO")</f>
        <v/>
      </c>
      <c r="AM29" s="28"/>
      <c r="AN29" s="8"/>
      <c r="AO29" s="19"/>
      <c r="AQ29" s="67"/>
      <c r="AR29" s="58" t="str">
        <f>IF(AND(AT25&lt;&gt;"",AT26&lt;&gt;"",AT27&lt;&gt;"",AT28&lt;&gt;""),
IF(ABS(AT28-AT25-(AT27-AT26)-meta!$F$4)&lt;=meta!$F$9,
_xlfn.CONCAT(
(SIGN(AT28-AT25-(AT27-AT26)-meta!$F$4)*MINUTE(ABS(AT28-AT25-(AT27-AT26)-meta!$F$4))),meta!$F$10
),""),"")</f>
        <v/>
      </c>
      <c r="AS29" s="8"/>
      <c r="AT29" s="23" t="str">
        <f>_xlfn.IFS(AND(AT25="",AT26="",AT27="",AT28=""),"",
AND(AT25&lt;&gt;"",AT26="",AT27="",AT28=""),meta!$F$1-AT25,
AND(AT25&lt;&gt;"",AT26&lt;&gt;"",AT27="",AT28=""),meta!$F$1-AT25,
AND(AT25&lt;&gt;"",AT26&lt;&gt;"",AT27&lt;&gt;"",AT28=""),(meta!$F$1-AT25)-(AT27-AT26-meta!$F$3),
AND(AT25&lt;&gt;"",AT26&lt;&gt;"",AT27&lt;&gt;"",AT28&lt;&gt;""),IF(ABS(AT28-AT25-(AT27-AT26)-meta!$F$4)&lt;=meta!$F$9,0,(AT28-AT25-(AT27-AT26)-meta!$F$4)),
TRUE,"ERRO")</f>
        <v/>
      </c>
      <c r="AU29" s="28"/>
      <c r="AV29" s="8"/>
      <c r="AX29" s="67"/>
      <c r="AY29" s="58" t="str">
        <f>IF(AND(BA25&lt;&gt;"",BA26&lt;&gt;"",BA27&lt;&gt;"",BA28&lt;&gt;""),
IF(ABS(BA28-BA25-(BA27-BA26)-meta!$F$4)&lt;=meta!$F$9,
_xlfn.CONCAT(
(SIGN(BA28-BA25-(BA27-BA26)-meta!$F$4)*MINUTE(ABS(BA28-BA25-(BA27-BA26)-meta!$F$4))),meta!$F$10
),""),"")</f>
        <v/>
      </c>
      <c r="AZ29" s="8"/>
      <c r="BA29" s="23" t="str">
        <f>_xlfn.IFS(AND(BA25="",BA26="",BA27="",BA28=""),"",
AND(BA25&lt;&gt;"",BA26="",BA27="",BA28=""),meta!$F$1-BA25,
AND(BA25&lt;&gt;"",BA26&lt;&gt;"",BA27="",BA28=""),meta!$F$1-BA25,
AND(BA25&lt;&gt;"",BA26&lt;&gt;"",BA27&lt;&gt;"",BA28=""),(meta!$F$1-BA25)-(BA27-BA26-meta!$F$3),
AND(BA25&lt;&gt;"",BA26&lt;&gt;"",BA27&lt;&gt;"",BA28&lt;&gt;""),IF(ABS(BA28-BA25-(BA27-BA26)-meta!$F$4)&lt;=meta!$F$9,0,(BA28-BA25-(BA27-BA26)-meta!$F$4)),
TRUE,"ERRO")</f>
        <v/>
      </c>
      <c r="BB29" s="28"/>
      <c r="BC29" s="8"/>
    </row>
    <row r="30" spans="1:55" ht="4.5" customHeight="1" x14ac:dyDescent="0.25">
      <c r="B30" s="11"/>
      <c r="F30" s="35"/>
    </row>
    <row r="31" spans="1:55" ht="4.5" customHeight="1" x14ac:dyDescent="0.25">
      <c r="B31" s="11"/>
      <c r="F31" s="35"/>
      <c r="G31" s="67">
        <f>AX24+1</f>
        <v>44187</v>
      </c>
      <c r="H31" s="15"/>
      <c r="I31" s="15"/>
      <c r="J31" s="15"/>
      <c r="K31" s="25"/>
      <c r="L31" s="4"/>
      <c r="N31" s="67">
        <f>G31+1</f>
        <v>44188</v>
      </c>
      <c r="O31" s="15"/>
      <c r="P31" s="15"/>
      <c r="Q31" s="15"/>
      <c r="R31" s="25"/>
      <c r="S31" s="4"/>
      <c r="U31" s="67">
        <f>N31+1</f>
        <v>44189</v>
      </c>
      <c r="V31" s="15"/>
      <c r="W31" s="15"/>
      <c r="X31" s="15"/>
      <c r="Y31" s="25"/>
      <c r="Z31" s="4"/>
      <c r="AB31" s="67">
        <f>U31+1</f>
        <v>44190</v>
      </c>
      <c r="AC31" s="15"/>
      <c r="AD31" s="15"/>
      <c r="AE31" s="15"/>
      <c r="AF31" s="25"/>
      <c r="AG31" s="4"/>
      <c r="AI31" s="67">
        <f>AB31+1</f>
        <v>44191</v>
      </c>
      <c r="AJ31" s="15"/>
      <c r="AK31" s="15"/>
      <c r="AL31" s="15"/>
      <c r="AM31" s="25"/>
      <c r="AN31" s="4"/>
      <c r="AQ31" s="67">
        <f>AI31+1</f>
        <v>44192</v>
      </c>
      <c r="AR31" s="15"/>
      <c r="AS31" s="15"/>
      <c r="AT31" s="15"/>
      <c r="AU31" s="25"/>
      <c r="AV31" s="4"/>
      <c r="AX31" s="67">
        <f>AQ31+1</f>
        <v>44193</v>
      </c>
      <c r="AY31" s="15"/>
      <c r="AZ31" s="15"/>
      <c r="BA31" s="15"/>
      <c r="BB31" s="25"/>
      <c r="BC31" s="4"/>
    </row>
    <row r="32" spans="1:55" ht="14.45" customHeight="1" x14ac:dyDescent="0.25">
      <c r="B32" s="11"/>
      <c r="E32" s="68">
        <f>IFERROR(SUM(J36,Q36,X36,AE36,AL36,AT36,BA36)*VLOOKUP($C$14,meta!$R$1:$S$3,2,FALSE),SUM(J36,Q36,X36,AE36,AL36,AT36,BA36))</f>
        <v>0</v>
      </c>
      <c r="F32" s="41">
        <f>IFERROR(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*VLOOKUP($C$14,meta!$R$1:$S$3,2,FALSE),(1*NOT(OR(ISBLANK(J32),ISBLANK(J33),ISBLANK(J34),ISBLANK(J35)))+1*NOT(OR(ISBLANK(Q32),ISBLANK(Q33),ISBLANK(Q34),ISBLANK(Q35)))+1*NOT(OR(ISBLANK(X32),ISBLANK(X33),ISBLANK(X34),ISBLANK(X35)))+1*NOT(OR(ISBLANK(AE32),ISBLANK(AE33),ISBLANK(AE34),ISBLANK(AE35)))+1*NOT(OR(ISBLANK(AL32),ISBLANK(AL33),ISBLANK(AL34),ISBLANK(AL35)))+1*NOT(OR(ISBLANK(AT32),ISBLANK(AT33),ISBLANK(AT34),ISBLANK(AT35)))+1*NOT(OR(ISBLANK(BA32),ISBLANK(BA33),ISBLANK(BA34),ISBLANK(BA35)))))</f>
        <v>0</v>
      </c>
      <c r="G32" s="67"/>
      <c r="H32" s="6" t="str">
        <f>meta!$P$1</f>
        <v>Entrada</v>
      </c>
      <c r="I32" s="1"/>
      <c r="J32" s="13"/>
      <c r="K32" s="26" t="str">
        <f>IF(J32&lt;&gt;"","",TEXT(meta!$F$1,"HH:MM"))</f>
        <v>08:30</v>
      </c>
      <c r="L32" s="1"/>
      <c r="N32" s="67"/>
      <c r="O32" s="6" t="str">
        <f>meta!$P$1</f>
        <v>Entrada</v>
      </c>
      <c r="P32" s="1"/>
      <c r="Q32" s="13"/>
      <c r="R32" s="26" t="str">
        <f>IF(Q32&lt;&gt;"","",TEXT(meta!$F$1,"HH:MM"))</f>
        <v>08:30</v>
      </c>
      <c r="S32" s="1"/>
      <c r="U32" s="67"/>
      <c r="V32" s="6" t="str">
        <f>meta!$P$1</f>
        <v>Entrada</v>
      </c>
      <c r="W32" s="1"/>
      <c r="X32" s="13"/>
      <c r="Y32" s="26" t="str">
        <f>IF(X32&lt;&gt;"","",TEXT(meta!$F$1,"HH:MM"))</f>
        <v>08:30</v>
      </c>
      <c r="Z32" s="1"/>
      <c r="AB32" s="67"/>
      <c r="AC32" s="6" t="str">
        <f>meta!$P$1</f>
        <v>Entrada</v>
      </c>
      <c r="AD32" s="1"/>
      <c r="AE32" s="13"/>
      <c r="AF32" s="26" t="str">
        <f>IF(AE32&lt;&gt;"","",TEXT(meta!$F$1,"HH:MM"))</f>
        <v>08:30</v>
      </c>
      <c r="AG32" s="1"/>
      <c r="AI32" s="67"/>
      <c r="AJ32" s="6" t="str">
        <f>meta!$P$1</f>
        <v>Entrada</v>
      </c>
      <c r="AK32" s="1"/>
      <c r="AL32" s="13"/>
      <c r="AM32" s="26" t="str">
        <f>IF(AL32&lt;&gt;"","",TEXT(meta!$F$1,"HH:MM"))</f>
        <v>08:30</v>
      </c>
      <c r="AN32" s="1"/>
      <c r="AQ32" s="67"/>
      <c r="AR32" s="6" t="str">
        <f>meta!$P$1</f>
        <v>Entrada</v>
      </c>
      <c r="AS32" s="1"/>
      <c r="AT32" s="13"/>
      <c r="AU32" s="26" t="str">
        <f>IF(AT32&lt;&gt;"","",TEXT(meta!$F$1,"HH:MM"))</f>
        <v>08:30</v>
      </c>
      <c r="AV32" s="1"/>
      <c r="AX32" s="67"/>
      <c r="AY32" s="6" t="str">
        <f>meta!$P$1</f>
        <v>Entrada</v>
      </c>
      <c r="AZ32" s="1"/>
      <c r="BA32" s="13"/>
      <c r="BB32" s="26" t="str">
        <f>IF(BA32&lt;&gt;"","",TEXT(meta!$F$1,"HH:MM"))</f>
        <v>08:30</v>
      </c>
      <c r="BC32" s="1"/>
    </row>
    <row r="33" spans="1:55" ht="14.45" customHeight="1" x14ac:dyDescent="0.25">
      <c r="B33" s="11"/>
      <c r="E33" s="68"/>
      <c r="F33" s="36"/>
      <c r="G33" s="67"/>
      <c r="H33" s="7" t="str">
        <f>meta!$P$2</f>
        <v>Almoço ↑</v>
      </c>
      <c r="I33" s="1"/>
      <c r="J33" s="14"/>
      <c r="K33" s="27"/>
      <c r="L33" s="1"/>
      <c r="N33" s="67"/>
      <c r="O33" s="7" t="str">
        <f>meta!$P$2</f>
        <v>Almoço ↑</v>
      </c>
      <c r="P33" s="1"/>
      <c r="Q33" s="14"/>
      <c r="R33" s="27"/>
      <c r="S33" s="1"/>
      <c r="U33" s="67"/>
      <c r="V33" s="7" t="str">
        <f>meta!$P$2</f>
        <v>Almoço ↑</v>
      </c>
      <c r="W33" s="1"/>
      <c r="X33" s="14"/>
      <c r="Y33" s="27"/>
      <c r="Z33" s="1"/>
      <c r="AB33" s="67"/>
      <c r="AC33" s="7" t="str">
        <f>meta!$P$2</f>
        <v>Almoço ↑</v>
      </c>
      <c r="AD33" s="1"/>
      <c r="AE33" s="14"/>
      <c r="AF33" s="27"/>
      <c r="AG33" s="1"/>
      <c r="AI33" s="67"/>
      <c r="AJ33" s="7" t="str">
        <f>meta!$P$2</f>
        <v>Almoço ↑</v>
      </c>
      <c r="AK33" s="1"/>
      <c r="AL33" s="14"/>
      <c r="AM33" s="27"/>
      <c r="AN33" s="1"/>
      <c r="AQ33" s="67"/>
      <c r="AR33" s="7" t="str">
        <f>meta!$P$2</f>
        <v>Almoço ↑</v>
      </c>
      <c r="AS33" s="1"/>
      <c r="AT33" s="14"/>
      <c r="AU33" s="27"/>
      <c r="AV33" s="1"/>
      <c r="AX33" s="67"/>
      <c r="AY33" s="7" t="str">
        <f>meta!$P$2</f>
        <v>Almoço ↑</v>
      </c>
      <c r="AZ33" s="1"/>
      <c r="BA33" s="14"/>
      <c r="BB33" s="27"/>
      <c r="BC33" s="1"/>
    </row>
    <row r="34" spans="1:55" ht="14.45" customHeight="1" x14ac:dyDescent="0.25">
      <c r="B34" s="11"/>
      <c r="E34" s="68"/>
      <c r="F34" s="36"/>
      <c r="G34" s="67"/>
      <c r="H34" s="7" t="str">
        <f>meta!$P$3</f>
        <v>Almoço ↓</v>
      </c>
      <c r="I34" s="1"/>
      <c r="J34" s="14"/>
      <c r="K34" s="27" t="str">
        <f>IF(OR(J33="",J34&lt;&gt;""),"",TEXT(J33+"1:00","HH:MM"))</f>
        <v/>
      </c>
      <c r="L34" s="1"/>
      <c r="N34" s="67"/>
      <c r="O34" s="7" t="str">
        <f>meta!$P$3</f>
        <v>Almoço ↓</v>
      </c>
      <c r="P34" s="1"/>
      <c r="Q34" s="14"/>
      <c r="R34" s="27" t="str">
        <f>IF(OR(Q33="",Q34&lt;&gt;""),"",TEXT(Q33+"1:00","HH:MM"))</f>
        <v/>
      </c>
      <c r="S34" s="1"/>
      <c r="U34" s="67"/>
      <c r="V34" s="7" t="str">
        <f>meta!$P$3</f>
        <v>Almoço ↓</v>
      </c>
      <c r="W34" s="1"/>
      <c r="X34" s="14"/>
      <c r="Y34" s="27" t="str">
        <f>IF(OR(X33="",X34&lt;&gt;""),"",TEXT(X33+"1:00","HH:MM"))</f>
        <v/>
      </c>
      <c r="Z34" s="1"/>
      <c r="AB34" s="67"/>
      <c r="AC34" s="7" t="str">
        <f>meta!$P$3</f>
        <v>Almoço ↓</v>
      </c>
      <c r="AD34" s="1"/>
      <c r="AE34" s="14"/>
      <c r="AF34" s="27" t="str">
        <f>IF(OR(AE33="",AE34&lt;&gt;""),"",TEXT(AE33+"1:00","HH:MM"))</f>
        <v/>
      </c>
      <c r="AG34" s="1"/>
      <c r="AI34" s="67"/>
      <c r="AJ34" s="7" t="str">
        <f>meta!$P$3</f>
        <v>Almoço ↓</v>
      </c>
      <c r="AK34" s="1"/>
      <c r="AL34" s="14"/>
      <c r="AM34" s="27" t="str">
        <f>IF(OR(AL33="",AL34&lt;&gt;""),"",TEXT(AL33+"1:00","HH:MM"))</f>
        <v/>
      </c>
      <c r="AN34" s="1"/>
      <c r="AQ34" s="67"/>
      <c r="AR34" s="7" t="str">
        <f>meta!$P$3</f>
        <v>Almoço ↓</v>
      </c>
      <c r="AS34" s="1"/>
      <c r="AT34" s="14"/>
      <c r="AU34" s="27" t="str">
        <f>IF(OR(AT33="",AT34&lt;&gt;""),"",TEXT(AT33+"1:00","HH:MM"))</f>
        <v/>
      </c>
      <c r="AV34" s="1"/>
      <c r="AX34" s="67"/>
      <c r="AY34" s="7" t="str">
        <f>meta!$P$3</f>
        <v>Almoço ↓</v>
      </c>
      <c r="AZ34" s="1"/>
      <c r="BA34" s="14"/>
      <c r="BB34" s="27" t="str">
        <f>IF(OR(BA33="",BA34&lt;&gt;""),"",TEXT(BA33+"1:00","HH:MM"))</f>
        <v/>
      </c>
      <c r="BC34" s="1"/>
    </row>
    <row r="35" spans="1:55" ht="14.45" customHeight="1" x14ac:dyDescent="0.25">
      <c r="B35" s="11"/>
      <c r="E35" s="68"/>
      <c r="F35" s="36"/>
      <c r="G35" s="67"/>
      <c r="H35" s="6" t="str">
        <f>meta!$P$4</f>
        <v>Saída</v>
      </c>
      <c r="I35" s="1"/>
      <c r="J35" s="13"/>
      <c r="K35" s="26" t="str">
        <f>IF(J35&lt;&gt;"","",TEXT(meta!$F$2,"HH:MM"))</f>
        <v>17:30</v>
      </c>
      <c r="L35" s="1"/>
      <c r="N35" s="67"/>
      <c r="O35" s="6" t="str">
        <f>meta!$P$4</f>
        <v>Saída</v>
      </c>
      <c r="P35" s="1"/>
      <c r="Q35" s="13"/>
      <c r="R35" s="26" t="str">
        <f>IF(Q35&lt;&gt;"","",TEXT(meta!$F$2,"HH:MM"))</f>
        <v>17:30</v>
      </c>
      <c r="S35" s="1"/>
      <c r="U35" s="67"/>
      <c r="V35" s="6" t="str">
        <f>meta!$P$4</f>
        <v>Saída</v>
      </c>
      <c r="W35" s="1"/>
      <c r="X35" s="13"/>
      <c r="Y35" s="26" t="str">
        <f>IF(X35&lt;&gt;"","",TEXT(meta!$F$2,"HH:MM"))</f>
        <v>17:30</v>
      </c>
      <c r="Z35" s="1"/>
      <c r="AB35" s="67"/>
      <c r="AC35" s="6" t="str">
        <f>meta!$P$4</f>
        <v>Saída</v>
      </c>
      <c r="AD35" s="1"/>
      <c r="AE35" s="13"/>
      <c r="AF35" s="26" t="str">
        <f>IF(AE35&lt;&gt;"","",TEXT(meta!$F$2,"HH:MM"))</f>
        <v>17:30</v>
      </c>
      <c r="AG35" s="1"/>
      <c r="AI35" s="67"/>
      <c r="AJ35" s="6" t="str">
        <f>meta!$P$4</f>
        <v>Saída</v>
      </c>
      <c r="AK35" s="1"/>
      <c r="AL35" s="13"/>
      <c r="AM35" s="26" t="str">
        <f>IF(AL35&lt;&gt;"","",TEXT(meta!$F$2,"HH:MM"))</f>
        <v>17:30</v>
      </c>
      <c r="AN35" s="1"/>
      <c r="AQ35" s="67"/>
      <c r="AR35" s="6" t="str">
        <f>meta!$P$4</f>
        <v>Saída</v>
      </c>
      <c r="AS35" s="1"/>
      <c r="AT35" s="13"/>
      <c r="AU35" s="26" t="str">
        <f>IF(AT35&lt;&gt;"","",TEXT(meta!$F$2,"HH:MM"))</f>
        <v>17:30</v>
      </c>
      <c r="AV35" s="1"/>
      <c r="AX35" s="67"/>
      <c r="AY35" s="6" t="str">
        <f>meta!$P$4</f>
        <v>Saída</v>
      </c>
      <c r="AZ35" s="1"/>
      <c r="BA35" s="13"/>
      <c r="BB35" s="26" t="str">
        <f>IF(BA35&lt;&gt;"","",TEXT(meta!$F$2,"HH:MM"))</f>
        <v>17:30</v>
      </c>
      <c r="BC35" s="1"/>
    </row>
    <row r="36" spans="1:55" s="18" customFormat="1" ht="10.5" customHeight="1" x14ac:dyDescent="0.25">
      <c r="A36" s="8"/>
      <c r="B36" s="11"/>
      <c r="C36" s="8"/>
      <c r="D36" s="2"/>
      <c r="E36" s="35"/>
      <c r="F36" s="35"/>
      <c r="G36" s="67"/>
      <c r="H36" s="58" t="str">
        <f>IF(AND(J32&lt;&gt;"",J33&lt;&gt;"",J34&lt;&gt;"",J35&lt;&gt;""),
IF(ABS(J35-J32-(J34-J33)-meta!$F$4)&lt;=meta!$F$9,
_xlfn.CONCAT(
(SIGN(J35-J32-(J34-J33)-meta!$F$4)*MINUTE(ABS(J35-J32-(J34-J33)-meta!$F$4))),meta!$F$10
),""),"")</f>
        <v/>
      </c>
      <c r="I36" s="8"/>
      <c r="J36" s="23" t="str">
        <f>_xlfn.IFS(AND(J32="",J33="",J34="",J35=""),"",
AND(J32&lt;&gt;"",J33="",J34="",J35=""),meta!$F$1-J32,
AND(J32&lt;&gt;"",J33&lt;&gt;"",J34="",J35=""),meta!$F$1-J32,
AND(J32&lt;&gt;"",J33&lt;&gt;"",J34&lt;&gt;"",J35=""),(meta!$F$1-J32)-(J34-J33-meta!$F$3),
AND(J32&lt;&gt;"",J33&lt;&gt;"",J34&lt;&gt;"",J35&lt;&gt;""),IF(ABS(J35-J32-(J34-J33)-meta!$F$4)&lt;=meta!$F$9,0,(J35-J32-(J34-J33)-meta!$F$4)),
TRUE,"ERRO")</f>
        <v/>
      </c>
      <c r="K36" s="28"/>
      <c r="L36" s="8"/>
      <c r="M36" s="19"/>
      <c r="N36" s="67"/>
      <c r="O36" s="58" t="str">
        <f>IF(AND(Q32&lt;&gt;"",Q33&lt;&gt;"",Q34&lt;&gt;"",Q35&lt;&gt;""),
IF(ABS(Q35-Q32-(Q34-Q33)-meta!$F$4)&lt;=meta!$F$9,
_xlfn.CONCAT(
(SIGN(Q35-Q32-(Q34-Q33)-meta!$F$4)*MINUTE(ABS(Q35-Q32-(Q34-Q33)-meta!$F$4))),meta!$F$10
),""),"")</f>
        <v/>
      </c>
      <c r="P36" s="8"/>
      <c r="Q36" s="23" t="str">
        <f>_xlfn.IFS(AND(Q32="",Q33="",Q34="",Q35=""),"",
AND(Q32&lt;&gt;"",Q33="",Q34="",Q35=""),meta!$F$1-Q32,
AND(Q32&lt;&gt;"",Q33&lt;&gt;"",Q34="",Q35=""),meta!$F$1-Q32,
AND(Q32&lt;&gt;"",Q33&lt;&gt;"",Q34&lt;&gt;"",Q35=""),(meta!$F$1-Q32)-(Q34-Q33-meta!$F$3),
AND(Q32&lt;&gt;"",Q33&lt;&gt;"",Q34&lt;&gt;"",Q35&lt;&gt;""),IF(ABS(Q35-Q32-(Q34-Q33)-meta!$F$4)&lt;=meta!$F$9,0,(Q35-Q32-(Q34-Q33)-meta!$F$4)),
TRUE,"ERRO")</f>
        <v/>
      </c>
      <c r="R36" s="28"/>
      <c r="S36" s="8"/>
      <c r="T36" s="19"/>
      <c r="U36" s="67"/>
      <c r="V36" s="58" t="str">
        <f>IF(AND(X32&lt;&gt;"",X33&lt;&gt;"",X34&lt;&gt;"",X35&lt;&gt;""),
IF(ABS(X35-X32-(X34-X33)-meta!$F$4)&lt;=meta!$F$9,
_xlfn.CONCAT(
(SIGN(X35-X32-(X34-X33)-meta!$F$4)*MINUTE(ABS(X35-X32-(X34-X33)-meta!$F$4))),meta!$F$10
),""),"")</f>
        <v/>
      </c>
      <c r="W36" s="8"/>
      <c r="X36" s="23" t="str">
        <f>_xlfn.IFS(AND(X32="",X33="",X34="",X35=""),"",
AND(X32&lt;&gt;"",X33="",X34="",X35=""),meta!$F$1-X32,
AND(X32&lt;&gt;"",X33&lt;&gt;"",X34="",X35=""),meta!$F$1-X32,
AND(X32&lt;&gt;"",X33&lt;&gt;"",X34&lt;&gt;"",X35=""),(meta!$F$1-X32)-(X34-X33-meta!$F$3),
AND(X32&lt;&gt;"",X33&lt;&gt;"",X34&lt;&gt;"",X35&lt;&gt;""),IF(ABS(X35-X32-(X34-X33)-meta!$F$4)&lt;=meta!$F$9,0,(X35-X32-(X34-X33)-meta!$F$4)),
TRUE,"ERRO")</f>
        <v/>
      </c>
      <c r="Y36" s="28"/>
      <c r="Z36" s="8"/>
      <c r="AA36" s="19"/>
      <c r="AB36" s="67"/>
      <c r="AC36" s="58" t="str">
        <f>IF(AND(AE32&lt;&gt;"",AE33&lt;&gt;"",AE34&lt;&gt;"",AE35&lt;&gt;""),
IF(ABS(AE35-AE32-(AE34-AE33)-meta!$F$4)&lt;=meta!$F$9,
_xlfn.CONCAT(
(SIGN(AE35-AE32-(AE34-AE33)-meta!$F$4)*MINUTE(ABS(AE35-AE32-(AE34-AE33)-meta!$F$4))),meta!$F$10
),""),"")</f>
        <v/>
      </c>
      <c r="AD36" s="8"/>
      <c r="AE36" s="23" t="str">
        <f>_xlfn.IFS(AND(AE32="",AE33="",AE34="",AE35=""),"",
AND(AE32&lt;&gt;"",AE33="",AE34="",AE35=""),meta!$F$1-AE32,
AND(AE32&lt;&gt;"",AE33&lt;&gt;"",AE34="",AE35=""),meta!$F$1-AE32,
AND(AE32&lt;&gt;"",AE33&lt;&gt;"",AE34&lt;&gt;"",AE35=""),(meta!$F$1-AE32)-(AE34-AE33-meta!$F$3),
AND(AE32&lt;&gt;"",AE33&lt;&gt;"",AE34&lt;&gt;"",AE35&lt;&gt;""),IF(ABS(AE35-AE32-(AE34-AE33)-meta!$F$4)&lt;=meta!$F$9,0,(AE35-AE32-(AE34-AE33)-meta!$F$4)),
TRUE,"ERRO")</f>
        <v/>
      </c>
      <c r="AF36" s="28"/>
      <c r="AG36" s="8"/>
      <c r="AH36" s="19"/>
      <c r="AI36" s="67"/>
      <c r="AJ36" s="58" t="str">
        <f>IF(AND(AL32&lt;&gt;"",AL33&lt;&gt;"",AL34&lt;&gt;"",AL35&lt;&gt;""),
IF(ABS(AL35-AL32-(AL34-AL33)-meta!$F$4)&lt;=meta!$F$9,
_xlfn.CONCAT(
(SIGN(AL35-AL32-(AL34-AL33)-meta!$F$4)*MINUTE(ABS(AL35-AL32-(AL34-AL33)-meta!$F$4))),meta!$F$10
),""),"")</f>
        <v/>
      </c>
      <c r="AK36" s="8"/>
      <c r="AL36" s="23" t="str">
        <f>_xlfn.IFS(AND(AL32="",AL33="",AL34="",AL35=""),"",
AND(AL32&lt;&gt;"",AL33="",AL34="",AL35=""),meta!$F$1-AL32,
AND(AL32&lt;&gt;"",AL33&lt;&gt;"",AL34="",AL35=""),meta!$F$1-AL32,
AND(AL32&lt;&gt;"",AL33&lt;&gt;"",AL34&lt;&gt;"",AL35=""),(meta!$F$1-AL32)-(AL34-AL33-meta!$F$3),
AND(AL32&lt;&gt;"",AL33&lt;&gt;"",AL34&lt;&gt;"",AL35&lt;&gt;""),IF(ABS(AL35-AL32-(AL34-AL33)-meta!$F$4)&lt;=meta!$F$9,0,(AL35-AL32-(AL34-AL33)-meta!$F$4)),
TRUE,"ERRO")</f>
        <v/>
      </c>
      <c r="AM36" s="28"/>
      <c r="AN36" s="8"/>
      <c r="AO36" s="19"/>
      <c r="AQ36" s="67"/>
      <c r="AR36" s="58" t="str">
        <f>IF(AND(AT32&lt;&gt;"",AT33&lt;&gt;"",AT34&lt;&gt;"",AT35&lt;&gt;""),
IF(ABS(AT35-AT32-(AT34-AT33)-meta!$F$4)&lt;=meta!$F$9,
_xlfn.CONCAT(
(SIGN(AT35-AT32-(AT34-AT33)-meta!$F$4)*MINUTE(ABS(AT35-AT32-(AT34-AT33)-meta!$F$4))),meta!$F$10
),""),"")</f>
        <v/>
      </c>
      <c r="AS36" s="8"/>
      <c r="AT36" s="23" t="str">
        <f>_xlfn.IFS(AND(AT32="",AT33="",AT34="",AT35=""),"",
AND(AT32&lt;&gt;"",AT33="",AT34="",AT35=""),meta!$F$1-AT32,
AND(AT32&lt;&gt;"",AT33&lt;&gt;"",AT34="",AT35=""),meta!$F$1-AT32,
AND(AT32&lt;&gt;"",AT33&lt;&gt;"",AT34&lt;&gt;"",AT35=""),(meta!$F$1-AT32)-(AT34-AT33-meta!$F$3),
AND(AT32&lt;&gt;"",AT33&lt;&gt;"",AT34&lt;&gt;"",AT35&lt;&gt;""),IF(ABS(AT35-AT32-(AT34-AT33)-meta!$F$4)&lt;=meta!$F$9,0,(AT35-AT32-(AT34-AT33)-meta!$F$4)),
TRUE,"ERRO")</f>
        <v/>
      </c>
      <c r="AU36" s="28"/>
      <c r="AV36" s="8"/>
      <c r="AX36" s="67"/>
      <c r="AY36" s="58" t="str">
        <f>IF(AND(BA32&lt;&gt;"",BA33&lt;&gt;"",BA34&lt;&gt;"",BA35&lt;&gt;""),
IF(ABS(BA35-BA32-(BA34-BA33)-meta!$F$4)&lt;=meta!$F$9,
_xlfn.CONCAT(
(SIGN(BA35-BA32-(BA34-BA33)-meta!$F$4)*MINUTE(ABS(BA35-BA32-(BA34-BA33)-meta!$F$4))),meta!$F$10
),""),"")</f>
        <v/>
      </c>
      <c r="AZ36" s="8"/>
      <c r="BA36" s="23" t="str">
        <f>_xlfn.IFS(AND(BA32="",BA33="",BA34="",BA35=""),"",
AND(BA32&lt;&gt;"",BA33="",BA34="",BA35=""),meta!$F$1-BA32,
AND(BA32&lt;&gt;"",BA33&lt;&gt;"",BA34="",BA35=""),meta!$F$1-BA32,
AND(BA32&lt;&gt;"",BA33&lt;&gt;"",BA34&lt;&gt;"",BA35=""),(meta!$F$1-BA32)-(BA34-BA33-meta!$F$3),
AND(BA32&lt;&gt;"",BA33&lt;&gt;"",BA34&lt;&gt;"",BA35&lt;&gt;""),IF(ABS(BA35-BA32-(BA34-BA33)-meta!$F$4)&lt;=meta!$F$9,0,(BA35-BA32-(BA34-BA33)-meta!$F$4)),
TRUE,"ERRO")</f>
        <v/>
      </c>
      <c r="BB36" s="28"/>
      <c r="BC36" s="8"/>
    </row>
    <row r="37" spans="1:55" ht="4.5" customHeight="1" x14ac:dyDescent="0.25">
      <c r="B37" s="11"/>
      <c r="F37" s="35"/>
    </row>
    <row r="38" spans="1:55" ht="4.5" customHeight="1" x14ac:dyDescent="0.25">
      <c r="B38" s="11"/>
      <c r="F38" s="35"/>
      <c r="G38" s="67">
        <f>AX31+1</f>
        <v>44194</v>
      </c>
      <c r="H38" s="15"/>
      <c r="I38" s="15"/>
      <c r="J38" s="15"/>
      <c r="K38" s="25"/>
      <c r="L38" s="4"/>
      <c r="N38" s="67">
        <f>G38+1</f>
        <v>44195</v>
      </c>
      <c r="O38" s="15"/>
      <c r="P38" s="15"/>
      <c r="Q38" s="15"/>
      <c r="R38" s="25"/>
      <c r="S38" s="4"/>
      <c r="U38" s="67">
        <f>N38+1</f>
        <v>44196</v>
      </c>
      <c r="V38" s="15"/>
      <c r="W38" s="15"/>
      <c r="X38" s="15"/>
      <c r="Y38" s="25"/>
      <c r="Z38" s="4"/>
      <c r="AB38" s="67">
        <f>U38+1</f>
        <v>44197</v>
      </c>
      <c r="AC38" s="15"/>
      <c r="AD38" s="15"/>
      <c r="AE38" s="15"/>
      <c r="AF38" s="25"/>
      <c r="AG38" s="4"/>
      <c r="AI38" s="67">
        <f>AB38+1</f>
        <v>44198</v>
      </c>
      <c r="AJ38" s="15"/>
      <c r="AK38" s="15"/>
      <c r="AL38" s="15"/>
      <c r="AM38" s="25"/>
      <c r="AN38" s="4"/>
      <c r="AQ38" s="67">
        <f>AI38+1</f>
        <v>44199</v>
      </c>
      <c r="AR38" s="15"/>
      <c r="AS38" s="15"/>
      <c r="AT38" s="15"/>
      <c r="AU38" s="25"/>
      <c r="AV38" s="4"/>
      <c r="AX38" s="67">
        <f>AQ38+1</f>
        <v>44200</v>
      </c>
      <c r="AY38" s="15"/>
      <c r="AZ38" s="15"/>
      <c r="BA38" s="15"/>
      <c r="BB38" s="25"/>
      <c r="BC38" s="4"/>
    </row>
    <row r="39" spans="1:55" ht="14.45" customHeight="1" x14ac:dyDescent="0.25">
      <c r="B39" s="11"/>
      <c r="E39" s="68">
        <f>IFERROR(SUM(J43,Q43,X43,AE43,AL43,AT43,BA43)*VLOOKUP($C$14,meta!$R$1:$S$3,2,FALSE),SUM(J43,Q43,X43,AE43,AL43,AT43,BA43))</f>
        <v>0</v>
      </c>
      <c r="F39" s="41">
        <f>IFERROR(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*VLOOKUP($C$14,meta!$R$1:$S$3,2,FALSE),(1*NOT(OR(ISBLANK(J39),ISBLANK(J40),ISBLANK(J41),ISBLANK(J42)))+1*NOT(OR(ISBLANK(Q39),ISBLANK(Q40),ISBLANK(Q41),ISBLANK(Q42)))+1*NOT(OR(ISBLANK(X39),ISBLANK(X40),ISBLANK(X41),ISBLANK(X42)))+1*NOT(OR(ISBLANK(AE39),ISBLANK(AE40),ISBLANK(AE41),ISBLANK(AE42)))+1*NOT(OR(ISBLANK(AL39),ISBLANK(AL40),ISBLANK(AL41),ISBLANK(AL42)))+1*NOT(OR(ISBLANK(AT39),ISBLANK(AT40),ISBLANK(AT41),ISBLANK(AT42)))+1*NOT(OR(ISBLANK(BA39),ISBLANK(BA40),ISBLANK(BA41),ISBLANK(BA42)))))</f>
        <v>0</v>
      </c>
      <c r="G39" s="67"/>
      <c r="H39" s="6" t="str">
        <f>meta!$P$1</f>
        <v>Entrada</v>
      </c>
      <c r="I39" s="1"/>
      <c r="J39" s="13"/>
      <c r="K39" s="26" t="str">
        <f>IF(J39&lt;&gt;"","",TEXT(meta!$F$1,"HH:MM"))</f>
        <v>08:30</v>
      </c>
      <c r="L39" s="1"/>
      <c r="N39" s="67"/>
      <c r="O39" s="6" t="str">
        <f>meta!$P$1</f>
        <v>Entrada</v>
      </c>
      <c r="P39" s="1"/>
      <c r="Q39" s="13"/>
      <c r="R39" s="26" t="str">
        <f>IF(Q39&lt;&gt;"","",TEXT(meta!$F$1,"HH:MM"))</f>
        <v>08:30</v>
      </c>
      <c r="S39" s="1"/>
      <c r="U39" s="67"/>
      <c r="V39" s="6" t="str">
        <f>meta!$P$1</f>
        <v>Entrada</v>
      </c>
      <c r="W39" s="1"/>
      <c r="X39" s="13"/>
      <c r="Y39" s="26" t="str">
        <f>IF(X39&lt;&gt;"","",TEXT(meta!$F$1,"HH:MM"))</f>
        <v>08:30</v>
      </c>
      <c r="Z39" s="1"/>
      <c r="AB39" s="67"/>
      <c r="AC39" s="6" t="str">
        <f>meta!$P$1</f>
        <v>Entrada</v>
      </c>
      <c r="AD39" s="1"/>
      <c r="AE39" s="13"/>
      <c r="AF39" s="26" t="str">
        <f>IF(AE39&lt;&gt;"","",TEXT(meta!$F$1,"HH:MM"))</f>
        <v>08:30</v>
      </c>
      <c r="AG39" s="1"/>
      <c r="AI39" s="67"/>
      <c r="AJ39" s="6" t="str">
        <f>meta!$P$1</f>
        <v>Entrada</v>
      </c>
      <c r="AK39" s="1"/>
      <c r="AL39" s="13"/>
      <c r="AM39" s="26" t="str">
        <f>IF(AL39&lt;&gt;"","",TEXT(meta!$F$1,"HH:MM"))</f>
        <v>08:30</v>
      </c>
      <c r="AN39" s="1"/>
      <c r="AQ39" s="67"/>
      <c r="AR39" s="6" t="str">
        <f>meta!$P$1</f>
        <v>Entrada</v>
      </c>
      <c r="AS39" s="1"/>
      <c r="AT39" s="13"/>
      <c r="AU39" s="26" t="str">
        <f>IF(AT39&lt;&gt;"","",TEXT(meta!$F$1,"HH:MM"))</f>
        <v>08:30</v>
      </c>
      <c r="AV39" s="1"/>
      <c r="AX39" s="67"/>
      <c r="AY39" s="6" t="str">
        <f>meta!$P$1</f>
        <v>Entrada</v>
      </c>
      <c r="AZ39" s="1"/>
      <c r="BA39" s="13"/>
      <c r="BB39" s="26" t="str">
        <f>IF(BA39&lt;&gt;"","",TEXT(meta!$F$1,"HH:MM"))</f>
        <v>08:30</v>
      </c>
      <c r="BC39" s="1"/>
    </row>
    <row r="40" spans="1:55" ht="14.45" customHeight="1" x14ac:dyDescent="0.25">
      <c r="B40" s="11"/>
      <c r="E40" s="68"/>
      <c r="F40" s="38"/>
      <c r="G40" s="67"/>
      <c r="H40" s="7" t="str">
        <f>meta!$P$2</f>
        <v>Almoço ↑</v>
      </c>
      <c r="I40" s="1"/>
      <c r="J40" s="14"/>
      <c r="K40" s="27"/>
      <c r="L40" s="1"/>
      <c r="N40" s="67"/>
      <c r="O40" s="7" t="str">
        <f>meta!$P$2</f>
        <v>Almoço ↑</v>
      </c>
      <c r="P40" s="1"/>
      <c r="Q40" s="14"/>
      <c r="R40" s="27"/>
      <c r="S40" s="1"/>
      <c r="U40" s="67"/>
      <c r="V40" s="7" t="str">
        <f>meta!$P$2</f>
        <v>Almoço ↑</v>
      </c>
      <c r="W40" s="1"/>
      <c r="X40" s="14"/>
      <c r="Y40" s="27"/>
      <c r="Z40" s="1"/>
      <c r="AB40" s="67"/>
      <c r="AC40" s="7" t="str">
        <f>meta!$P$2</f>
        <v>Almoço ↑</v>
      </c>
      <c r="AD40" s="1"/>
      <c r="AE40" s="14"/>
      <c r="AF40" s="27"/>
      <c r="AG40" s="1"/>
      <c r="AI40" s="67"/>
      <c r="AJ40" s="7" t="str">
        <f>meta!$P$2</f>
        <v>Almoço ↑</v>
      </c>
      <c r="AK40" s="1"/>
      <c r="AL40" s="14"/>
      <c r="AM40" s="27"/>
      <c r="AN40" s="1"/>
      <c r="AQ40" s="67"/>
      <c r="AR40" s="7" t="str">
        <f>meta!$P$2</f>
        <v>Almoço ↑</v>
      </c>
      <c r="AS40" s="1"/>
      <c r="AT40" s="14"/>
      <c r="AU40" s="27"/>
      <c r="AV40" s="1"/>
      <c r="AX40" s="67"/>
      <c r="AY40" s="7" t="str">
        <f>meta!$P$2</f>
        <v>Almoço ↑</v>
      </c>
      <c r="AZ40" s="1"/>
      <c r="BA40" s="14"/>
      <c r="BB40" s="27"/>
      <c r="BC40" s="1"/>
    </row>
    <row r="41" spans="1:55" ht="14.45" customHeight="1" x14ac:dyDescent="0.25">
      <c r="B41" s="11"/>
      <c r="E41" s="68"/>
      <c r="F41" s="38"/>
      <c r="G41" s="67"/>
      <c r="H41" s="7" t="str">
        <f>meta!$P$3</f>
        <v>Almoço ↓</v>
      </c>
      <c r="I41" s="1"/>
      <c r="J41" s="14"/>
      <c r="K41" s="27" t="str">
        <f>IF(OR(J40="",J41&lt;&gt;""),"",TEXT(J40+"1:00","HH:MM"))</f>
        <v/>
      </c>
      <c r="L41" s="1"/>
      <c r="N41" s="67"/>
      <c r="O41" s="7" t="str">
        <f>meta!$P$3</f>
        <v>Almoço ↓</v>
      </c>
      <c r="P41" s="1"/>
      <c r="Q41" s="14"/>
      <c r="R41" s="27" t="str">
        <f>IF(OR(Q40="",Q41&lt;&gt;""),"",TEXT(Q40+"1:00","HH:MM"))</f>
        <v/>
      </c>
      <c r="S41" s="1"/>
      <c r="U41" s="67"/>
      <c r="V41" s="7" t="str">
        <f>meta!$P$3</f>
        <v>Almoço ↓</v>
      </c>
      <c r="W41" s="1"/>
      <c r="X41" s="14"/>
      <c r="Y41" s="27" t="str">
        <f>IF(OR(X40="",X41&lt;&gt;""),"",TEXT(X40+"1:00","HH:MM"))</f>
        <v/>
      </c>
      <c r="Z41" s="1"/>
      <c r="AB41" s="67"/>
      <c r="AC41" s="7" t="str">
        <f>meta!$P$3</f>
        <v>Almoço ↓</v>
      </c>
      <c r="AD41" s="1"/>
      <c r="AE41" s="14"/>
      <c r="AF41" s="27" t="str">
        <f>IF(OR(AE40="",AE41&lt;&gt;""),"",TEXT(AE40+"1:00","HH:MM"))</f>
        <v/>
      </c>
      <c r="AG41" s="1"/>
      <c r="AI41" s="67"/>
      <c r="AJ41" s="7" t="str">
        <f>meta!$P$3</f>
        <v>Almoço ↓</v>
      </c>
      <c r="AK41" s="1"/>
      <c r="AL41" s="14"/>
      <c r="AM41" s="27" t="str">
        <f>IF(OR(AL40="",AL41&lt;&gt;""),"",TEXT(AL40+"1:00","HH:MM"))</f>
        <v/>
      </c>
      <c r="AN41" s="1"/>
      <c r="AQ41" s="67"/>
      <c r="AR41" s="7" t="str">
        <f>meta!$P$3</f>
        <v>Almoço ↓</v>
      </c>
      <c r="AS41" s="1"/>
      <c r="AT41" s="14"/>
      <c r="AU41" s="27" t="str">
        <f>IF(OR(AT40="",AT41&lt;&gt;""),"",TEXT(AT40+"1:00","HH:MM"))</f>
        <v/>
      </c>
      <c r="AV41" s="1"/>
      <c r="AX41" s="67"/>
      <c r="AY41" s="7" t="str">
        <f>meta!$P$3</f>
        <v>Almoço ↓</v>
      </c>
      <c r="AZ41" s="1"/>
      <c r="BA41" s="14"/>
      <c r="BB41" s="27" t="str">
        <f>IF(OR(BA40="",BA41&lt;&gt;""),"",TEXT(BA40+"1:00","HH:MM"))</f>
        <v/>
      </c>
      <c r="BC41" s="1"/>
    </row>
    <row r="42" spans="1:55" ht="14.45" customHeight="1" x14ac:dyDescent="0.25">
      <c r="B42" s="11"/>
      <c r="E42" s="68"/>
      <c r="F42" s="38"/>
      <c r="G42" s="67"/>
      <c r="H42" s="6" t="str">
        <f>meta!$P$4</f>
        <v>Saída</v>
      </c>
      <c r="I42" s="1"/>
      <c r="J42" s="13"/>
      <c r="K42" s="26" t="str">
        <f>IF(J42&lt;&gt;"","",TEXT(meta!$F$2,"HH:MM"))</f>
        <v>17:30</v>
      </c>
      <c r="L42" s="1"/>
      <c r="N42" s="67"/>
      <c r="O42" s="6" t="str">
        <f>meta!$P$4</f>
        <v>Saída</v>
      </c>
      <c r="P42" s="1"/>
      <c r="Q42" s="13"/>
      <c r="R42" s="26" t="str">
        <f>IF(Q42&lt;&gt;"","",TEXT(meta!$F$2,"HH:MM"))</f>
        <v>17:30</v>
      </c>
      <c r="S42" s="1"/>
      <c r="U42" s="67"/>
      <c r="V42" s="6" t="str">
        <f>meta!$P$4</f>
        <v>Saída</v>
      </c>
      <c r="W42" s="1"/>
      <c r="X42" s="13"/>
      <c r="Y42" s="26" t="str">
        <f>IF(X42&lt;&gt;"","",TEXT(meta!$F$2,"HH:MM"))</f>
        <v>17:30</v>
      </c>
      <c r="Z42" s="1"/>
      <c r="AB42" s="67"/>
      <c r="AC42" s="6" t="str">
        <f>meta!$P$4</f>
        <v>Saída</v>
      </c>
      <c r="AD42" s="1"/>
      <c r="AE42" s="13"/>
      <c r="AF42" s="26" t="str">
        <f>IF(AE42&lt;&gt;"","",TEXT(meta!$F$2,"HH:MM"))</f>
        <v>17:30</v>
      </c>
      <c r="AG42" s="1"/>
      <c r="AI42" s="67"/>
      <c r="AJ42" s="6" t="str">
        <f>meta!$P$4</f>
        <v>Saída</v>
      </c>
      <c r="AK42" s="1"/>
      <c r="AL42" s="13"/>
      <c r="AM42" s="26" t="str">
        <f>IF(AL42&lt;&gt;"","",TEXT(meta!$F$2,"HH:MM"))</f>
        <v>17:30</v>
      </c>
      <c r="AN42" s="1"/>
      <c r="AQ42" s="67"/>
      <c r="AR42" s="6" t="str">
        <f>meta!$P$4</f>
        <v>Saída</v>
      </c>
      <c r="AS42" s="1"/>
      <c r="AT42" s="13"/>
      <c r="AU42" s="26" t="str">
        <f>IF(AT42&lt;&gt;"","",TEXT(meta!$F$2,"HH:MM"))</f>
        <v>17:30</v>
      </c>
      <c r="AV42" s="1"/>
      <c r="AX42" s="67"/>
      <c r="AY42" s="6" t="str">
        <f>meta!$P$4</f>
        <v>Saída</v>
      </c>
      <c r="AZ42" s="1"/>
      <c r="BA42" s="13"/>
      <c r="BB42" s="26" t="str">
        <f>IF(BA42&lt;&gt;"","",TEXT(meta!$F$2,"HH:MM"))</f>
        <v>17:30</v>
      </c>
      <c r="BC42" s="1"/>
    </row>
    <row r="43" spans="1:55" s="18" customFormat="1" ht="10.5" customHeight="1" x14ac:dyDescent="0.25">
      <c r="A43" s="8"/>
      <c r="B43" s="11"/>
      <c r="C43" s="8"/>
      <c r="D43" s="2"/>
      <c r="E43" s="35"/>
      <c r="F43" s="37"/>
      <c r="G43" s="67"/>
      <c r="H43" s="58" t="str">
        <f>IF(AND(J39&lt;&gt;"",J40&lt;&gt;"",J41&lt;&gt;"",J42&lt;&gt;""),
IF(ABS(J42-J39-(J41-J40)-meta!$F$4)&lt;=meta!$F$9,
_xlfn.CONCAT(
(SIGN(J42-J39-(J41-J40)-meta!$F$4)*MINUTE(ABS(J42-J39-(J41-J40)-meta!$F$4))),meta!$F$10
),""),"")</f>
        <v/>
      </c>
      <c r="I43" s="8"/>
      <c r="J43" s="23" t="str">
        <f>_xlfn.IFS(AND(J39="",J40="",J41="",J42=""),"",
AND(J39&lt;&gt;"",J40="",J41="",J42=""),meta!$F$1-J39,
AND(J39&lt;&gt;"",J40&lt;&gt;"",J41="",J42=""),meta!$F$1-J39,
AND(J39&lt;&gt;"",J40&lt;&gt;"",J41&lt;&gt;"",J42=""),(meta!$F$1-J39)-(J41-J40-meta!$F$3),
AND(J39&lt;&gt;"",J40&lt;&gt;"",J41&lt;&gt;"",J42&lt;&gt;""),IF(ABS(J42-J39-(J41-J40)-meta!$F$4)&lt;=meta!$F$9,0,(J42-J39-(J41-J40)-meta!$F$4)),
TRUE,"ERRO")</f>
        <v/>
      </c>
      <c r="K43" s="28"/>
      <c r="L43" s="8"/>
      <c r="M43" s="19"/>
      <c r="N43" s="67"/>
      <c r="O43" s="58" t="str">
        <f>IF(AND(Q39&lt;&gt;"",Q40&lt;&gt;"",Q41&lt;&gt;"",Q42&lt;&gt;""),
IF(ABS(Q42-Q39-(Q41-Q40)-meta!$F$4)&lt;=meta!$F$9,
_xlfn.CONCAT(
(SIGN(Q42-Q39-(Q41-Q40)-meta!$F$4)*MINUTE(ABS(Q42-Q39-(Q41-Q40)-meta!$F$4))),meta!$F$10
),""),"")</f>
        <v/>
      </c>
      <c r="P43" s="8"/>
      <c r="Q43" s="23" t="str">
        <f>_xlfn.IFS(AND(Q39="",Q40="",Q41="",Q42=""),"",
AND(Q39&lt;&gt;"",Q40="",Q41="",Q42=""),meta!$F$1-Q39,
AND(Q39&lt;&gt;"",Q40&lt;&gt;"",Q41="",Q42=""),meta!$F$1-Q39,
AND(Q39&lt;&gt;"",Q40&lt;&gt;"",Q41&lt;&gt;"",Q42=""),(meta!$F$1-Q39)-(Q41-Q40-meta!$F$3),
AND(Q39&lt;&gt;"",Q40&lt;&gt;"",Q41&lt;&gt;"",Q42&lt;&gt;""),IF(ABS(Q42-Q39-(Q41-Q40)-meta!$F$4)&lt;=meta!$F$9,0,(Q42-Q39-(Q41-Q40)-meta!$F$4)),
TRUE,"ERRO")</f>
        <v/>
      </c>
      <c r="R43" s="28"/>
      <c r="S43" s="8"/>
      <c r="T43" s="19"/>
      <c r="U43" s="67"/>
      <c r="V43" s="58" t="str">
        <f>IF(AND(X39&lt;&gt;"",X40&lt;&gt;"",X41&lt;&gt;"",X42&lt;&gt;""),
IF(ABS(X42-X39-(X41-X40)-meta!$F$4)&lt;=meta!$F$9,
_xlfn.CONCAT(
(SIGN(X42-X39-(X41-X40)-meta!$F$4)*MINUTE(ABS(X42-X39-(X41-X40)-meta!$F$4))),meta!$F$10
),""),"")</f>
        <v/>
      </c>
      <c r="W43" s="8"/>
      <c r="X43" s="23" t="str">
        <f>_xlfn.IFS(AND(X39="",X40="",X41="",X42=""),"",
AND(X39&lt;&gt;"",X40="",X41="",X42=""),meta!$F$1-X39,
AND(X39&lt;&gt;"",X40&lt;&gt;"",X41="",X42=""),meta!$F$1-X39,
AND(X39&lt;&gt;"",X40&lt;&gt;"",X41&lt;&gt;"",X42=""),(meta!$F$1-X39)-(X41-X40-meta!$F$3),
AND(X39&lt;&gt;"",X40&lt;&gt;"",X41&lt;&gt;"",X42&lt;&gt;""),IF(ABS(X42-X39-(X41-X40)-meta!$F$4)&lt;=meta!$F$9,0,(X42-X39-(X41-X40)-meta!$F$4)),
TRUE,"ERRO")</f>
        <v/>
      </c>
      <c r="Y43" s="28"/>
      <c r="Z43" s="8"/>
      <c r="AA43" s="19"/>
      <c r="AB43" s="67"/>
      <c r="AC43" s="58" t="str">
        <f>IF(AND(AE39&lt;&gt;"",AE40&lt;&gt;"",AE41&lt;&gt;"",AE42&lt;&gt;""),
IF(ABS(AE42-AE39-(AE41-AE40)-meta!$F$4)&lt;=meta!$F$9,
_xlfn.CONCAT(
(SIGN(AE42-AE39-(AE41-AE40)-meta!$F$4)*MINUTE(ABS(AE42-AE39-(AE41-AE40)-meta!$F$4))),meta!$F$10
),""),"")</f>
        <v/>
      </c>
      <c r="AD43" s="8"/>
      <c r="AE43" s="23" t="str">
        <f>_xlfn.IFS(AND(AE39="",AE40="",AE41="",AE42=""),"",
AND(AE39&lt;&gt;"",AE40="",AE41="",AE42=""),meta!$F$1-AE39,
AND(AE39&lt;&gt;"",AE40&lt;&gt;"",AE41="",AE42=""),meta!$F$1-AE39,
AND(AE39&lt;&gt;"",AE40&lt;&gt;"",AE41&lt;&gt;"",AE42=""),(meta!$F$1-AE39)-(AE41-AE40-meta!$F$3),
AND(AE39&lt;&gt;"",AE40&lt;&gt;"",AE41&lt;&gt;"",AE42&lt;&gt;""),IF(ABS(AE42-AE39-(AE41-AE40)-meta!$F$4)&lt;=meta!$F$9,0,(AE42-AE39-(AE41-AE40)-meta!$F$4)),
TRUE,"ERRO")</f>
        <v/>
      </c>
      <c r="AF43" s="28"/>
      <c r="AG43" s="8"/>
      <c r="AH43" s="19"/>
      <c r="AI43" s="67"/>
      <c r="AJ43" s="58" t="str">
        <f>IF(AND(AL39&lt;&gt;"",AL40&lt;&gt;"",AL41&lt;&gt;"",AL42&lt;&gt;""),
IF(ABS(AL42-AL39-(AL41-AL40)-meta!$F$4)&lt;=meta!$F$9,
_xlfn.CONCAT(
(SIGN(AL42-AL39-(AL41-AL40)-meta!$F$4)*MINUTE(ABS(AL42-AL39-(AL41-AL40)-meta!$F$4))),meta!$F$10
),""),"")</f>
        <v/>
      </c>
      <c r="AK43" s="8"/>
      <c r="AL43" s="23" t="str">
        <f>_xlfn.IFS(AND(AL39="",AL40="",AL41="",AL42=""),"",
AND(AL39&lt;&gt;"",AL40="",AL41="",AL42=""),meta!$F$1-AL39,
AND(AL39&lt;&gt;"",AL40&lt;&gt;"",AL41="",AL42=""),meta!$F$1-AL39,
AND(AL39&lt;&gt;"",AL40&lt;&gt;"",AL41&lt;&gt;"",AL42=""),(meta!$F$1-AL39)-(AL41-AL40-meta!$F$3),
AND(AL39&lt;&gt;"",AL40&lt;&gt;"",AL41&lt;&gt;"",AL42&lt;&gt;""),IF(ABS(AL42-AL39-(AL41-AL40)-meta!$F$4)&lt;=meta!$F$9,0,(AL42-AL39-(AL41-AL40)-meta!$F$4)),
TRUE,"ERRO")</f>
        <v/>
      </c>
      <c r="AM43" s="28"/>
      <c r="AN43" s="8"/>
      <c r="AO43" s="19"/>
      <c r="AQ43" s="67"/>
      <c r="AR43" s="58" t="str">
        <f>IF(AND(AT39&lt;&gt;"",AT40&lt;&gt;"",AT41&lt;&gt;"",AT42&lt;&gt;""),
IF(ABS(AT42-AT39-(AT41-AT40)-meta!$F$4)&lt;=meta!$F$9,
_xlfn.CONCAT(
(SIGN(AT42-AT39-(AT41-AT40)-meta!$F$4)*MINUTE(ABS(AT42-AT39-(AT41-AT40)-meta!$F$4))),meta!$F$10
),""),"")</f>
        <v/>
      </c>
      <c r="AS43" s="8"/>
      <c r="AT43" s="23" t="str">
        <f>_xlfn.IFS(AND(AT39="",AT40="",AT41="",AT42=""),"",
AND(AT39&lt;&gt;"",AT40="",AT41="",AT42=""),meta!$F$1-AT39,
AND(AT39&lt;&gt;"",AT40&lt;&gt;"",AT41="",AT42=""),meta!$F$1-AT39,
AND(AT39&lt;&gt;"",AT40&lt;&gt;"",AT41&lt;&gt;"",AT42=""),(meta!$F$1-AT39)-(AT41-AT40-meta!$F$3),
AND(AT39&lt;&gt;"",AT40&lt;&gt;"",AT41&lt;&gt;"",AT42&lt;&gt;""),IF(ABS(AT42-AT39-(AT41-AT40)-meta!$F$4)&lt;=meta!$F$9,0,(AT42-AT39-(AT41-AT40)-meta!$F$4)),
TRUE,"ERRO")</f>
        <v/>
      </c>
      <c r="AU43" s="28"/>
      <c r="AV43" s="8"/>
      <c r="AX43" s="67"/>
      <c r="AY43" s="58" t="str">
        <f>IF(AND(BA39&lt;&gt;"",BA40&lt;&gt;"",BA41&lt;&gt;"",BA42&lt;&gt;""),
IF(ABS(BA42-BA39-(BA41-BA40)-meta!$F$4)&lt;=meta!$F$9,
_xlfn.CONCAT(
(SIGN(BA42-BA39-(BA41-BA40)-meta!$F$4)*MINUTE(ABS(BA42-BA39-(BA41-BA40)-meta!$F$4))),meta!$F$10
),""),"")</f>
        <v/>
      </c>
      <c r="AZ43" s="8"/>
      <c r="BA43" s="23" t="str">
        <f>_xlfn.IFS(AND(BA39="",BA40="",BA41="",BA42=""),"",
AND(BA39&lt;&gt;"",BA40="",BA41="",BA42=""),meta!$F$1-BA39,
AND(BA39&lt;&gt;"",BA40&lt;&gt;"",BA41="",BA42=""),meta!$F$1-BA39,
AND(BA39&lt;&gt;"",BA40&lt;&gt;"",BA41&lt;&gt;"",BA42=""),(meta!$F$1-BA39)-(BA41-BA40-meta!$F$3),
AND(BA39&lt;&gt;"",BA40&lt;&gt;"",BA41&lt;&gt;"",BA42&lt;&gt;""),IF(ABS(BA42-BA39-(BA41-BA40)-meta!$F$4)&lt;=meta!$F$9,0,(BA42-BA39-(BA41-BA40)-meta!$F$4)),
TRUE,"ERRO")</f>
        <v/>
      </c>
      <c r="BB43" s="28"/>
      <c r="BC43" s="8"/>
    </row>
  </sheetData>
  <sheetProtection sheet="1" objects="1" scenarios="1" selectLockedCells="1"/>
  <mergeCells count="51">
    <mergeCell ref="AX38:AX43"/>
    <mergeCell ref="E39:E42"/>
    <mergeCell ref="G38:G43"/>
    <mergeCell ref="N38:N43"/>
    <mergeCell ref="U38:U43"/>
    <mergeCell ref="AB38:AB43"/>
    <mergeCell ref="AI38:AI43"/>
    <mergeCell ref="AQ38:AQ43"/>
    <mergeCell ref="AX24:AX29"/>
    <mergeCell ref="E25:E28"/>
    <mergeCell ref="G31:G36"/>
    <mergeCell ref="N31:N36"/>
    <mergeCell ref="U31:U36"/>
    <mergeCell ref="AB31:AB36"/>
    <mergeCell ref="AI31:AI36"/>
    <mergeCell ref="AQ31:AQ36"/>
    <mergeCell ref="AX31:AX36"/>
    <mergeCell ref="E32:E35"/>
    <mergeCell ref="AX17:AX22"/>
    <mergeCell ref="B18:C21"/>
    <mergeCell ref="E18:E21"/>
    <mergeCell ref="B22:C22"/>
    <mergeCell ref="G24:G29"/>
    <mergeCell ref="N24:N29"/>
    <mergeCell ref="U24:U29"/>
    <mergeCell ref="AB24:AB29"/>
    <mergeCell ref="AI24:AI29"/>
    <mergeCell ref="AQ24:AQ29"/>
    <mergeCell ref="G17:G22"/>
    <mergeCell ref="N17:N22"/>
    <mergeCell ref="U17:U22"/>
    <mergeCell ref="AB17:AB22"/>
    <mergeCell ref="AI17:AI22"/>
    <mergeCell ref="AQ17:AQ22"/>
    <mergeCell ref="AQ3:AQ8"/>
    <mergeCell ref="AX3:AX8"/>
    <mergeCell ref="E4:E7"/>
    <mergeCell ref="G10:G15"/>
    <mergeCell ref="N10:N15"/>
    <mergeCell ref="U10:U15"/>
    <mergeCell ref="AB10:AB15"/>
    <mergeCell ref="AI10:AI15"/>
    <mergeCell ref="AQ10:AQ15"/>
    <mergeCell ref="AX10:AX15"/>
    <mergeCell ref="AI3:AI8"/>
    <mergeCell ref="B2:C11"/>
    <mergeCell ref="G3:G8"/>
    <mergeCell ref="N3:N8"/>
    <mergeCell ref="U3:U8"/>
    <mergeCell ref="AB3:AB8"/>
    <mergeCell ref="E11:E14"/>
  </mergeCells>
  <conditionalFormatting sqref="G3:J8">
    <cfRule type="expression" dxfId="125" priority="128" stopIfTrue="1">
      <formula>$G$3&gt;TODAY()</formula>
    </cfRule>
  </conditionalFormatting>
  <conditionalFormatting sqref="G10:J15">
    <cfRule type="expression" dxfId="124" priority="107" stopIfTrue="1">
      <formula>$G$10&gt;TODAY()</formula>
    </cfRule>
  </conditionalFormatting>
  <conditionalFormatting sqref="G17:J22">
    <cfRule type="expression" dxfId="123" priority="86" stopIfTrue="1">
      <formula>$G$17&gt;TODAY()</formula>
    </cfRule>
  </conditionalFormatting>
  <conditionalFormatting sqref="G24:J29">
    <cfRule type="expression" dxfId="122" priority="65" stopIfTrue="1">
      <formula>$G$24&gt;TODAY()</formula>
    </cfRule>
  </conditionalFormatting>
  <conditionalFormatting sqref="G31:J36">
    <cfRule type="expression" dxfId="121" priority="44" stopIfTrue="1">
      <formula>$G$31&gt;TODAY()</formula>
    </cfRule>
  </conditionalFormatting>
  <conditionalFormatting sqref="G38:J43">
    <cfRule type="expression" dxfId="120" priority="23" stopIfTrue="1">
      <formula>$G$38&gt;TODAY()</formula>
    </cfRule>
  </conditionalFormatting>
  <conditionalFormatting sqref="G3:L3 I4:I7 H8:L8 L4:L7">
    <cfRule type="expression" dxfId="119" priority="129" stopIfTrue="1">
      <formula>$G$3=TODAY()</formula>
    </cfRule>
  </conditionalFormatting>
  <conditionalFormatting sqref="G10:L10 I11:I14 H15:L15 L11:L14">
    <cfRule type="expression" dxfId="117" priority="108" stopIfTrue="1">
      <formula>$G$10=TODAY()</formula>
    </cfRule>
  </conditionalFormatting>
  <conditionalFormatting sqref="G17:L17 I18:I21 H22:L22 L18:L21">
    <cfRule type="expression" dxfId="115" priority="87" stopIfTrue="1">
      <formula>$G$17=TODAY()</formula>
    </cfRule>
  </conditionalFormatting>
  <conditionalFormatting sqref="G24:L24 I25:I28 H29:L29 L25:L28">
    <cfRule type="expression" dxfId="113" priority="66" stopIfTrue="1">
      <formula>$G$24=TODAY()</formula>
    </cfRule>
  </conditionalFormatting>
  <conditionalFormatting sqref="G31:L31 I32:I35 H36:L36 L32:L35">
    <cfRule type="expression" dxfId="111" priority="45" stopIfTrue="1">
      <formula>$G$31=TODAY()</formula>
    </cfRule>
  </conditionalFormatting>
  <conditionalFormatting sqref="G38:L38 I39:I42 H43:L43 L39:L42">
    <cfRule type="expression" dxfId="109" priority="24" stopIfTrue="1">
      <formula>$G$38=TODAY()</formula>
    </cfRule>
  </conditionalFormatting>
  <conditionalFormatting sqref="N3:O3 Q3:R3 P3:P8 O8 Q8:R8 S3:S8">
    <cfRule type="expression" dxfId="107" priority="132" stopIfTrue="1">
      <formula>$N$3=TODAY()</formula>
    </cfRule>
  </conditionalFormatting>
  <conditionalFormatting sqref="N3:Q8">
    <cfRule type="expression" dxfId="106" priority="131" stopIfTrue="1">
      <formula>$N$3&gt;TODAY()</formula>
    </cfRule>
  </conditionalFormatting>
  <conditionalFormatting sqref="N10:Q15">
    <cfRule type="expression" dxfId="105" priority="110" stopIfTrue="1">
      <formula>$N$10&gt;TODAY()</formula>
    </cfRule>
  </conditionalFormatting>
  <conditionalFormatting sqref="N17:Q22">
    <cfRule type="expression" dxfId="104" priority="89" stopIfTrue="1">
      <formula>$N$17&gt;TODAY()</formula>
    </cfRule>
  </conditionalFormatting>
  <conditionalFormatting sqref="N24:Q29">
    <cfRule type="expression" dxfId="103" priority="68" stopIfTrue="1">
      <formula>$N$24&gt;TODAY()</formula>
    </cfRule>
  </conditionalFormatting>
  <conditionalFormatting sqref="N31:Q36">
    <cfRule type="expression" dxfId="102" priority="47" stopIfTrue="1">
      <formula>$N$31&gt;TODAY()</formula>
    </cfRule>
  </conditionalFormatting>
  <conditionalFormatting sqref="N38:Q43">
    <cfRule type="expression" dxfId="101" priority="26" stopIfTrue="1">
      <formula>$N$38&gt;TODAY()</formula>
    </cfRule>
  </conditionalFormatting>
  <conditionalFormatting sqref="N10:S10 P11:P14 O15:S15 S11:S14">
    <cfRule type="expression" dxfId="99" priority="111" stopIfTrue="1">
      <formula>$N$10=TODAY()</formula>
    </cfRule>
  </conditionalFormatting>
  <conditionalFormatting sqref="N17:S17 P18:P21 O22:S22 S18:S21">
    <cfRule type="expression" dxfId="97" priority="90" stopIfTrue="1">
      <formula>$N$17=TODAY()</formula>
    </cfRule>
  </conditionalFormatting>
  <conditionalFormatting sqref="N24:S24 P25:P28 O29:S29 S25:S28">
    <cfRule type="expression" dxfId="95" priority="69" stopIfTrue="1">
      <formula>$N$24=TODAY()</formula>
    </cfRule>
  </conditionalFormatting>
  <conditionalFormatting sqref="N31:S31 P32:P35 O36:S36 S32:S35">
    <cfRule type="expression" dxfId="93" priority="48" stopIfTrue="1">
      <formula>$N$31=TODAY()</formula>
    </cfRule>
  </conditionalFormatting>
  <conditionalFormatting sqref="N38:S38 P39:P42 O43:S43 S39:S42">
    <cfRule type="expression" dxfId="91" priority="27" stopIfTrue="1">
      <formula>$N$38=TODAY()</formula>
    </cfRule>
  </conditionalFormatting>
  <conditionalFormatting sqref="U3:X8">
    <cfRule type="expression" dxfId="89" priority="125" stopIfTrue="1">
      <formula>$U$3&gt;TODAY()</formula>
    </cfRule>
  </conditionalFormatting>
  <conditionalFormatting sqref="U10:X15">
    <cfRule type="expression" dxfId="88" priority="104" stopIfTrue="1">
      <formula>$U$10&gt;TODAY()</formula>
    </cfRule>
  </conditionalFormatting>
  <conditionalFormatting sqref="U17:X22">
    <cfRule type="expression" dxfId="87" priority="83" stopIfTrue="1">
      <formula>$U$17&gt;TODAY()</formula>
    </cfRule>
  </conditionalFormatting>
  <conditionalFormatting sqref="U24:X29">
    <cfRule type="expression" dxfId="86" priority="62" stopIfTrue="1">
      <formula>$U$24&gt;TODAY()</formula>
    </cfRule>
  </conditionalFormatting>
  <conditionalFormatting sqref="U31:X36">
    <cfRule type="expression" dxfId="85" priority="41" stopIfTrue="1">
      <formula>$U$31&gt;TODAY()</formula>
    </cfRule>
  </conditionalFormatting>
  <conditionalFormatting sqref="U38:X43">
    <cfRule type="expression" dxfId="84" priority="20" stopIfTrue="1">
      <formula>$U$38&gt;TODAY()</formula>
    </cfRule>
  </conditionalFormatting>
  <conditionalFormatting sqref="U3:Z3 W4:W7 V8:Z8 Z4:Z7">
    <cfRule type="expression" dxfId="83" priority="126" stopIfTrue="1">
      <formula>$U$3=TODAY()</formula>
    </cfRule>
  </conditionalFormatting>
  <conditionalFormatting sqref="U10:Z10 W11:W14 V15:Z15 Z11:Z14">
    <cfRule type="expression" dxfId="81" priority="105" stopIfTrue="1">
      <formula>$U$10=TODAY()</formula>
    </cfRule>
  </conditionalFormatting>
  <conditionalFormatting sqref="U17:Z17 W18:W21 V22:Z22 Z18:Z21">
    <cfRule type="expression" dxfId="79" priority="84" stopIfTrue="1">
      <formula>$U$17=TODAY()</formula>
    </cfRule>
  </conditionalFormatting>
  <conditionalFormatting sqref="U24:Z24 W25:W28 V29:Z29 Z25:Z28">
    <cfRule type="expression" dxfId="77" priority="63" stopIfTrue="1">
      <formula>$U$24=TODAY()</formula>
    </cfRule>
  </conditionalFormatting>
  <conditionalFormatting sqref="U31:Z31 W32:W35 V36:Z36 Z32:Z35">
    <cfRule type="expression" dxfId="75" priority="42" stopIfTrue="1">
      <formula>$U$31=TODAY()</formula>
    </cfRule>
  </conditionalFormatting>
  <conditionalFormatting sqref="U38:Z38 W39:W42 V43:Z43 Z39:Z42">
    <cfRule type="expression" dxfId="73" priority="21" stopIfTrue="1">
      <formula>$U$38=TODAY()</formula>
    </cfRule>
  </conditionalFormatting>
  <conditionalFormatting sqref="AB3:AE8">
    <cfRule type="expression" dxfId="71" priority="122" stopIfTrue="1">
      <formula>$AB$3&gt;TODAY()</formula>
    </cfRule>
  </conditionalFormatting>
  <conditionalFormatting sqref="AB10:AE15">
    <cfRule type="expression" dxfId="70" priority="101" stopIfTrue="1">
      <formula>$AB$10&gt;TODAY()</formula>
    </cfRule>
  </conditionalFormatting>
  <conditionalFormatting sqref="AB17:AE22">
    <cfRule type="expression" dxfId="69" priority="80" stopIfTrue="1">
      <formula>$AB$17&gt;TODAY()</formula>
    </cfRule>
  </conditionalFormatting>
  <conditionalFormatting sqref="AB24:AE29">
    <cfRule type="expression" dxfId="68" priority="59" stopIfTrue="1">
      <formula>$AB$24&gt;TODAY()</formula>
    </cfRule>
  </conditionalFormatting>
  <conditionalFormatting sqref="AB31:AE36">
    <cfRule type="expression" dxfId="67" priority="38" stopIfTrue="1">
      <formula>$AB$31&gt;TODAY()</formula>
    </cfRule>
  </conditionalFormatting>
  <conditionalFormatting sqref="AB38:AE43">
    <cfRule type="expression" dxfId="66" priority="17" stopIfTrue="1">
      <formula>$AB$38&gt;TODAY()</formula>
    </cfRule>
  </conditionalFormatting>
  <conditionalFormatting sqref="AB3:AG3 AD4:AD7 AC8:AG8 AG4:AG7">
    <cfRule type="expression" dxfId="65" priority="123" stopIfTrue="1">
      <formula>$AB$3=TODAY()</formula>
    </cfRule>
  </conditionalFormatting>
  <conditionalFormatting sqref="AB10:AG10 AD11:AD14 AC15:AG15 AG11:AG14">
    <cfRule type="expression" dxfId="63" priority="102" stopIfTrue="1">
      <formula>$AB$10=TODAY()</formula>
    </cfRule>
  </conditionalFormatting>
  <conditionalFormatting sqref="AB17:AG17 AD18:AD21 AC22:AG22 AG18:AG21">
    <cfRule type="expression" dxfId="61" priority="81" stopIfTrue="1">
      <formula>$AB$17=TODAY()</formula>
    </cfRule>
  </conditionalFormatting>
  <conditionalFormatting sqref="AB24:AG24 AD25:AD28 AC29:AG29 AG25:AG28">
    <cfRule type="expression" dxfId="59" priority="60" stopIfTrue="1">
      <formula>$AB$24=TODAY()</formula>
    </cfRule>
  </conditionalFormatting>
  <conditionalFormatting sqref="AB31:AG31 AD32:AD35 AC36:AG36 AG32:AG35">
    <cfRule type="expression" dxfId="57" priority="39" stopIfTrue="1">
      <formula>$AB$31=TODAY()</formula>
    </cfRule>
  </conditionalFormatting>
  <conditionalFormatting sqref="AB38:AG38 AD39:AD42 AC43:AG43 AG39:AG42">
    <cfRule type="expression" dxfId="55" priority="18" stopIfTrue="1">
      <formula>$AB$38=TODAY()</formula>
    </cfRule>
  </conditionalFormatting>
  <conditionalFormatting sqref="AI3:AL8">
    <cfRule type="expression" dxfId="53" priority="119" stopIfTrue="1">
      <formula>$AI$3&gt;TODAY()</formula>
    </cfRule>
  </conditionalFormatting>
  <conditionalFormatting sqref="AI10:AL15">
    <cfRule type="expression" dxfId="52" priority="98" stopIfTrue="1">
      <formula>$AI$10&gt;TODAY()</formula>
    </cfRule>
  </conditionalFormatting>
  <conditionalFormatting sqref="AI17:AL22">
    <cfRule type="expression" dxfId="51" priority="77" stopIfTrue="1">
      <formula>$AI$17&gt;TODAY()</formula>
    </cfRule>
  </conditionalFormatting>
  <conditionalFormatting sqref="AI24:AL29">
    <cfRule type="expression" dxfId="50" priority="56" stopIfTrue="1">
      <formula>$AI$24&gt;TODAY()</formula>
    </cfRule>
  </conditionalFormatting>
  <conditionalFormatting sqref="AI31:AL36">
    <cfRule type="expression" dxfId="49" priority="35" stopIfTrue="1">
      <formula>$AI$31&gt;TODAY()</formula>
    </cfRule>
  </conditionalFormatting>
  <conditionalFormatting sqref="AI38:AL43">
    <cfRule type="expression" dxfId="48" priority="14" stopIfTrue="1">
      <formula>$AI$38&gt;TODAY()</formula>
    </cfRule>
  </conditionalFormatting>
  <conditionalFormatting sqref="AI3:AN3 AK4:AK7 AJ8:AN8 AN4:AN7">
    <cfRule type="expression" dxfId="47" priority="120" stopIfTrue="1">
      <formula>$AI$3=TODAY()</formula>
    </cfRule>
  </conditionalFormatting>
  <conditionalFormatting sqref="AI10:AN10 AK11:AK14 AJ15:AN15 AN11:AN14">
    <cfRule type="expression" dxfId="45" priority="99" stopIfTrue="1">
      <formula>$AI$10=TODAY()</formula>
    </cfRule>
  </conditionalFormatting>
  <conditionalFormatting sqref="AI17:AN17 AK18:AK21 AJ22:AN22 AN18:AN21">
    <cfRule type="expression" dxfId="43" priority="78" stopIfTrue="1">
      <formula>$AI$17=TODAY()</formula>
    </cfRule>
  </conditionalFormatting>
  <conditionalFormatting sqref="AI24:AN24 AK25:AK28 AJ29:AN29 AN25:AN28">
    <cfRule type="expression" dxfId="41" priority="57" stopIfTrue="1">
      <formula>$AI$24=TODAY()</formula>
    </cfRule>
  </conditionalFormatting>
  <conditionalFormatting sqref="AI31:AN31 AK32:AK35 AJ36:AN36 AN32:AN35">
    <cfRule type="expression" dxfId="39" priority="36" stopIfTrue="1">
      <formula>$AI$31=TODAY()</formula>
    </cfRule>
  </conditionalFormatting>
  <conditionalFormatting sqref="AI38:AN38 AK39:AK42 AJ43:AN43 AN39:AN42">
    <cfRule type="expression" dxfId="37" priority="15" stopIfTrue="1">
      <formula>$AI$38=TODAY()</formula>
    </cfRule>
  </conditionalFormatting>
  <conditionalFormatting sqref="AQ3:AT8">
    <cfRule type="expression" dxfId="35" priority="116" stopIfTrue="1">
      <formula>$AQ$3&gt;TODAY()</formula>
    </cfRule>
  </conditionalFormatting>
  <conditionalFormatting sqref="AQ10:AT15">
    <cfRule type="expression" dxfId="34" priority="95" stopIfTrue="1">
      <formula>$AQ$10&gt;TODAY()</formula>
    </cfRule>
  </conditionalFormatting>
  <conditionalFormatting sqref="AQ17:AT22">
    <cfRule type="expression" dxfId="33" priority="74" stopIfTrue="1">
      <formula>$AQ$17&gt;TODAY()</formula>
    </cfRule>
  </conditionalFormatting>
  <conditionalFormatting sqref="AQ24:AT29">
    <cfRule type="expression" dxfId="32" priority="53" stopIfTrue="1">
      <formula>$AQ$24&gt;TODAY()</formula>
    </cfRule>
  </conditionalFormatting>
  <conditionalFormatting sqref="AQ31:AT36">
    <cfRule type="expression" dxfId="31" priority="32" stopIfTrue="1">
      <formula>$AQ$31&gt;TODAY()</formula>
    </cfRule>
  </conditionalFormatting>
  <conditionalFormatting sqref="AQ38:AT43">
    <cfRule type="expression" dxfId="30" priority="11" stopIfTrue="1">
      <formula>$AQ$38&gt;TODAY()</formula>
    </cfRule>
  </conditionalFormatting>
  <conditionalFormatting sqref="AQ3:AV3 AS4:AS7 AR8:AV8 AV4:AV7">
    <cfRule type="expression" dxfId="29" priority="117" stopIfTrue="1">
      <formula>$AQ$3=TODAY()</formula>
    </cfRule>
  </conditionalFormatting>
  <conditionalFormatting sqref="AQ10:AV10 AS11:AS14 AR15:AV15 AV11:AV14">
    <cfRule type="expression" dxfId="27" priority="96" stopIfTrue="1">
      <formula>$AQ$10=TODAY()</formula>
    </cfRule>
  </conditionalFormatting>
  <conditionalFormatting sqref="AQ17:AV17 AS18:AS21 AR22:AV22 AV18:AV21">
    <cfRule type="expression" dxfId="25" priority="75" stopIfTrue="1">
      <formula>$AQ$17=TODAY()</formula>
    </cfRule>
  </conditionalFormatting>
  <conditionalFormatting sqref="AQ24:AV24 AS25:AS28 AR29:AV29 AV25:AV28">
    <cfRule type="expression" dxfId="23" priority="54" stopIfTrue="1">
      <formula>$AQ$24=TODAY()</formula>
    </cfRule>
  </conditionalFormatting>
  <conditionalFormatting sqref="AQ31:AV31 AS32:AS35 AR36:AV36 AV32:AV35">
    <cfRule type="expression" dxfId="21" priority="33" stopIfTrue="1">
      <formula>$AQ$31=TODAY()</formula>
    </cfRule>
  </conditionalFormatting>
  <conditionalFormatting sqref="AQ38:AV38 AS39:AS42 AR43:AV43 AV39:AV42">
    <cfRule type="expression" dxfId="19" priority="12" stopIfTrue="1">
      <formula>$AQ$38=TODAY()</formula>
    </cfRule>
  </conditionalFormatting>
  <conditionalFormatting sqref="AX3:BA8">
    <cfRule type="expression" dxfId="17" priority="113" stopIfTrue="1">
      <formula>$AX$3&gt;TODAY()</formula>
    </cfRule>
  </conditionalFormatting>
  <conditionalFormatting sqref="AX10:BA15">
    <cfRule type="expression" dxfId="16" priority="92" stopIfTrue="1">
      <formula>$AX$10&gt;TODAY()</formula>
    </cfRule>
  </conditionalFormatting>
  <conditionalFormatting sqref="AX17:BA22">
    <cfRule type="expression" dxfId="15" priority="71" stopIfTrue="1">
      <formula>$AX$17&gt;TODAY()</formula>
    </cfRule>
  </conditionalFormatting>
  <conditionalFormatting sqref="AX24:BA29">
    <cfRule type="expression" dxfId="14" priority="50" stopIfTrue="1">
      <formula>$AX$24&gt;TODAY()</formula>
    </cfRule>
  </conditionalFormatting>
  <conditionalFormatting sqref="AX31:BA36">
    <cfRule type="expression" dxfId="13" priority="29" stopIfTrue="1">
      <formula>$AX$31&gt;TODAY()</formula>
    </cfRule>
  </conditionalFormatting>
  <conditionalFormatting sqref="AX38:BA43">
    <cfRule type="expression" dxfId="12" priority="8" stopIfTrue="1">
      <formula>$AX$38&gt;TODAY()</formula>
    </cfRule>
  </conditionalFormatting>
  <conditionalFormatting sqref="AX3:BC3 AZ4:AZ7 AY8:BC8 BC4:BC7">
    <cfRule type="expression" dxfId="11" priority="114" stopIfTrue="1">
      <formula>$AX$3=TODAY()</formula>
    </cfRule>
  </conditionalFormatting>
  <conditionalFormatting sqref="AX10:BC10 AZ11:AZ14 AY15:BC15 BC11:BC14">
    <cfRule type="expression" dxfId="9" priority="93" stopIfTrue="1">
      <formula>$AX$10=TODAY()</formula>
    </cfRule>
  </conditionalFormatting>
  <conditionalFormatting sqref="AX17:BC17 AZ18:AZ21 AY22:BC22 BC18:BC21">
    <cfRule type="expression" dxfId="7" priority="72" stopIfTrue="1">
      <formula>$AX$17=TODAY()</formula>
    </cfRule>
  </conditionalFormatting>
  <conditionalFormatting sqref="AX24:BC24 AZ25:AZ28 AY29:BC29 BC25:BC28">
    <cfRule type="expression" dxfId="5" priority="51" stopIfTrue="1">
      <formula>$AX$24=TODAY()</formula>
    </cfRule>
  </conditionalFormatting>
  <conditionalFormatting sqref="AX31:BC31 AZ32:AZ35 AY36:BC36 BC32:BC35">
    <cfRule type="expression" dxfId="3" priority="30" stopIfTrue="1">
      <formula>$AX$31=TODAY()</formula>
    </cfRule>
  </conditionalFormatting>
  <conditionalFormatting sqref="AX38:BC38 AZ39:AZ42 AY43:BC43 BC39:BC42">
    <cfRule type="expression" dxfId="1" priority="9" stopIfTrue="1">
      <formula>$AX$38=TODAY()</formula>
    </cfRule>
  </conditionalFormatting>
  <dataValidations count="2">
    <dataValidation type="time" allowBlank="1" showInputMessage="1" showErrorMessage="1" errorTitle="Formato inválido!" error="Você deve inserir um horário no formato HH:MM que seja plausível" sqref="AE21" xr:uid="{75E6409A-EA3A-40AA-9521-849D96E392F3}">
      <formula1>0</formula1>
      <formula2>0.999999884259259</formula2>
    </dataValidation>
    <dataValidation type="time" allowBlank="1" showInputMessage="1" showErrorMessage="1" errorTitle="Formato inválido!" error="Você deve inserir um horário no formato HH:MM que seja plausível" sqref="Q32:Q35 Q4:Q7 J4:J7 X4:X7 AE4:AE7 AL4:AL7 AT4:AT7 J32:J35 X32:X35 AE32:AE35 AL32:AL35 AT32:AT35 Q18:Q21 BA4:BA7 Q11:Q14 J11:J14 X11:X14 AE11:AE14 AL11:AL14 AT11:AT14 BA11:BA14 J18:J21 X18:X21 BA39:BA42 AL18:AL21 BA32:BA35 AT18:AT21 BA18:BA21 Q25:Q28 J25:J28 X25:X28 AE25:AE28 AL25:AL28 AT25:AT28 BA25:BA28 Q39:Q42 J39:J42 X39:X42 AE39:AE42 AL39:AL42 AT39:AT42 AE18:AE20" xr:uid="{A8FF5310-FA9F-4965-B221-BB367C590A16}">
      <formula1>0</formula1>
      <formula2>0.999988425925926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7B77C0F9-3F77-404B-89A2-47817DF567F5}">
            <xm:f>$C$14=meta!$R$2</xm:f>
            <x14:dxf>
              <font>
                <color theme="5" tint="0.39994506668294322"/>
              </font>
            </x14:dxf>
          </x14:cfRule>
          <xm:sqref>B2:C11</xm:sqref>
        </x14:conditionalFormatting>
        <x14:conditionalFormatting xmlns:xm="http://schemas.microsoft.com/office/excel/2006/main">
          <x14:cfRule type="expression" priority="1" id="{D5B3E8F0-A8F6-42FF-8D2F-9B83CE3105AA}">
            <xm:f>NOV!$C$14=meta!$R$2</xm:f>
            <x14:dxf>
              <font>
                <color theme="5" tint="0.39994506668294322"/>
              </font>
            </x14:dxf>
          </x14:cfRule>
          <xm:sqref>C12</xm:sqref>
        </x14:conditionalFormatting>
        <x14:conditionalFormatting xmlns:xm="http://schemas.microsoft.com/office/excel/2006/main">
          <x14:cfRule type="expression" priority="2" id="{CF6D5947-843A-4239-BA90-0B753D91BAE7}">
            <xm:f>$C$14=meta!$R$2</xm:f>
            <x14:dxf>
              <font>
                <color theme="5" tint="0.39994506668294322"/>
              </font>
            </x14:dxf>
          </x14:cfRule>
          <xm:sqref>C13</xm:sqref>
        </x14:conditionalFormatting>
        <x14:conditionalFormatting xmlns:xm="http://schemas.microsoft.com/office/excel/2006/main">
          <x14:cfRule type="containsText" priority="4" operator="containsText" id="{B2D1BB16-A588-4F63-A5E1-0FF7CD8F1410}">
            <xm:f>NOT(ISERROR(SEARCH(meta!$R$2,C14)))</xm:f>
            <xm:f>meta!$R$2</xm:f>
            <x14:dxf>
              <font>
                <color theme="5" tint="0.39994506668294322"/>
              </font>
            </x14:dxf>
          </x14:cfRule>
          <xm:sqref>C14</xm:sqref>
        </x14:conditionalFormatting>
        <x14:conditionalFormatting xmlns:xm="http://schemas.microsoft.com/office/excel/2006/main">
          <x14:cfRule type="expression" priority="127" stopIfTrue="1" id="{2E6BB081-B151-40B1-A072-ADABE2FD9594}">
            <xm:f>MONTH($G$3)&lt;&gt;VLOOKUP($B$2,meta!$M$1:$N$12,2,FALSE)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G3:L8</xm:sqref>
        </x14:conditionalFormatting>
        <x14:conditionalFormatting xmlns:xm="http://schemas.microsoft.com/office/excel/2006/main">
          <x14:cfRule type="expression" priority="106" stopIfTrue="1" id="{A29834E9-5C4B-4AE7-B075-7794753DA419}">
            <xm:f>MONTH($G$10)&lt;&gt;VLOOKUP($B$2,meta!$M$1:$N$12,2,FALSE)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G10:L15</xm:sqref>
        </x14:conditionalFormatting>
        <x14:conditionalFormatting xmlns:xm="http://schemas.microsoft.com/office/excel/2006/main">
          <x14:cfRule type="expression" priority="85" stopIfTrue="1" id="{94CF9121-2E0B-4B18-9E00-EE6985D8EC74}">
            <xm:f>MONTH($G$17)&lt;&gt;VLOOKUP($B$2,meta!$M$1:$N$12,2,FALSE)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G17:L22</xm:sqref>
        </x14:conditionalFormatting>
        <x14:conditionalFormatting xmlns:xm="http://schemas.microsoft.com/office/excel/2006/main">
          <x14:cfRule type="expression" priority="64" stopIfTrue="1" id="{8C6B44F4-371D-48CA-BB9E-FE42B4C1562D}">
            <xm:f>MONTH($G$24)&lt;&gt;VLOOKUP($B$2,meta!$M$1:$N$12,2,FALSE)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G24:L29</xm:sqref>
        </x14:conditionalFormatting>
        <x14:conditionalFormatting xmlns:xm="http://schemas.microsoft.com/office/excel/2006/main">
          <x14:cfRule type="expression" priority="43" stopIfTrue="1" id="{BA5078F9-3604-4DEF-9C18-D38264F40B37}">
            <xm:f>MONTH($G$31)&lt;&gt;VLOOKUP($B$2,meta!$M$1:$N$12,2,FALSE)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G31:L36</xm:sqref>
        </x14:conditionalFormatting>
        <x14:conditionalFormatting xmlns:xm="http://schemas.microsoft.com/office/excel/2006/main">
          <x14:cfRule type="expression" priority="22" stopIfTrue="1" id="{2C73371F-6799-442B-B00F-FC4A947670AC}">
            <xm:f>MONTH($G$38)&lt;&gt;VLOOKUP($B$2,meta!$M$1:$N$12,2,FALSE)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G38:L43</xm:sqref>
        </x14:conditionalFormatting>
        <x14:conditionalFormatting xmlns:xm="http://schemas.microsoft.com/office/excel/2006/main">
          <x14:cfRule type="expression" priority="130" stopIfTrue="1" id="{641DD7A6-9AEE-4D3C-83B0-5C671D2D55A0}">
            <xm:f>MONTH($N$3)&lt;&gt;VLOOKUP($B$2,meta!$M$1:$N$12,2,FALSE)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N3:S8</xm:sqref>
        </x14:conditionalFormatting>
        <x14:conditionalFormatting xmlns:xm="http://schemas.microsoft.com/office/excel/2006/main">
          <x14:cfRule type="expression" priority="109" stopIfTrue="1" id="{72961C05-7742-4B86-B7A8-A118DEFCEC55}">
            <xm:f>MONTH($N$10)&lt;&gt;VLOOKUP($B$2,meta!$M$1:$N$12,2,FALSE)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N10:S15</xm:sqref>
        </x14:conditionalFormatting>
        <x14:conditionalFormatting xmlns:xm="http://schemas.microsoft.com/office/excel/2006/main">
          <x14:cfRule type="expression" priority="88" stopIfTrue="1" id="{BACBA1D8-406F-4D00-BB78-41E5F5F12C73}">
            <xm:f>MONTH($N$17)&lt;&gt;VLOOKUP($B$2,meta!$M$1:$N$12,2,FALSE)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N17:S22</xm:sqref>
        </x14:conditionalFormatting>
        <x14:conditionalFormatting xmlns:xm="http://schemas.microsoft.com/office/excel/2006/main">
          <x14:cfRule type="expression" priority="67" stopIfTrue="1" id="{1DCC9B7E-9408-4FD4-A2E5-6AF20B909623}">
            <xm:f>MONTH($N$24)&lt;&gt;VLOOKUP($B$2,meta!$M$1:$N$12,2,FALSE)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N24:S29</xm:sqref>
        </x14:conditionalFormatting>
        <x14:conditionalFormatting xmlns:xm="http://schemas.microsoft.com/office/excel/2006/main">
          <x14:cfRule type="expression" priority="46" stopIfTrue="1" id="{86CF875A-87FD-4CA0-B79E-93F484F42A12}">
            <xm:f>MONTH($N$31)&lt;&gt;VLOOKUP($B$2,meta!$M$1:$N$12,2,FALSE)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N31:S36</xm:sqref>
        </x14:conditionalFormatting>
        <x14:conditionalFormatting xmlns:xm="http://schemas.microsoft.com/office/excel/2006/main">
          <x14:cfRule type="expression" priority="25" stopIfTrue="1" id="{C6E81EEE-4AB7-4B9E-93EE-67D51311A737}">
            <xm:f>MONTH($N$38)&lt;&gt;VLOOKUP($B$2,meta!$M$1:$N$12,2,FALSE)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N38:S43</xm:sqref>
        </x14:conditionalFormatting>
        <x14:conditionalFormatting xmlns:xm="http://schemas.microsoft.com/office/excel/2006/main">
          <x14:cfRule type="expression" priority="124" stopIfTrue="1" id="{980B9A33-7911-4BCE-AA09-2EE19D9F3D8A}">
            <xm:f>MONTH($U$3)&lt;&gt;VLOOKUP($B$2,meta!$M$1:$N$12,2,FALSE)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U3:Z8</xm:sqref>
        </x14:conditionalFormatting>
        <x14:conditionalFormatting xmlns:xm="http://schemas.microsoft.com/office/excel/2006/main">
          <x14:cfRule type="expression" priority="103" stopIfTrue="1" id="{DA640EAA-93F0-4C4C-89ED-5EA49AD96916}">
            <xm:f>MONTH($U$10)&lt;&gt;VLOOKUP($B$2,meta!$M$1:$N$12,2,FALSE)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U10:Z15</xm:sqref>
        </x14:conditionalFormatting>
        <x14:conditionalFormatting xmlns:xm="http://schemas.microsoft.com/office/excel/2006/main">
          <x14:cfRule type="expression" priority="82" stopIfTrue="1" id="{B7064CC2-C1B6-418B-92B0-0C8CDC5F6193}">
            <xm:f>MONTH($U$17)&lt;&gt;VLOOKUP($B$2,meta!$M$1:$N$12,2,FALSE)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U17:Z22</xm:sqref>
        </x14:conditionalFormatting>
        <x14:conditionalFormatting xmlns:xm="http://schemas.microsoft.com/office/excel/2006/main">
          <x14:cfRule type="expression" priority="61" stopIfTrue="1" id="{C3EF23D3-8A84-41F2-986D-50DE1CBB38D2}">
            <xm:f>MONTH($U$24)&lt;&gt;VLOOKUP($B$2,meta!$M$1:$N$12,2,FALSE)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U24:Z29</xm:sqref>
        </x14:conditionalFormatting>
        <x14:conditionalFormatting xmlns:xm="http://schemas.microsoft.com/office/excel/2006/main">
          <x14:cfRule type="expression" priority="40" stopIfTrue="1" id="{FEAFB7FF-C557-47D8-98C2-52C6FE8198DF}">
            <xm:f>MONTH($U$31)&lt;&gt;VLOOKUP($B$2,meta!$M$1:$N$12,2,FALSE)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U31:Z36</xm:sqref>
        </x14:conditionalFormatting>
        <x14:conditionalFormatting xmlns:xm="http://schemas.microsoft.com/office/excel/2006/main">
          <x14:cfRule type="expression" priority="19" stopIfTrue="1" id="{3525B780-535C-41F2-8D8F-66980976A52C}">
            <xm:f>MONTH($U$38)&lt;&gt;VLOOKUP($B$2,meta!$M$1:$N$12,2,FALSE)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U38:Z43</xm:sqref>
        </x14:conditionalFormatting>
        <x14:conditionalFormatting xmlns:xm="http://schemas.microsoft.com/office/excel/2006/main">
          <x14:cfRule type="expression" priority="121" stopIfTrue="1" id="{80EEDA8B-8198-403E-A5EC-217CA84F0119}">
            <xm:f>MONTH($AB$3)&lt;&gt;VLOOKUP($B$2,meta!$M$1:$N$12,2,FALSE)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AB3:AG8</xm:sqref>
        </x14:conditionalFormatting>
        <x14:conditionalFormatting xmlns:xm="http://schemas.microsoft.com/office/excel/2006/main">
          <x14:cfRule type="expression" priority="100" stopIfTrue="1" id="{4D7C2CE1-53F8-4422-8D3C-6349549D5F9A}">
            <xm:f>MONTH($AB$10)&lt;&gt;VLOOKUP($B$2,meta!$M$1:$N$12,2,FALSE)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AB10:AG15</xm:sqref>
        </x14:conditionalFormatting>
        <x14:conditionalFormatting xmlns:xm="http://schemas.microsoft.com/office/excel/2006/main">
          <x14:cfRule type="expression" priority="79" stopIfTrue="1" id="{0D934311-E80B-4830-8694-2389657F5B95}">
            <xm:f>MONTH($AB$17)&lt;&gt;VLOOKUP($B$2,meta!$M$1:$N$12,2,FALSE)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AB17:AG22</xm:sqref>
        </x14:conditionalFormatting>
        <x14:conditionalFormatting xmlns:xm="http://schemas.microsoft.com/office/excel/2006/main">
          <x14:cfRule type="expression" priority="58" stopIfTrue="1" id="{0EF8F3FE-05C7-4C8D-9515-A9F70412883D}">
            <xm:f>MONTH($AB$24)&lt;&gt;VLOOKUP($B$2,meta!$M$1:$N$12,2,FALSE)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AB24:AG29</xm:sqref>
        </x14:conditionalFormatting>
        <x14:conditionalFormatting xmlns:xm="http://schemas.microsoft.com/office/excel/2006/main">
          <x14:cfRule type="expression" priority="37" stopIfTrue="1" id="{41D9D967-C851-4036-9BBC-C2120FD34110}">
            <xm:f>MONTH($AB$31)&lt;&gt;VLOOKUP($B$2,meta!$M$1:$N$12,2,FALSE)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AB31:AG36</xm:sqref>
        </x14:conditionalFormatting>
        <x14:conditionalFormatting xmlns:xm="http://schemas.microsoft.com/office/excel/2006/main">
          <x14:cfRule type="expression" priority="16" stopIfTrue="1" id="{0354F78E-B153-432B-9D29-541F6A0A7EF9}">
            <xm:f>MONTH($AB$38)&lt;&gt;VLOOKUP($B$2,meta!$M$1:$N$12,2,FALSE)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AB38:AG43</xm:sqref>
        </x14:conditionalFormatting>
        <x14:conditionalFormatting xmlns:xm="http://schemas.microsoft.com/office/excel/2006/main">
          <x14:cfRule type="expression" priority="118" stopIfTrue="1" id="{9C07BD12-0C24-4B01-9EE3-CDEE9750678E}">
            <xm:f>MONTH($AI$3)&lt;&gt;VLOOKUP($B$2,meta!$M$1:$N$12,2,FALSE)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AI3:AN8</xm:sqref>
        </x14:conditionalFormatting>
        <x14:conditionalFormatting xmlns:xm="http://schemas.microsoft.com/office/excel/2006/main">
          <x14:cfRule type="expression" priority="97" stopIfTrue="1" id="{1A8D4A63-D97B-43A8-9D0D-D122A9130B3D}">
            <xm:f>MONTH($AI$10)&lt;&gt;VLOOKUP($B$2,meta!$M$1:$N$12,2,FALSE)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AI10:AN15</xm:sqref>
        </x14:conditionalFormatting>
        <x14:conditionalFormatting xmlns:xm="http://schemas.microsoft.com/office/excel/2006/main">
          <x14:cfRule type="expression" priority="76" stopIfTrue="1" id="{590237F5-DA02-4B27-8EE6-FAD133EBDE2B}">
            <xm:f>MONTH($AI$17)&lt;&gt;VLOOKUP($B$2,meta!$M$1:$N$12,2,FALSE)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AI17:AN22</xm:sqref>
        </x14:conditionalFormatting>
        <x14:conditionalFormatting xmlns:xm="http://schemas.microsoft.com/office/excel/2006/main">
          <x14:cfRule type="expression" priority="55" stopIfTrue="1" id="{BD9711F2-D0F5-435B-B48F-9D128528EEA7}">
            <xm:f>MONTH($AI$24)&lt;&gt;VLOOKUP($B$2,meta!$M$1:$N$12,2,FALSE)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AI24:AN29</xm:sqref>
        </x14:conditionalFormatting>
        <x14:conditionalFormatting xmlns:xm="http://schemas.microsoft.com/office/excel/2006/main">
          <x14:cfRule type="expression" priority="34" stopIfTrue="1" id="{22C4B684-5B5F-4181-ADE9-22F76D18E6C0}">
            <xm:f>MONTH($AI$31)&lt;&gt;VLOOKUP($B$2,meta!$M$1:$N$12,2,FALSE)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AI31:AN36</xm:sqref>
        </x14:conditionalFormatting>
        <x14:conditionalFormatting xmlns:xm="http://schemas.microsoft.com/office/excel/2006/main">
          <x14:cfRule type="expression" priority="13" stopIfTrue="1" id="{4A7AB17E-3B68-4AB5-B69A-69B21C53546B}">
            <xm:f>MONTH($AI$38)&lt;&gt;VLOOKUP($B$2,meta!$M$1:$N$12,2,FALSE)</xm:f>
            <x14:dxf>
              <font>
                <color theme="0" tint="-0.34998626667073579"/>
              </font>
              <fill>
                <patternFill>
                  <bgColor theme="0" tint="-0.34998626667073579"/>
                </patternFill>
              </fill>
            </x14:dxf>
          </x14:cfRule>
          <xm:sqref>AI38:AN43</xm:sqref>
        </x14:conditionalFormatting>
        <x14:conditionalFormatting xmlns:xm="http://schemas.microsoft.com/office/excel/2006/main">
          <x14:cfRule type="expression" priority="115" stopIfTrue="1" id="{A43E1ECB-7086-4AF1-99C2-BDA04F7F9990}">
            <xm:f>MONTH($AQ$3)&lt;&gt;VLOOKUP($B$2,meta!$M$1:$N$12,2,FALSE)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AQ3:AV8</xm:sqref>
        </x14:conditionalFormatting>
        <x14:conditionalFormatting xmlns:xm="http://schemas.microsoft.com/office/excel/2006/main">
          <x14:cfRule type="expression" priority="94" stopIfTrue="1" id="{F3FEFE67-3D83-4924-8DD7-8C4E1060209F}">
            <xm:f>MONTH($AQ$10)&lt;&gt;VLOOKUP($B$2,meta!$M$1:$N$12,2,FALSE)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AQ10:AV15</xm:sqref>
        </x14:conditionalFormatting>
        <x14:conditionalFormatting xmlns:xm="http://schemas.microsoft.com/office/excel/2006/main">
          <x14:cfRule type="expression" priority="73" stopIfTrue="1" id="{64261CA8-9E7B-493B-B5E8-5A79D7E51A5B}">
            <xm:f>MONTH($AQ$17)&lt;&gt;VLOOKUP($B$2,meta!$M$1:$N$12,2,FALSE)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AQ17:AV22</xm:sqref>
        </x14:conditionalFormatting>
        <x14:conditionalFormatting xmlns:xm="http://schemas.microsoft.com/office/excel/2006/main">
          <x14:cfRule type="expression" priority="52" stopIfTrue="1" id="{413972B1-D2E6-492E-A92B-816423265B95}">
            <xm:f>MONTH($AQ$24)&lt;&gt;VLOOKUP($B$2,meta!$M$1:$N$12,2,FALSE)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AQ24:AV29</xm:sqref>
        </x14:conditionalFormatting>
        <x14:conditionalFormatting xmlns:xm="http://schemas.microsoft.com/office/excel/2006/main">
          <x14:cfRule type="expression" priority="31" stopIfTrue="1" id="{E84C674F-E2A8-4863-B520-7CBE35027D41}">
            <xm:f>MONTH($AQ$31)&lt;&gt;VLOOKUP($B$2,meta!$M$1:$N$12,2,FALSE)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AQ31:AV36</xm:sqref>
        </x14:conditionalFormatting>
        <x14:conditionalFormatting xmlns:xm="http://schemas.microsoft.com/office/excel/2006/main">
          <x14:cfRule type="expression" priority="10" stopIfTrue="1" id="{F6251ED5-70AD-42C4-B953-D695AE65A642}">
            <xm:f>MONTH($AQ$38)&lt;&gt;VLOOKUP($B$2,meta!$M$1:$N$12,2,FALSE)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AQ38:AV43</xm:sqref>
        </x14:conditionalFormatting>
        <x14:conditionalFormatting xmlns:xm="http://schemas.microsoft.com/office/excel/2006/main">
          <x14:cfRule type="expression" priority="112" stopIfTrue="1" id="{46683380-76F0-4ED5-B6B8-D036769C2BD0}">
            <xm:f>MONTH($AX$3)&lt;&gt;VLOOKUP($B$2,meta!$M$1:$N$12,2,FALSE)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AX3:BC8</xm:sqref>
        </x14:conditionalFormatting>
        <x14:conditionalFormatting xmlns:xm="http://schemas.microsoft.com/office/excel/2006/main">
          <x14:cfRule type="expression" priority="91" stopIfTrue="1" id="{6A1DE026-7CD4-47FF-91C3-F8CD352C018E}">
            <xm:f>MONTH($AX$10)&lt;&gt;VLOOKUP($B$2,meta!$M$1:$N$12,2,FALSE)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AX10:BC15</xm:sqref>
        </x14:conditionalFormatting>
        <x14:conditionalFormatting xmlns:xm="http://schemas.microsoft.com/office/excel/2006/main">
          <x14:cfRule type="expression" priority="70" stopIfTrue="1" id="{D9024E7B-B08D-4259-8ABF-5DE8E7F24C12}">
            <xm:f>MONTH($AX$17)&lt;&gt;VLOOKUP($B$2,meta!$M$1:$N$12,2,FALSE)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AX17:BC22</xm:sqref>
        </x14:conditionalFormatting>
        <x14:conditionalFormatting xmlns:xm="http://schemas.microsoft.com/office/excel/2006/main">
          <x14:cfRule type="expression" priority="49" stopIfTrue="1" id="{25DF7E84-4C0D-44AF-897D-A057D26A4DD3}">
            <xm:f>MONTH($AX$24)&lt;&gt;VLOOKUP($B$2,meta!$M$1:$N$12,2,FALSE)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AX24:BC29</xm:sqref>
        </x14:conditionalFormatting>
        <x14:conditionalFormatting xmlns:xm="http://schemas.microsoft.com/office/excel/2006/main">
          <x14:cfRule type="expression" priority="28" stopIfTrue="1" id="{0D802BD8-1485-4D9C-9F0C-6667BFE30F74}">
            <xm:f>MONTH($AX$31)&lt;&gt;VLOOKUP($B$2,meta!$M$1:$N$12,2,FALSE)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AX31:BC36</xm:sqref>
        </x14:conditionalFormatting>
        <x14:conditionalFormatting xmlns:xm="http://schemas.microsoft.com/office/excel/2006/main">
          <x14:cfRule type="expression" priority="7" stopIfTrue="1" id="{AC0E5ADC-D32B-41FC-B8EA-C20461EACA2E}">
            <xm:f>MONTH($AX$38)&lt;&gt;VLOOKUP($B$2,meta!$M$1:$N$12,2,FALSE)</xm:f>
            <x14:dxf>
              <font>
                <color theme="0" tint="-0.24994659260841701"/>
              </font>
              <fill>
                <patternFill>
                  <bgColor theme="0" tint="-0.24994659260841701"/>
                </patternFill>
              </fill>
            </x14:dxf>
          </x14:cfRule>
          <xm:sqref>AX38:BC43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905CDD4-74DB-4F39-B4E6-54B1CD592355}">
          <x14:formula1>
            <xm:f>meta!$R$1:$R$2</xm:f>
          </x14:formula1>
          <xm:sqref>C14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DDC2-0863-4BD4-995F-BD315B9622E4}">
  <sheetPr codeName="Planilha14"/>
  <dimension ref="B1:V12"/>
  <sheetViews>
    <sheetView workbookViewId="0">
      <selection activeCell="F9" sqref="F9"/>
    </sheetView>
  </sheetViews>
  <sheetFormatPr defaultRowHeight="15" x14ac:dyDescent="0.25"/>
  <cols>
    <col min="2" max="2" width="4.5703125" bestFit="1" customWidth="1"/>
    <col min="3" max="3" width="5" bestFit="1" customWidth="1"/>
    <col min="5" max="5" width="15.5703125" customWidth="1"/>
    <col min="6" max="6" width="8.140625" bestFit="1" customWidth="1"/>
    <col min="8" max="8" width="2" bestFit="1" customWidth="1"/>
    <col min="9" max="9" width="5.140625" bestFit="1" customWidth="1"/>
    <col min="10" max="10" width="13.85546875" bestFit="1" customWidth="1"/>
    <col min="11" max="11" width="6.42578125" customWidth="1"/>
    <col min="12" max="12" width="4.85546875" bestFit="1" customWidth="1"/>
    <col min="13" max="13" width="10.42578125" bestFit="1" customWidth="1"/>
    <col min="14" max="14" width="3" bestFit="1" customWidth="1"/>
    <col min="16" max="16" width="10.140625" bestFit="1" customWidth="1"/>
    <col min="18" max="18" width="4.5703125" bestFit="1" customWidth="1"/>
    <col min="19" max="19" width="2" bestFit="1" customWidth="1"/>
    <col min="21" max="21" width="12.28515625" bestFit="1" customWidth="1"/>
    <col min="22" max="22" width="3" bestFit="1" customWidth="1"/>
  </cols>
  <sheetData>
    <row r="1" spans="2:22" x14ac:dyDescent="0.25">
      <c r="B1" t="s">
        <v>22</v>
      </c>
      <c r="C1">
        <f>JAN!C1</f>
        <v>2024</v>
      </c>
      <c r="E1" t="s">
        <v>0</v>
      </c>
      <c r="F1" s="62">
        <v>0.35416666666666669</v>
      </c>
      <c r="H1">
        <v>1</v>
      </c>
      <c r="I1" t="s">
        <v>15</v>
      </c>
      <c r="J1" t="s">
        <v>5</v>
      </c>
      <c r="L1" t="s">
        <v>44</v>
      </c>
      <c r="M1" t="s">
        <v>23</v>
      </c>
      <c r="N1">
        <v>1</v>
      </c>
      <c r="P1" t="s">
        <v>0</v>
      </c>
      <c r="R1" t="s">
        <v>64</v>
      </c>
      <c r="S1">
        <v>1</v>
      </c>
      <c r="U1" t="s">
        <v>56</v>
      </c>
      <c r="V1">
        <v>25</v>
      </c>
    </row>
    <row r="2" spans="2:22" x14ac:dyDescent="0.25">
      <c r="E2" t="s">
        <v>1</v>
      </c>
      <c r="F2" s="62">
        <v>0.72916666666666663</v>
      </c>
      <c r="H2">
        <v>2</v>
      </c>
      <c r="I2" t="s">
        <v>16</v>
      </c>
      <c r="J2" t="s">
        <v>7</v>
      </c>
      <c r="L2" t="s">
        <v>45</v>
      </c>
      <c r="M2" t="s">
        <v>24</v>
      </c>
      <c r="N2">
        <v>2</v>
      </c>
      <c r="P2" t="s">
        <v>11</v>
      </c>
      <c r="R2" t="s">
        <v>65</v>
      </c>
      <c r="S2">
        <v>0</v>
      </c>
    </row>
    <row r="3" spans="2:22" x14ac:dyDescent="0.25">
      <c r="E3" t="s">
        <v>2</v>
      </c>
      <c r="F3" s="62">
        <v>4.1666666666666664E-2</v>
      </c>
      <c r="H3">
        <v>3</v>
      </c>
      <c r="I3" t="s">
        <v>17</v>
      </c>
      <c r="J3" t="s">
        <v>6</v>
      </c>
      <c r="L3" t="s">
        <v>46</v>
      </c>
      <c r="M3" t="s">
        <v>25</v>
      </c>
      <c r="N3">
        <v>3</v>
      </c>
      <c r="P3" t="s">
        <v>12</v>
      </c>
      <c r="V3" s="62"/>
    </row>
    <row r="4" spans="2:22" x14ac:dyDescent="0.25">
      <c r="E4" t="s">
        <v>3</v>
      </c>
      <c r="F4" s="62">
        <v>0.33333333333333331</v>
      </c>
      <c r="H4">
        <v>4</v>
      </c>
      <c r="I4" t="s">
        <v>18</v>
      </c>
      <c r="J4" t="s">
        <v>8</v>
      </c>
      <c r="L4" t="s">
        <v>47</v>
      </c>
      <c r="M4" t="s">
        <v>26</v>
      </c>
      <c r="N4">
        <v>4</v>
      </c>
      <c r="P4" t="s">
        <v>1</v>
      </c>
      <c r="V4" s="62"/>
    </row>
    <row r="5" spans="2:22" x14ac:dyDescent="0.25">
      <c r="H5">
        <v>5</v>
      </c>
      <c r="I5" t="s">
        <v>19</v>
      </c>
      <c r="J5" t="s">
        <v>9</v>
      </c>
      <c r="L5" t="s">
        <v>48</v>
      </c>
      <c r="M5" t="s">
        <v>27</v>
      </c>
      <c r="N5">
        <v>5</v>
      </c>
      <c r="P5" t="str">
        <f>""</f>
        <v/>
      </c>
    </row>
    <row r="6" spans="2:22" x14ac:dyDescent="0.25">
      <c r="E6" t="s">
        <v>13</v>
      </c>
      <c r="F6" s="62">
        <v>0.20833333333333334</v>
      </c>
      <c r="H6">
        <v>6</v>
      </c>
      <c r="I6" t="s">
        <v>20</v>
      </c>
      <c r="J6" t="s">
        <v>10</v>
      </c>
      <c r="L6" t="s">
        <v>49</v>
      </c>
      <c r="M6" t="s">
        <v>28</v>
      </c>
      <c r="N6">
        <v>6</v>
      </c>
    </row>
    <row r="7" spans="2:22" x14ac:dyDescent="0.25">
      <c r="E7" t="s">
        <v>14</v>
      </c>
      <c r="F7" s="62">
        <v>0.97916666666666663</v>
      </c>
      <c r="H7">
        <v>7</v>
      </c>
      <c r="I7" t="s">
        <v>21</v>
      </c>
      <c r="J7" t="s">
        <v>4</v>
      </c>
      <c r="L7" t="s">
        <v>50</v>
      </c>
      <c r="M7" t="s">
        <v>29</v>
      </c>
      <c r="N7">
        <v>7</v>
      </c>
    </row>
    <row r="8" spans="2:22" x14ac:dyDescent="0.25">
      <c r="F8" s="62"/>
      <c r="L8" t="s">
        <v>51</v>
      </c>
      <c r="M8" t="s">
        <v>30</v>
      </c>
      <c r="N8">
        <v>8</v>
      </c>
    </row>
    <row r="9" spans="2:22" x14ac:dyDescent="0.25">
      <c r="E9" t="s">
        <v>61</v>
      </c>
      <c r="F9" s="77">
        <v>6.9560185185185185E-3</v>
      </c>
      <c r="L9" t="s">
        <v>52</v>
      </c>
      <c r="M9" t="s">
        <v>31</v>
      </c>
      <c r="N9">
        <v>9</v>
      </c>
    </row>
    <row r="10" spans="2:22" x14ac:dyDescent="0.25">
      <c r="E10" t="s">
        <v>62</v>
      </c>
      <c r="F10" s="63" t="s">
        <v>63</v>
      </c>
      <c r="L10" t="s">
        <v>53</v>
      </c>
      <c r="M10" t="s">
        <v>32</v>
      </c>
      <c r="N10">
        <v>10</v>
      </c>
    </row>
    <row r="11" spans="2:22" x14ac:dyDescent="0.25">
      <c r="L11" t="s">
        <v>54</v>
      </c>
      <c r="M11" t="s">
        <v>33</v>
      </c>
      <c r="N11">
        <v>11</v>
      </c>
    </row>
    <row r="12" spans="2:22" x14ac:dyDescent="0.25">
      <c r="L12" t="s">
        <v>55</v>
      </c>
      <c r="M12" t="s">
        <v>34</v>
      </c>
      <c r="N12">
        <v>12</v>
      </c>
    </row>
  </sheetData>
  <sheetProtection sheet="1" objects="1" scenarios="1" selectLockedCells="1"/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24</vt:i4>
      </vt:variant>
    </vt:vector>
  </HeadingPairs>
  <TitlesOfParts>
    <vt:vector size="38" baseType="lpstr">
      <vt:lpstr>OOO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meta</vt:lpstr>
      <vt:lpstr>ABR!PlaceholdersDialy</vt:lpstr>
      <vt:lpstr>AGO!PlaceholdersDialy</vt:lpstr>
      <vt:lpstr>DEZ!PlaceholdersDialy</vt:lpstr>
      <vt:lpstr>FEV!PlaceholdersDialy</vt:lpstr>
      <vt:lpstr>JAN!PlaceholdersDialy</vt:lpstr>
      <vt:lpstr>JUL!PlaceholdersDialy</vt:lpstr>
      <vt:lpstr>JUN!PlaceholdersDialy</vt:lpstr>
      <vt:lpstr>MAI!PlaceholdersDialy</vt:lpstr>
      <vt:lpstr>MAR!PlaceholdersDialy</vt:lpstr>
      <vt:lpstr>NOV!PlaceholdersDialy</vt:lpstr>
      <vt:lpstr>OUT!PlaceholdersDialy</vt:lpstr>
      <vt:lpstr>SET!PlaceholdersDialy</vt:lpstr>
      <vt:lpstr>ABR!SomasDeHoras</vt:lpstr>
      <vt:lpstr>AGO!SomasDeHoras</vt:lpstr>
      <vt:lpstr>DEZ!SomasDeHoras</vt:lpstr>
      <vt:lpstr>FEV!SomasDeHoras</vt:lpstr>
      <vt:lpstr>JAN!SomasDeHoras</vt:lpstr>
      <vt:lpstr>JUL!SomasDeHoras</vt:lpstr>
      <vt:lpstr>JUN!SomasDeHoras</vt:lpstr>
      <vt:lpstr>MAI!SomasDeHoras</vt:lpstr>
      <vt:lpstr>MAR!SomasDeHoras</vt:lpstr>
      <vt:lpstr>NOV!SomasDeHoras</vt:lpstr>
      <vt:lpstr>OUT!SomasDeHoras</vt:lpstr>
      <vt:lpstr>SET!SomasDeHoras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Fernando</dc:creator>
  <cp:lastModifiedBy>Luís Fernando</cp:lastModifiedBy>
  <cp:lastPrinted>2024-04-26T16:43:20Z</cp:lastPrinted>
  <dcterms:created xsi:type="dcterms:W3CDTF">2015-06-05T18:19:34Z</dcterms:created>
  <dcterms:modified xsi:type="dcterms:W3CDTF">2024-05-28T18:24:14Z</dcterms:modified>
</cp:coreProperties>
</file>