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RTP\"/>
    </mc:Choice>
  </mc:AlternateContent>
  <xr:revisionPtr revIDLastSave="0" documentId="13_ncr:1_{1658B161-30D4-4E3D-AC6C-26C62B9553DF}" xr6:coauthVersionLast="44" xr6:coauthVersionMax="44" xr10:uidLastSave="{00000000-0000-0000-0000-000000000000}"/>
  <bookViews>
    <workbookView xWindow="-108" yWindow="-108" windowWidth="23256" windowHeight="13176" xr2:uid="{98AB6640-B8A1-4E23-B01E-C46F1885EFAB}"/>
  </bookViews>
  <sheets>
    <sheet name="Sheet1" sheetId="1" r:id="rId1"/>
  </sheets>
  <definedNames>
    <definedName name="_xlchart.v1.0" hidden="1">Sheet1!$BS$2</definedName>
    <definedName name="_xlchart.v1.1" hidden="1">Sheet1!$BS$3:$BS$51</definedName>
    <definedName name="_xlchart.v1.2" hidden="1">Sheet1!$BT$2</definedName>
    <definedName name="_xlchart.v1.3" hidden="1">Sheet1!$BT$3:$BT$51</definedName>
    <definedName name="_xlchart.v1.4" hidden="1">Sheet1!$BU$2</definedName>
    <definedName name="_xlchart.v1.5" hidden="1">Sheet1!$BU$3:$BU$51</definedName>
    <definedName name="_xlchart.v1.6" hidden="1">Sheet1!$BV$2</definedName>
    <definedName name="_xlchart.v1.7" hidden="1">Sheet1!$BV$3:$BV$51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S53" i="1" l="1"/>
  <c r="BT4" i="1"/>
  <c r="BU4" i="1"/>
  <c r="BV4" i="1"/>
  <c r="BT5" i="1"/>
  <c r="BU5" i="1"/>
  <c r="BV5" i="1"/>
  <c r="BT6" i="1"/>
  <c r="BU6" i="1"/>
  <c r="BV6" i="1"/>
  <c r="BT7" i="1"/>
  <c r="BU7" i="1"/>
  <c r="BV7" i="1"/>
  <c r="BT8" i="1"/>
  <c r="BU8" i="1"/>
  <c r="BV8" i="1"/>
  <c r="BT9" i="1"/>
  <c r="BU9" i="1"/>
  <c r="BV9" i="1"/>
  <c r="BT10" i="1"/>
  <c r="BU10" i="1"/>
  <c r="BV10" i="1"/>
  <c r="BT11" i="1"/>
  <c r="BU11" i="1"/>
  <c r="BV11" i="1"/>
  <c r="BT12" i="1"/>
  <c r="BU12" i="1"/>
  <c r="BV12" i="1"/>
  <c r="BT13" i="1"/>
  <c r="BU13" i="1"/>
  <c r="BV13" i="1"/>
  <c r="BT14" i="1"/>
  <c r="BU14" i="1"/>
  <c r="BV14" i="1"/>
  <c r="BT15" i="1"/>
  <c r="BU15" i="1"/>
  <c r="BV15" i="1"/>
  <c r="BT16" i="1"/>
  <c r="BU16" i="1"/>
  <c r="BV16" i="1"/>
  <c r="BT17" i="1"/>
  <c r="BU17" i="1"/>
  <c r="BV17" i="1"/>
  <c r="BT18" i="1"/>
  <c r="BU18" i="1"/>
  <c r="BV18" i="1"/>
  <c r="BT19" i="1"/>
  <c r="BU19" i="1"/>
  <c r="BV19" i="1"/>
  <c r="BT20" i="1"/>
  <c r="BU20" i="1"/>
  <c r="BV20" i="1"/>
  <c r="BT21" i="1"/>
  <c r="BU21" i="1"/>
  <c r="BV21" i="1"/>
  <c r="BT22" i="1"/>
  <c r="BU22" i="1"/>
  <c r="BV22" i="1"/>
  <c r="BT23" i="1"/>
  <c r="BU23" i="1"/>
  <c r="BV23" i="1"/>
  <c r="BT24" i="1"/>
  <c r="BU24" i="1"/>
  <c r="BV24" i="1"/>
  <c r="BT25" i="1"/>
  <c r="BU25" i="1"/>
  <c r="BV25" i="1"/>
  <c r="BT26" i="1"/>
  <c r="BU26" i="1"/>
  <c r="BV26" i="1"/>
  <c r="BT27" i="1"/>
  <c r="BU27" i="1"/>
  <c r="BV27" i="1"/>
  <c r="BT28" i="1"/>
  <c r="BU28" i="1"/>
  <c r="BV28" i="1"/>
  <c r="BT29" i="1"/>
  <c r="BU29" i="1"/>
  <c r="BV29" i="1"/>
  <c r="BT30" i="1"/>
  <c r="BU30" i="1"/>
  <c r="BV30" i="1"/>
  <c r="BT31" i="1"/>
  <c r="BU31" i="1"/>
  <c r="BV31" i="1"/>
  <c r="BT32" i="1"/>
  <c r="BU32" i="1"/>
  <c r="BV32" i="1"/>
  <c r="BT33" i="1"/>
  <c r="BU33" i="1"/>
  <c r="BV33" i="1"/>
  <c r="BT34" i="1"/>
  <c r="BU34" i="1"/>
  <c r="BV34" i="1"/>
  <c r="BT35" i="1"/>
  <c r="BU35" i="1"/>
  <c r="BV35" i="1"/>
  <c r="BT36" i="1"/>
  <c r="BU36" i="1"/>
  <c r="BV36" i="1"/>
  <c r="BT37" i="1"/>
  <c r="BU37" i="1"/>
  <c r="BV37" i="1"/>
  <c r="BT38" i="1"/>
  <c r="BU38" i="1"/>
  <c r="BV38" i="1"/>
  <c r="BT39" i="1"/>
  <c r="BU39" i="1"/>
  <c r="BV39" i="1"/>
  <c r="BT40" i="1"/>
  <c r="BU40" i="1"/>
  <c r="BV40" i="1"/>
  <c r="BT41" i="1"/>
  <c r="BU41" i="1"/>
  <c r="BV41" i="1"/>
  <c r="BT42" i="1"/>
  <c r="BU42" i="1"/>
  <c r="BV42" i="1"/>
  <c r="BT43" i="1"/>
  <c r="BU43" i="1"/>
  <c r="BV43" i="1"/>
  <c r="BT44" i="1"/>
  <c r="BU44" i="1"/>
  <c r="BV44" i="1"/>
  <c r="BT45" i="1"/>
  <c r="BU45" i="1"/>
  <c r="BV45" i="1"/>
  <c r="BT46" i="1"/>
  <c r="BU46" i="1"/>
  <c r="BV46" i="1"/>
  <c r="BT47" i="1"/>
  <c r="BU47" i="1"/>
  <c r="BV47" i="1"/>
  <c r="BT48" i="1"/>
  <c r="BU48" i="1"/>
  <c r="BV48" i="1"/>
  <c r="BT49" i="1"/>
  <c r="BU49" i="1"/>
  <c r="BV49" i="1"/>
  <c r="BT50" i="1"/>
  <c r="BU50" i="1"/>
  <c r="BV50" i="1"/>
  <c r="BT51" i="1"/>
  <c r="BU51" i="1"/>
  <c r="BV51" i="1"/>
  <c r="BV3" i="1"/>
  <c r="BU3" i="1"/>
  <c r="BT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3" i="1"/>
  <c r="CH51" i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H42" i="1"/>
  <c r="CH43" i="1"/>
  <c r="CH44" i="1"/>
  <c r="CH45" i="1"/>
  <c r="CH46" i="1"/>
  <c r="CH47" i="1"/>
  <c r="CH48" i="1"/>
  <c r="CH49" i="1"/>
  <c r="CH50" i="1"/>
  <c r="CH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3" i="1"/>
  <c r="AE3" i="1"/>
  <c r="BS56" i="1" l="1"/>
  <c r="BS55" i="1"/>
  <c r="BS54" i="1"/>
  <c r="BT53" i="1"/>
  <c r="BU53" i="1"/>
  <c r="BV53" i="1"/>
  <c r="BT54" i="1"/>
  <c r="BU54" i="1"/>
  <c r="BV54" i="1"/>
  <c r="BT60" i="1"/>
  <c r="BU60" i="1"/>
  <c r="BV60" i="1"/>
  <c r="BT55" i="1"/>
  <c r="BU55" i="1"/>
  <c r="BV55" i="1"/>
  <c r="BT56" i="1"/>
  <c r="BU56" i="1"/>
  <c r="BV56" i="1"/>
  <c r="BS60" i="1"/>
  <c r="BN157" i="1"/>
  <c r="BN106" i="1"/>
  <c r="BN55" i="1"/>
  <c r="BO4" i="1"/>
  <c r="BO52" i="1" s="1"/>
  <c r="BQ52" i="1" s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5" i="1"/>
  <c r="BO104" i="1" s="1"/>
  <c r="BR104" i="1" s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6" i="1"/>
  <c r="BO155" i="1" s="1"/>
  <c r="BR155" i="1" s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7" i="1"/>
  <c r="BO158" i="1"/>
  <c r="BO159" i="1"/>
  <c r="BO160" i="1"/>
  <c r="BO206" i="1" s="1"/>
  <c r="BR206" i="1" s="1"/>
  <c r="BO161" i="1"/>
  <c r="BO162" i="1"/>
  <c r="BO163" i="1"/>
  <c r="BO164" i="1"/>
  <c r="BO165" i="1"/>
  <c r="BO166" i="1"/>
  <c r="BO167" i="1"/>
  <c r="BO168" i="1"/>
  <c r="BO169" i="1"/>
  <c r="BO170" i="1"/>
  <c r="BO171" i="1"/>
  <c r="BO172" i="1"/>
  <c r="BO173" i="1"/>
  <c r="BO174" i="1"/>
  <c r="BO175" i="1"/>
  <c r="BO176" i="1"/>
  <c r="BO177" i="1"/>
  <c r="BO178" i="1"/>
  <c r="BO179" i="1"/>
  <c r="BO180" i="1"/>
  <c r="BO181" i="1"/>
  <c r="BO182" i="1"/>
  <c r="BO183" i="1"/>
  <c r="BO184" i="1"/>
  <c r="BO185" i="1"/>
  <c r="BO186" i="1"/>
  <c r="BO187" i="1"/>
  <c r="BO188" i="1"/>
  <c r="BO189" i="1"/>
  <c r="BO190" i="1"/>
  <c r="BO191" i="1"/>
  <c r="BO192" i="1"/>
  <c r="BO193" i="1"/>
  <c r="BO194" i="1"/>
  <c r="BO195" i="1"/>
  <c r="BO196" i="1"/>
  <c r="BO197" i="1"/>
  <c r="BO198" i="1"/>
  <c r="BO199" i="1"/>
  <c r="BO200" i="1"/>
  <c r="BO201" i="1"/>
  <c r="BO202" i="1"/>
  <c r="BO203" i="1"/>
  <c r="BO204" i="1"/>
  <c r="BO205" i="1"/>
  <c r="BO3" i="1"/>
  <c r="BN4" i="1"/>
  <c r="BN52" i="1" s="1"/>
  <c r="BP52" i="1" s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6" i="1"/>
  <c r="BN57" i="1"/>
  <c r="BN104" i="1" s="1"/>
  <c r="BP104" i="1" s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7" i="1"/>
  <c r="BN155" i="1" s="1"/>
  <c r="BP155" i="1" s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8" i="1"/>
  <c r="BN159" i="1"/>
  <c r="BN160" i="1"/>
  <c r="BN161" i="1"/>
  <c r="BN162" i="1"/>
  <c r="BN163" i="1"/>
  <c r="BN206" i="1" s="1"/>
  <c r="BP206" i="1" s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3" i="1"/>
  <c r="H156" i="1" l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157" i="1"/>
  <c r="BA158" i="1"/>
  <c r="BA159" i="1"/>
  <c r="BA160" i="1"/>
  <c r="BA161" i="1"/>
  <c r="AS158" i="1" l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157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158" i="1"/>
  <c r="O159" i="1"/>
  <c r="O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157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157" i="1"/>
  <c r="AE158" i="1"/>
  <c r="G156" i="1" l="1"/>
  <c r="AE107" i="1" l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06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E105" i="1"/>
  <c r="AS154" i="1"/>
  <c r="BA154" i="1" s="1"/>
  <c r="AS153" i="1"/>
  <c r="BA153" i="1" s="1"/>
  <c r="AS152" i="1"/>
  <c r="BA152" i="1" s="1"/>
  <c r="W154" i="1"/>
  <c r="O154" i="1"/>
  <c r="G154" i="1"/>
  <c r="AS151" i="1"/>
  <c r="BA151" i="1" s="1"/>
  <c r="W153" i="1"/>
  <c r="O153" i="1"/>
  <c r="G153" i="1"/>
  <c r="AS150" i="1"/>
  <c r="BA150" i="1" s="1"/>
  <c r="W152" i="1"/>
  <c r="O152" i="1"/>
  <c r="G152" i="1"/>
  <c r="AS149" i="1"/>
  <c r="BA149" i="1" s="1"/>
  <c r="W151" i="1"/>
  <c r="O151" i="1"/>
  <c r="G151" i="1"/>
  <c r="AS148" i="1"/>
  <c r="BA148" i="1" s="1"/>
  <c r="W150" i="1"/>
  <c r="O150" i="1"/>
  <c r="G150" i="1"/>
  <c r="AS147" i="1"/>
  <c r="BA147" i="1" s="1"/>
  <c r="W149" i="1"/>
  <c r="O149" i="1"/>
  <c r="G149" i="1"/>
  <c r="AS146" i="1"/>
  <c r="BA146" i="1" s="1"/>
  <c r="W148" i="1"/>
  <c r="O148" i="1"/>
  <c r="G148" i="1"/>
  <c r="AS145" i="1"/>
  <c r="BA145" i="1" s="1"/>
  <c r="W147" i="1"/>
  <c r="O147" i="1"/>
  <c r="G147" i="1"/>
  <c r="AS144" i="1"/>
  <c r="BA144" i="1" s="1"/>
  <c r="W146" i="1"/>
  <c r="O146" i="1"/>
  <c r="G146" i="1"/>
  <c r="AS143" i="1"/>
  <c r="BA143" i="1" s="1"/>
  <c r="W145" i="1"/>
  <c r="O145" i="1"/>
  <c r="G145" i="1"/>
  <c r="AS142" i="1"/>
  <c r="BA142" i="1" s="1"/>
  <c r="W144" i="1"/>
  <c r="O144" i="1"/>
  <c r="G144" i="1"/>
  <c r="AS141" i="1"/>
  <c r="BA141" i="1" s="1"/>
  <c r="W143" i="1"/>
  <c r="O143" i="1"/>
  <c r="G143" i="1"/>
  <c r="AS140" i="1"/>
  <c r="BA140" i="1" s="1"/>
  <c r="W142" i="1"/>
  <c r="O142" i="1"/>
  <c r="G142" i="1"/>
  <c r="AS139" i="1"/>
  <c r="BA139" i="1" s="1"/>
  <c r="W141" i="1"/>
  <c r="O141" i="1"/>
  <c r="G141" i="1"/>
  <c r="AS138" i="1"/>
  <c r="BA138" i="1" s="1"/>
  <c r="W140" i="1"/>
  <c r="O140" i="1"/>
  <c r="G140" i="1"/>
  <c r="AS137" i="1"/>
  <c r="BA137" i="1" s="1"/>
  <c r="W139" i="1"/>
  <c r="O139" i="1"/>
  <c r="G139" i="1"/>
  <c r="AS136" i="1"/>
  <c r="BA136" i="1" s="1"/>
  <c r="W138" i="1"/>
  <c r="O138" i="1"/>
  <c r="G138" i="1"/>
  <c r="AS135" i="1"/>
  <c r="BA135" i="1" s="1"/>
  <c r="W137" i="1"/>
  <c r="O137" i="1"/>
  <c r="G137" i="1"/>
  <c r="AS134" i="1"/>
  <c r="BA134" i="1" s="1"/>
  <c r="W136" i="1"/>
  <c r="O136" i="1"/>
  <c r="G136" i="1"/>
  <c r="AS133" i="1"/>
  <c r="BA133" i="1" s="1"/>
  <c r="W135" i="1"/>
  <c r="O135" i="1"/>
  <c r="G135" i="1"/>
  <c r="AS132" i="1"/>
  <c r="BA132" i="1" s="1"/>
  <c r="W134" i="1"/>
  <c r="O134" i="1"/>
  <c r="G134" i="1"/>
  <c r="AS131" i="1"/>
  <c r="BA131" i="1" s="1"/>
  <c r="W133" i="1"/>
  <c r="O133" i="1"/>
  <c r="G133" i="1"/>
  <c r="AS130" i="1"/>
  <c r="BA130" i="1" s="1"/>
  <c r="W132" i="1"/>
  <c r="O132" i="1"/>
  <c r="G132" i="1"/>
  <c r="AS129" i="1"/>
  <c r="BA129" i="1" s="1"/>
  <c r="W131" i="1"/>
  <c r="O131" i="1"/>
  <c r="G131" i="1"/>
  <c r="AS128" i="1"/>
  <c r="BA128" i="1" s="1"/>
  <c r="W130" i="1"/>
  <c r="O130" i="1"/>
  <c r="G130" i="1"/>
  <c r="AS127" i="1"/>
  <c r="BA127" i="1" s="1"/>
  <c r="W129" i="1"/>
  <c r="O129" i="1"/>
  <c r="G129" i="1"/>
  <c r="AS126" i="1"/>
  <c r="BA126" i="1" s="1"/>
  <c r="W128" i="1"/>
  <c r="O128" i="1"/>
  <c r="G128" i="1"/>
  <c r="AS125" i="1"/>
  <c r="BA125" i="1" s="1"/>
  <c r="W127" i="1"/>
  <c r="O127" i="1"/>
  <c r="G127" i="1"/>
  <c r="AS124" i="1"/>
  <c r="BA124" i="1" s="1"/>
  <c r="W126" i="1"/>
  <c r="O126" i="1"/>
  <c r="G126" i="1"/>
  <c r="AS123" i="1"/>
  <c r="BA123" i="1" s="1"/>
  <c r="W125" i="1"/>
  <c r="O125" i="1"/>
  <c r="G125" i="1"/>
  <c r="AS122" i="1"/>
  <c r="BA122" i="1" s="1"/>
  <c r="W124" i="1"/>
  <c r="O124" i="1"/>
  <c r="G124" i="1"/>
  <c r="AS121" i="1"/>
  <c r="BA121" i="1" s="1"/>
  <c r="W123" i="1"/>
  <c r="O123" i="1"/>
  <c r="G123" i="1"/>
  <c r="AS120" i="1"/>
  <c r="BA120" i="1" s="1"/>
  <c r="W122" i="1"/>
  <c r="O122" i="1"/>
  <c r="G122" i="1"/>
  <c r="AS119" i="1"/>
  <c r="BA119" i="1" s="1"/>
  <c r="W121" i="1"/>
  <c r="O121" i="1"/>
  <c r="G121" i="1"/>
  <c r="AS118" i="1"/>
  <c r="BA118" i="1" s="1"/>
  <c r="W120" i="1"/>
  <c r="O120" i="1"/>
  <c r="G120" i="1"/>
  <c r="AS117" i="1"/>
  <c r="BA117" i="1" s="1"/>
  <c r="W119" i="1"/>
  <c r="O119" i="1"/>
  <c r="G119" i="1"/>
  <c r="AS116" i="1"/>
  <c r="BA116" i="1" s="1"/>
  <c r="W118" i="1"/>
  <c r="O118" i="1"/>
  <c r="G118" i="1"/>
  <c r="AS115" i="1"/>
  <c r="BA115" i="1" s="1"/>
  <c r="W117" i="1"/>
  <c r="O117" i="1"/>
  <c r="G117" i="1"/>
  <c r="AS114" i="1"/>
  <c r="BA114" i="1" s="1"/>
  <c r="W116" i="1"/>
  <c r="O116" i="1"/>
  <c r="G116" i="1"/>
  <c r="AS113" i="1"/>
  <c r="BA113" i="1" s="1"/>
  <c r="W115" i="1"/>
  <c r="O115" i="1"/>
  <c r="G115" i="1"/>
  <c r="AS112" i="1"/>
  <c r="BA112" i="1" s="1"/>
  <c r="W114" i="1"/>
  <c r="O114" i="1"/>
  <c r="G114" i="1"/>
  <c r="AS111" i="1"/>
  <c r="BA111" i="1" s="1"/>
  <c r="W113" i="1"/>
  <c r="O113" i="1"/>
  <c r="G113" i="1"/>
  <c r="AS110" i="1"/>
  <c r="BA110" i="1" s="1"/>
  <c r="W112" i="1"/>
  <c r="O112" i="1"/>
  <c r="G112" i="1"/>
  <c r="AS109" i="1"/>
  <c r="BA109" i="1" s="1"/>
  <c r="W111" i="1"/>
  <c r="O111" i="1"/>
  <c r="G111" i="1"/>
  <c r="AS108" i="1"/>
  <c r="BA108" i="1" s="1"/>
  <c r="W110" i="1"/>
  <c r="O110" i="1"/>
  <c r="G110" i="1"/>
  <c r="AS107" i="1"/>
  <c r="BA107" i="1" s="1"/>
  <c r="W109" i="1"/>
  <c r="O109" i="1"/>
  <c r="G109" i="1"/>
  <c r="AS106" i="1"/>
  <c r="BA106" i="1" s="1"/>
  <c r="W108" i="1"/>
  <c r="O108" i="1"/>
  <c r="G108" i="1"/>
  <c r="W107" i="1"/>
  <c r="O107" i="1"/>
  <c r="G107" i="1"/>
  <c r="W106" i="1"/>
  <c r="O106" i="1"/>
  <c r="G106" i="1"/>
  <c r="AS103" i="1"/>
  <c r="BA103" i="1" s="1"/>
  <c r="AS102" i="1"/>
  <c r="BA102" i="1" s="1"/>
  <c r="AE103" i="1"/>
  <c r="W103" i="1"/>
  <c r="O103" i="1"/>
  <c r="G103" i="1"/>
  <c r="AS101" i="1"/>
  <c r="BA101" i="1" s="1"/>
  <c r="AE102" i="1"/>
  <c r="W102" i="1"/>
  <c r="O102" i="1"/>
  <c r="G102" i="1"/>
  <c r="AS100" i="1"/>
  <c r="BA100" i="1" s="1"/>
  <c r="AE101" i="1"/>
  <c r="W101" i="1"/>
  <c r="O101" i="1"/>
  <c r="G101" i="1"/>
  <c r="AS99" i="1"/>
  <c r="BA99" i="1" s="1"/>
  <c r="AE100" i="1"/>
  <c r="W100" i="1"/>
  <c r="O100" i="1"/>
  <c r="G100" i="1"/>
  <c r="AS98" i="1"/>
  <c r="BA98" i="1" s="1"/>
  <c r="AE99" i="1"/>
  <c r="W99" i="1"/>
  <c r="O99" i="1"/>
  <c r="G99" i="1"/>
  <c r="AS97" i="1"/>
  <c r="BA97" i="1" s="1"/>
  <c r="AE98" i="1"/>
  <c r="W98" i="1"/>
  <c r="O98" i="1"/>
  <c r="G98" i="1"/>
  <c r="AS96" i="1"/>
  <c r="BA96" i="1" s="1"/>
  <c r="AE97" i="1"/>
  <c r="W97" i="1"/>
  <c r="O97" i="1"/>
  <c r="G97" i="1"/>
  <c r="AS95" i="1"/>
  <c r="BA95" i="1" s="1"/>
  <c r="AE96" i="1"/>
  <c r="W96" i="1"/>
  <c r="O96" i="1"/>
  <c r="G96" i="1"/>
  <c r="AS94" i="1"/>
  <c r="BA94" i="1" s="1"/>
  <c r="AE95" i="1"/>
  <c r="W95" i="1"/>
  <c r="O95" i="1"/>
  <c r="G95" i="1"/>
  <c r="AS93" i="1"/>
  <c r="BA93" i="1" s="1"/>
  <c r="AE94" i="1"/>
  <c r="W94" i="1"/>
  <c r="O94" i="1"/>
  <c r="G94" i="1"/>
  <c r="AS92" i="1"/>
  <c r="BA92" i="1" s="1"/>
  <c r="AE93" i="1"/>
  <c r="W93" i="1"/>
  <c r="O93" i="1"/>
  <c r="G93" i="1"/>
  <c r="AS91" i="1"/>
  <c r="BA91" i="1" s="1"/>
  <c r="AE92" i="1"/>
  <c r="W92" i="1"/>
  <c r="O92" i="1"/>
  <c r="G92" i="1"/>
  <c r="AS90" i="1"/>
  <c r="BA90" i="1" s="1"/>
  <c r="AE91" i="1"/>
  <c r="W91" i="1"/>
  <c r="O91" i="1"/>
  <c r="G91" i="1"/>
  <c r="AS89" i="1"/>
  <c r="BA89" i="1" s="1"/>
  <c r="AE90" i="1"/>
  <c r="W90" i="1"/>
  <c r="O90" i="1"/>
  <c r="G90" i="1"/>
  <c r="AS88" i="1"/>
  <c r="BA88" i="1" s="1"/>
  <c r="AE89" i="1"/>
  <c r="W89" i="1"/>
  <c r="O89" i="1"/>
  <c r="G89" i="1"/>
  <c r="AS87" i="1"/>
  <c r="BA87" i="1" s="1"/>
  <c r="AE88" i="1"/>
  <c r="W88" i="1"/>
  <c r="O88" i="1"/>
  <c r="G88" i="1"/>
  <c r="AS86" i="1"/>
  <c r="BA86" i="1" s="1"/>
  <c r="AE87" i="1"/>
  <c r="W87" i="1"/>
  <c r="O87" i="1"/>
  <c r="G87" i="1"/>
  <c r="AS85" i="1"/>
  <c r="BA85" i="1" s="1"/>
  <c r="AE86" i="1"/>
  <c r="W86" i="1"/>
  <c r="O86" i="1"/>
  <c r="G86" i="1"/>
  <c r="AS84" i="1"/>
  <c r="BA84" i="1" s="1"/>
  <c r="AE85" i="1"/>
  <c r="W85" i="1"/>
  <c r="O85" i="1"/>
  <c r="G85" i="1"/>
  <c r="AS83" i="1"/>
  <c r="BA83" i="1" s="1"/>
  <c r="AE84" i="1"/>
  <c r="W84" i="1"/>
  <c r="O84" i="1"/>
  <c r="G84" i="1"/>
  <c r="AS82" i="1"/>
  <c r="BA82" i="1" s="1"/>
  <c r="AE83" i="1"/>
  <c r="W83" i="1"/>
  <c r="O83" i="1"/>
  <c r="G83" i="1"/>
  <c r="AS81" i="1"/>
  <c r="BA81" i="1" s="1"/>
  <c r="AE82" i="1"/>
  <c r="W82" i="1"/>
  <c r="O82" i="1"/>
  <c r="G82" i="1"/>
  <c r="AS80" i="1"/>
  <c r="BA80" i="1" s="1"/>
  <c r="AE81" i="1"/>
  <c r="W81" i="1"/>
  <c r="O81" i="1"/>
  <c r="G81" i="1"/>
  <c r="AS79" i="1"/>
  <c r="BA79" i="1" s="1"/>
  <c r="AE80" i="1"/>
  <c r="W80" i="1"/>
  <c r="O80" i="1"/>
  <c r="G80" i="1"/>
  <c r="AS78" i="1"/>
  <c r="BA78" i="1" s="1"/>
  <c r="AE79" i="1"/>
  <c r="W79" i="1"/>
  <c r="O79" i="1"/>
  <c r="G79" i="1"/>
  <c r="AS77" i="1"/>
  <c r="BA77" i="1" s="1"/>
  <c r="AE78" i="1"/>
  <c r="W78" i="1"/>
  <c r="O78" i="1"/>
  <c r="G78" i="1"/>
  <c r="AS76" i="1"/>
  <c r="BA76" i="1" s="1"/>
  <c r="AE77" i="1"/>
  <c r="W77" i="1"/>
  <c r="O77" i="1"/>
  <c r="G77" i="1"/>
  <c r="AS75" i="1"/>
  <c r="BA75" i="1" s="1"/>
  <c r="AE76" i="1"/>
  <c r="W76" i="1"/>
  <c r="O76" i="1"/>
  <c r="G76" i="1"/>
  <c r="AS74" i="1"/>
  <c r="BA74" i="1" s="1"/>
  <c r="AE75" i="1"/>
  <c r="W75" i="1"/>
  <c r="O75" i="1"/>
  <c r="G75" i="1"/>
  <c r="AS73" i="1"/>
  <c r="BA73" i="1" s="1"/>
  <c r="AE74" i="1"/>
  <c r="W74" i="1"/>
  <c r="O74" i="1"/>
  <c r="G74" i="1"/>
  <c r="AS72" i="1"/>
  <c r="BA72" i="1" s="1"/>
  <c r="AE73" i="1"/>
  <c r="W73" i="1"/>
  <c r="O73" i="1"/>
  <c r="G73" i="1"/>
  <c r="AS71" i="1"/>
  <c r="BA71" i="1" s="1"/>
  <c r="AE72" i="1"/>
  <c r="W72" i="1"/>
  <c r="O72" i="1"/>
  <c r="G72" i="1"/>
  <c r="AS70" i="1"/>
  <c r="BA70" i="1" s="1"/>
  <c r="AE71" i="1"/>
  <c r="W71" i="1"/>
  <c r="O71" i="1"/>
  <c r="G71" i="1"/>
  <c r="AS69" i="1"/>
  <c r="BA69" i="1" s="1"/>
  <c r="AE70" i="1"/>
  <c r="W70" i="1"/>
  <c r="O70" i="1"/>
  <c r="G70" i="1"/>
  <c r="AS68" i="1"/>
  <c r="BA68" i="1" s="1"/>
  <c r="AE69" i="1"/>
  <c r="W69" i="1"/>
  <c r="O69" i="1"/>
  <c r="G69" i="1"/>
  <c r="AS67" i="1"/>
  <c r="BA67" i="1" s="1"/>
  <c r="AE68" i="1"/>
  <c r="W68" i="1"/>
  <c r="O68" i="1"/>
  <c r="G68" i="1"/>
  <c r="AS66" i="1"/>
  <c r="BA66" i="1" s="1"/>
  <c r="AE67" i="1"/>
  <c r="W67" i="1"/>
  <c r="O67" i="1"/>
  <c r="G67" i="1"/>
  <c r="AS65" i="1"/>
  <c r="BA65" i="1" s="1"/>
  <c r="AE66" i="1"/>
  <c r="W66" i="1"/>
  <c r="O66" i="1"/>
  <c r="G66" i="1"/>
  <c r="AS64" i="1"/>
  <c r="BA64" i="1" s="1"/>
  <c r="AE65" i="1"/>
  <c r="W65" i="1"/>
  <c r="O65" i="1"/>
  <c r="G65" i="1"/>
  <c r="AS63" i="1"/>
  <c r="BA63" i="1" s="1"/>
  <c r="AE64" i="1"/>
  <c r="W64" i="1"/>
  <c r="O64" i="1"/>
  <c r="G64" i="1"/>
  <c r="AS62" i="1"/>
  <c r="BA62" i="1" s="1"/>
  <c r="AE63" i="1"/>
  <c r="W63" i="1"/>
  <c r="O63" i="1"/>
  <c r="G63" i="1"/>
  <c r="AS61" i="1"/>
  <c r="BA61" i="1" s="1"/>
  <c r="AE62" i="1"/>
  <c r="W62" i="1"/>
  <c r="O62" i="1"/>
  <c r="G62" i="1"/>
  <c r="AS60" i="1"/>
  <c r="BA60" i="1" s="1"/>
  <c r="AE61" i="1"/>
  <c r="W61" i="1"/>
  <c r="O61" i="1"/>
  <c r="G61" i="1"/>
  <c r="AS59" i="1"/>
  <c r="BA59" i="1" s="1"/>
  <c r="AE60" i="1"/>
  <c r="W60" i="1"/>
  <c r="O60" i="1"/>
  <c r="G60" i="1"/>
  <c r="AS58" i="1"/>
  <c r="BA58" i="1" s="1"/>
  <c r="AE59" i="1"/>
  <c r="W59" i="1"/>
  <c r="O59" i="1"/>
  <c r="G59" i="1"/>
  <c r="AS57" i="1"/>
  <c r="BA57" i="1" s="1"/>
  <c r="AE58" i="1"/>
  <c r="W58" i="1"/>
  <c r="O58" i="1"/>
  <c r="G58" i="1"/>
  <c r="AS56" i="1"/>
  <c r="BA56" i="1" s="1"/>
  <c r="AE57" i="1"/>
  <c r="W57" i="1"/>
  <c r="O57" i="1"/>
  <c r="G57" i="1"/>
  <c r="AS55" i="1"/>
  <c r="BA55" i="1" s="1"/>
  <c r="AE56" i="1"/>
  <c r="W56" i="1"/>
  <c r="O56" i="1"/>
  <c r="G56" i="1"/>
  <c r="AE55" i="1"/>
  <c r="W55" i="1"/>
  <c r="O55" i="1"/>
  <c r="G55" i="1"/>
  <c r="E53" i="1"/>
  <c r="AS51" i="1"/>
  <c r="BA51" i="1" s="1"/>
  <c r="W51" i="1"/>
  <c r="O51" i="1"/>
  <c r="G51" i="1"/>
  <c r="AS50" i="1"/>
  <c r="BA50" i="1" s="1"/>
  <c r="W50" i="1"/>
  <c r="O50" i="1"/>
  <c r="G50" i="1"/>
  <c r="AS49" i="1"/>
  <c r="BA49" i="1" s="1"/>
  <c r="W49" i="1"/>
  <c r="O49" i="1"/>
  <c r="G49" i="1"/>
  <c r="AS48" i="1"/>
  <c r="BA48" i="1" s="1"/>
  <c r="W48" i="1"/>
  <c r="O48" i="1"/>
  <c r="G48" i="1"/>
  <c r="AS47" i="1"/>
  <c r="BA47" i="1" s="1"/>
  <c r="W47" i="1"/>
  <c r="O47" i="1"/>
  <c r="G47" i="1"/>
  <c r="AS46" i="1"/>
  <c r="BA46" i="1" s="1"/>
  <c r="W46" i="1"/>
  <c r="O46" i="1"/>
  <c r="G46" i="1"/>
  <c r="AS45" i="1"/>
  <c r="BA45" i="1" s="1"/>
  <c r="W45" i="1"/>
  <c r="O45" i="1"/>
  <c r="G45" i="1"/>
  <c r="AS44" i="1"/>
  <c r="BA44" i="1" s="1"/>
  <c r="W44" i="1"/>
  <c r="O44" i="1"/>
  <c r="G44" i="1"/>
  <c r="AS43" i="1"/>
  <c r="BA43" i="1" s="1"/>
  <c r="W43" i="1"/>
  <c r="O43" i="1"/>
  <c r="G43" i="1"/>
  <c r="AS42" i="1"/>
  <c r="BA42" i="1" s="1"/>
  <c r="W42" i="1"/>
  <c r="O42" i="1"/>
  <c r="G42" i="1"/>
  <c r="AS41" i="1"/>
  <c r="BA41" i="1" s="1"/>
  <c r="W41" i="1"/>
  <c r="O41" i="1"/>
  <c r="G41" i="1"/>
  <c r="AS40" i="1"/>
  <c r="BA40" i="1" s="1"/>
  <c r="W40" i="1"/>
  <c r="O40" i="1"/>
  <c r="G40" i="1"/>
  <c r="AS39" i="1"/>
  <c r="BA39" i="1" s="1"/>
  <c r="W39" i="1"/>
  <c r="O39" i="1"/>
  <c r="G39" i="1"/>
  <c r="AS38" i="1"/>
  <c r="BA38" i="1" s="1"/>
  <c r="W38" i="1"/>
  <c r="O38" i="1"/>
  <c r="G38" i="1"/>
  <c r="AS37" i="1"/>
  <c r="BA37" i="1" s="1"/>
  <c r="W37" i="1"/>
  <c r="O37" i="1"/>
  <c r="G37" i="1"/>
  <c r="AS36" i="1"/>
  <c r="BA36" i="1" s="1"/>
  <c r="W36" i="1"/>
  <c r="O36" i="1"/>
  <c r="G36" i="1"/>
  <c r="AS35" i="1"/>
  <c r="BA35" i="1" s="1"/>
  <c r="W35" i="1"/>
  <c r="O35" i="1"/>
  <c r="G35" i="1"/>
  <c r="AS34" i="1"/>
  <c r="BA34" i="1" s="1"/>
  <c r="W34" i="1"/>
  <c r="O34" i="1"/>
  <c r="G34" i="1"/>
  <c r="AS33" i="1"/>
  <c r="BA33" i="1" s="1"/>
  <c r="W33" i="1"/>
  <c r="O33" i="1"/>
  <c r="G33" i="1"/>
  <c r="AS32" i="1"/>
  <c r="BA32" i="1" s="1"/>
  <c r="W32" i="1"/>
  <c r="O32" i="1"/>
  <c r="G32" i="1"/>
  <c r="AS31" i="1"/>
  <c r="BA31" i="1" s="1"/>
  <c r="W31" i="1"/>
  <c r="O31" i="1"/>
  <c r="G31" i="1"/>
  <c r="AS30" i="1"/>
  <c r="BA30" i="1" s="1"/>
  <c r="W30" i="1"/>
  <c r="O30" i="1"/>
  <c r="G30" i="1"/>
  <c r="AS29" i="1"/>
  <c r="BA29" i="1" s="1"/>
  <c r="W29" i="1"/>
  <c r="O29" i="1"/>
  <c r="G29" i="1"/>
  <c r="AS28" i="1"/>
  <c r="BA28" i="1" s="1"/>
  <c r="W28" i="1"/>
  <c r="O28" i="1"/>
  <c r="G28" i="1"/>
  <c r="AS27" i="1"/>
  <c r="BA27" i="1" s="1"/>
  <c r="W27" i="1"/>
  <c r="O27" i="1"/>
  <c r="G27" i="1"/>
  <c r="AS26" i="1"/>
  <c r="BA26" i="1" s="1"/>
  <c r="W26" i="1"/>
  <c r="O26" i="1"/>
  <c r="G26" i="1"/>
  <c r="AS25" i="1"/>
  <c r="BA25" i="1" s="1"/>
  <c r="W25" i="1"/>
  <c r="O25" i="1"/>
  <c r="G25" i="1"/>
  <c r="AS24" i="1"/>
  <c r="BA24" i="1" s="1"/>
  <c r="W24" i="1"/>
  <c r="O24" i="1"/>
  <c r="G24" i="1"/>
  <c r="AS23" i="1"/>
  <c r="BA23" i="1" s="1"/>
  <c r="W23" i="1"/>
  <c r="O23" i="1"/>
  <c r="G23" i="1"/>
  <c r="AS22" i="1"/>
  <c r="BA22" i="1" s="1"/>
  <c r="W22" i="1"/>
  <c r="O22" i="1"/>
  <c r="G22" i="1"/>
  <c r="AS21" i="1"/>
  <c r="BA21" i="1" s="1"/>
  <c r="W21" i="1"/>
  <c r="O21" i="1"/>
  <c r="G21" i="1"/>
  <c r="AS20" i="1"/>
  <c r="BA20" i="1" s="1"/>
  <c r="W20" i="1"/>
  <c r="O20" i="1"/>
  <c r="G20" i="1"/>
  <c r="AS19" i="1"/>
  <c r="BA19" i="1" s="1"/>
  <c r="W19" i="1"/>
  <c r="O19" i="1"/>
  <c r="G19" i="1"/>
  <c r="AS18" i="1"/>
  <c r="BA18" i="1" s="1"/>
  <c r="W18" i="1"/>
  <c r="O18" i="1"/>
  <c r="G18" i="1"/>
  <c r="AS17" i="1"/>
  <c r="BA17" i="1" s="1"/>
  <c r="W17" i="1"/>
  <c r="O17" i="1"/>
  <c r="G17" i="1"/>
  <c r="AS16" i="1"/>
  <c r="BA16" i="1" s="1"/>
  <c r="W16" i="1"/>
  <c r="O16" i="1"/>
  <c r="G16" i="1"/>
  <c r="AS15" i="1"/>
  <c r="BA15" i="1" s="1"/>
  <c r="W15" i="1"/>
  <c r="O15" i="1"/>
  <c r="G15" i="1"/>
  <c r="AS14" i="1"/>
  <c r="BA14" i="1" s="1"/>
  <c r="W14" i="1"/>
  <c r="O14" i="1"/>
  <c r="G14" i="1"/>
  <c r="AS13" i="1"/>
  <c r="BA13" i="1" s="1"/>
  <c r="W13" i="1"/>
  <c r="O13" i="1"/>
  <c r="G13" i="1"/>
  <c r="AS12" i="1"/>
  <c r="BA12" i="1" s="1"/>
  <c r="W12" i="1"/>
  <c r="O12" i="1"/>
  <c r="G12" i="1"/>
  <c r="AS11" i="1"/>
  <c r="BA11" i="1" s="1"/>
  <c r="W11" i="1"/>
  <c r="O11" i="1"/>
  <c r="G11" i="1"/>
  <c r="AS10" i="1"/>
  <c r="BA10" i="1" s="1"/>
  <c r="W10" i="1"/>
  <c r="O10" i="1"/>
  <c r="G10" i="1"/>
  <c r="AS9" i="1"/>
  <c r="BA9" i="1" s="1"/>
  <c r="W9" i="1"/>
  <c r="O9" i="1"/>
  <c r="G9" i="1"/>
  <c r="AS8" i="1"/>
  <c r="BA8" i="1" s="1"/>
  <c r="W8" i="1"/>
  <c r="O8" i="1"/>
  <c r="G8" i="1"/>
  <c r="AS7" i="1"/>
  <c r="BA7" i="1" s="1"/>
  <c r="W7" i="1"/>
  <c r="O7" i="1"/>
  <c r="G7" i="1"/>
  <c r="AS6" i="1"/>
  <c r="BA6" i="1" s="1"/>
  <c r="W6" i="1"/>
  <c r="O6" i="1"/>
  <c r="G6" i="1"/>
  <c r="AS5" i="1"/>
  <c r="BA5" i="1" s="1"/>
  <c r="W5" i="1"/>
  <c r="O5" i="1"/>
  <c r="G5" i="1"/>
  <c r="AS4" i="1"/>
  <c r="BA4" i="1" s="1"/>
  <c r="W4" i="1"/>
  <c r="O4" i="1"/>
  <c r="G4" i="1"/>
  <c r="AS3" i="1"/>
  <c r="BA3" i="1" s="1"/>
  <c r="W3" i="1"/>
  <c r="O3" i="1"/>
  <c r="G3" i="1"/>
  <c r="E2" i="1"/>
</calcChain>
</file>

<file path=xl/sharedStrings.xml><?xml version="1.0" encoding="utf-8"?>
<sst xmlns="http://schemas.openxmlformats.org/spreadsheetml/2006/main" count="81" uniqueCount="48">
  <si>
    <t>elipse</t>
    <phoneticPr fontId="1" type="noConversion"/>
  </si>
  <si>
    <t>R</t>
    <phoneticPr fontId="1" type="noConversion"/>
  </si>
  <si>
    <t>r</t>
    <phoneticPr fontId="1" type="noConversion"/>
  </si>
  <si>
    <t>f</t>
    <phoneticPr fontId="1" type="noConversion"/>
  </si>
  <si>
    <t>左右</t>
    <phoneticPr fontId="1" type="noConversion"/>
  </si>
  <si>
    <t>上下</t>
    <phoneticPr fontId="1" type="noConversion"/>
  </si>
  <si>
    <t>km</t>
    <phoneticPr fontId="1" type="noConversion"/>
  </si>
  <si>
    <t>kp</t>
    <phoneticPr fontId="1" type="noConversion"/>
  </si>
  <si>
    <t>MISORIENT</t>
    <phoneticPr fontId="1" type="noConversion"/>
  </si>
  <si>
    <t>Kp</t>
  </si>
  <si>
    <t>Km</t>
  </si>
  <si>
    <t>f</t>
  </si>
  <si>
    <t>Conductivity</t>
  </si>
  <si>
    <t>cones</t>
    <phoneticPr fontId="1" type="noConversion"/>
  </si>
  <si>
    <t>donuts</t>
    <phoneticPr fontId="1" type="noConversion"/>
  </si>
  <si>
    <t>k33</t>
  </si>
  <si>
    <t>re</t>
    <phoneticPr fontId="1" type="noConversion"/>
  </si>
  <si>
    <t>OLD</t>
    <phoneticPr fontId="1" type="noConversion"/>
  </si>
  <si>
    <t>NEW</t>
    <phoneticPr fontId="1" type="noConversion"/>
  </si>
  <si>
    <t>Random</t>
    <phoneticPr fontId="1" type="noConversion"/>
  </si>
  <si>
    <t>Helix</t>
    <phoneticPr fontId="1" type="noConversion"/>
  </si>
  <si>
    <t>Absolute Nan</t>
    <phoneticPr fontId="1" type="noConversion"/>
  </si>
  <si>
    <t>Absolute Model</t>
    <phoneticPr fontId="1" type="noConversion"/>
  </si>
  <si>
    <t>Q1</t>
    <phoneticPr fontId="1" type="noConversion"/>
  </si>
  <si>
    <t>Min</t>
    <phoneticPr fontId="1" type="noConversion"/>
  </si>
  <si>
    <t>Max</t>
    <phoneticPr fontId="1" type="noConversion"/>
  </si>
  <si>
    <t>Q3</t>
    <phoneticPr fontId="1" type="noConversion"/>
  </si>
  <si>
    <t>Median</t>
    <phoneticPr fontId="1" type="noConversion"/>
  </si>
  <si>
    <t>Ellipse</t>
    <phoneticPr fontId="1" type="noConversion"/>
  </si>
  <si>
    <t>Cone</t>
    <phoneticPr fontId="1" type="noConversion"/>
  </si>
  <si>
    <t>Donut</t>
    <phoneticPr fontId="1" type="noConversion"/>
  </si>
  <si>
    <t>Helix</t>
    <phoneticPr fontId="1" type="noConversion"/>
  </si>
  <si>
    <t>Boundary</t>
    <phoneticPr fontId="1" type="noConversion"/>
  </si>
  <si>
    <t>Nan and FE Aberror</t>
    <phoneticPr fontId="1" type="noConversion"/>
  </si>
  <si>
    <t>FM 0 deg</t>
    <phoneticPr fontId="1" type="noConversion"/>
  </si>
  <si>
    <t>FM 30 deg</t>
    <phoneticPr fontId="1" type="noConversion"/>
  </si>
  <si>
    <t>FM 60 deg</t>
    <phoneticPr fontId="1" type="noConversion"/>
  </si>
  <si>
    <t>FM 90 deg</t>
    <phoneticPr fontId="1" type="noConversion"/>
  </si>
  <si>
    <t>Nan 90 deg</t>
    <phoneticPr fontId="1" type="noConversion"/>
  </si>
  <si>
    <t>Nan 0 deg</t>
    <phoneticPr fontId="1" type="noConversion"/>
  </si>
  <si>
    <t>Random FM</t>
    <phoneticPr fontId="1" type="noConversion"/>
  </si>
  <si>
    <t xml:space="preserve">Random Nan </t>
    <phoneticPr fontId="1" type="noConversion"/>
  </si>
  <si>
    <t>Nan P model</t>
    <phoneticPr fontId="1" type="noConversion"/>
  </si>
  <si>
    <t>Nan 定义P</t>
    <phoneticPr fontId="1" type="noConversion"/>
  </si>
  <si>
    <t>K model</t>
    <phoneticPr fontId="1" type="noConversion"/>
  </si>
  <si>
    <t>K model + P model</t>
    <phoneticPr fontId="1" type="noConversion"/>
  </si>
  <si>
    <t>Nan P model</t>
    <phoneticPr fontId="1" type="noConversion"/>
  </si>
  <si>
    <t>Model P model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</si>
</sst>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4D4D4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tockChart>
        <c:ser>
          <c:idx val="0"/>
          <c:order val="0"/>
          <c:tx>
            <c:strRef>
              <c:f>Sheet1!$BR$53</c:f>
              <c:strCache>
                <c:ptCount val="1"/>
                <c:pt idx="0">
                  <c:v>Q1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Sheet1!$BS$52:$BV$52</c:f>
              <c:strCache>
                <c:ptCount val="4"/>
                <c:pt idx="0">
                  <c:v>Ellipse</c:v>
                </c:pt>
                <c:pt idx="1">
                  <c:v>Cone</c:v>
                </c:pt>
                <c:pt idx="2">
                  <c:v>Donut</c:v>
                </c:pt>
                <c:pt idx="3">
                  <c:v>Helix</c:v>
                </c:pt>
              </c:strCache>
            </c:strRef>
          </c:cat>
          <c:val>
            <c:numRef>
              <c:f>Sheet1!$BS$53:$BV$53</c:f>
              <c:numCache>
                <c:formatCode>General</c:formatCode>
                <c:ptCount val="4"/>
                <c:pt idx="0">
                  <c:v>-1.3131770222748251E-2</c:v>
                </c:pt>
                <c:pt idx="1">
                  <c:v>0</c:v>
                </c:pt>
                <c:pt idx="2">
                  <c:v>1.017241379310363E-3</c:v>
                </c:pt>
                <c:pt idx="3">
                  <c:v>-6.3520709142990128E-3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F1-48FF-9FE0-3584B92DAAAF}"/>
            </c:ext>
          </c:extLst>
        </c:ser>
        <c:ser>
          <c:idx val="1"/>
          <c:order val="1"/>
          <c:tx>
            <c:strRef>
              <c:f>Sheet1!$BR$54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Sheet1!$BS$52:$BV$52</c:f>
              <c:strCache>
                <c:ptCount val="4"/>
                <c:pt idx="0">
                  <c:v>Ellipse</c:v>
                </c:pt>
                <c:pt idx="1">
                  <c:v>Cone</c:v>
                </c:pt>
                <c:pt idx="2">
                  <c:v>Donut</c:v>
                </c:pt>
                <c:pt idx="3">
                  <c:v>Helix</c:v>
                </c:pt>
              </c:strCache>
            </c:strRef>
          </c:cat>
          <c:val>
            <c:numRef>
              <c:f>Sheet1!$BS$54:$BV$54</c:f>
              <c:numCache>
                <c:formatCode>General</c:formatCode>
                <c:ptCount val="4"/>
                <c:pt idx="0">
                  <c:v>-5.4642723004736382E-2</c:v>
                </c:pt>
                <c:pt idx="1">
                  <c:v>-2.2465153970330221E-3</c:v>
                </c:pt>
                <c:pt idx="2">
                  <c:v>0</c:v>
                </c:pt>
                <c:pt idx="3">
                  <c:v>-3.1532971150243672E-2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F1-48FF-9FE0-3584B92DAAAF}"/>
            </c:ext>
          </c:extLst>
        </c:ser>
        <c:ser>
          <c:idx val="2"/>
          <c:order val="2"/>
          <c:tx>
            <c:strRef>
              <c:f>Sheet1!$BR$55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Sheet1!$BS$52:$BV$52</c:f>
              <c:strCache>
                <c:ptCount val="4"/>
                <c:pt idx="0">
                  <c:v>Ellipse</c:v>
                </c:pt>
                <c:pt idx="1">
                  <c:v>Cone</c:v>
                </c:pt>
                <c:pt idx="2">
                  <c:v>Donut</c:v>
                </c:pt>
                <c:pt idx="3">
                  <c:v>Helix</c:v>
                </c:pt>
              </c:strCache>
            </c:strRef>
          </c:cat>
          <c:val>
            <c:numRef>
              <c:f>Sheet1!$BS$55:$BV$55</c:f>
              <c:numCache>
                <c:formatCode>General</c:formatCode>
                <c:ptCount val="4"/>
                <c:pt idx="0">
                  <c:v>2.5348460296825692E-4</c:v>
                </c:pt>
                <c:pt idx="1">
                  <c:v>0.20519202453982643</c:v>
                </c:pt>
                <c:pt idx="2">
                  <c:v>0.15606153846153958</c:v>
                </c:pt>
                <c:pt idx="3">
                  <c:v>2.9280559875605405E-2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F1-48FF-9FE0-3584B92DAAAF}"/>
            </c:ext>
          </c:extLst>
        </c:ser>
        <c:ser>
          <c:idx val="3"/>
          <c:order val="3"/>
          <c:tx>
            <c:strRef>
              <c:f>Sheet1!$BR$56</c:f>
              <c:strCache>
                <c:ptCount val="1"/>
                <c:pt idx="0">
                  <c:v>Q3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Sheet1!$BS$52:$BV$52</c:f>
              <c:strCache>
                <c:ptCount val="4"/>
                <c:pt idx="0">
                  <c:v>Ellipse</c:v>
                </c:pt>
                <c:pt idx="1">
                  <c:v>Cone</c:v>
                </c:pt>
                <c:pt idx="2">
                  <c:v>Donut</c:v>
                </c:pt>
                <c:pt idx="3">
                  <c:v>Helix</c:v>
                </c:pt>
              </c:strCache>
            </c:strRef>
          </c:cat>
          <c:val>
            <c:numRef>
              <c:f>Sheet1!$BS$56:$BV$56</c:f>
              <c:numCache>
                <c:formatCode>General</c:formatCode>
                <c:ptCount val="4"/>
                <c:pt idx="0">
                  <c:v>-8.9048523571078064E-4</c:v>
                </c:pt>
                <c:pt idx="1">
                  <c:v>1.1804981320050034E-2</c:v>
                </c:pt>
                <c:pt idx="2">
                  <c:v>1.8547657295856723E-2</c:v>
                </c:pt>
                <c:pt idx="3">
                  <c:v>1.2422835633623119E-3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F1-48FF-9FE0-3584B92DA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617012688"/>
        <c:axId val="617013016"/>
      </c:stockChart>
      <c:catAx>
        <c:axId val="61701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013016"/>
        <c:crosses val="autoZero"/>
        <c:auto val="1"/>
        <c:lblAlgn val="ctr"/>
        <c:lblOffset val="100"/>
        <c:noMultiLvlLbl val="0"/>
      </c:catAx>
      <c:valAx>
        <c:axId val="61701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01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</cx:chartData>
  <cx:chart>
    <cx:title pos="t" align="ctr" overlay="0"/>
    <cx:plotArea>
      <cx:plotAreaRegion>
        <cx:series layoutId="boxWhisker" uniqueId="{657F8436-648F-4E4F-9010-F2A0FB8B1A64}">
          <cx:tx>
            <cx:txData>
              <cx:f>_xlchart.v1.0</cx:f>
              <cx:v>Ellipse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6B37667-9739-4B26-9346-7BA5A243CE95}">
          <cx:tx>
            <cx:txData>
              <cx:f>_xlchart.v1.2</cx:f>
              <cx:v>Cone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4FC4464-59D4-4F0D-BE5B-48346FC24871}">
          <cx:tx>
            <cx:txData>
              <cx:f>_xlchart.v1.4</cx:f>
              <cx:v>Donut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4416E207-D3D9-43BC-9C78-6927F8F2A5E5}">
          <cx:tx>
            <cx:txData>
              <cx:f>_xlchart.v1.6</cx:f>
              <cx:v>Helix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74</xdr:col>
      <xdr:colOff>251460</xdr:colOff>
      <xdr:row>33</xdr:row>
      <xdr:rowOff>11430</xdr:rowOff>
    </xdr:from>
    <xdr:to>
      <xdr:col>81</xdr:col>
      <xdr:colOff>556260</xdr:colOff>
      <xdr:row>48</xdr:row>
      <xdr:rowOff>125730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图表 4">
              <a:extLst>
                <a:ext uri="{FF2B5EF4-FFF2-40B4-BE49-F238E27FC236}">
                  <a16:creationId xmlns:a16="http://schemas.microsoft.com/office/drawing/2014/main" id="{CDF276D3-C3EB-4F1E-B2DE-72A9FAF1FA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495960" y="57950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72</xdr:col>
      <xdr:colOff>162847</xdr:colOff>
      <xdr:row>45</xdr:row>
      <xdr:rowOff>32569</xdr:rowOff>
    </xdr:from>
    <xdr:to>
      <xdr:col>77</xdr:col>
      <xdr:colOff>138266</xdr:colOff>
      <xdr:row>60</xdr:row>
      <xdr:rowOff>102623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5B37D69-5DB8-433B-BDBD-25E748AAA2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3725B-FC2F-499E-AA10-2295A8F00555}">
  <dimension ref="A1:CH206"/>
  <sheetViews>
    <sheetView tabSelected="1" topLeftCell="BB1" zoomScale="85" zoomScaleNormal="85" workbookViewId="0">
      <selection activeCell="BM5" sqref="BM5"/>
    </sheetView>
  </sheetViews>
  <sheetFormatPr defaultRowHeight="13.8" x14ac:dyDescent="0.25"/>
  <cols>
    <col min="7" max="7" width="10.109375" customWidth="1"/>
    <col min="8" max="8" width="13.109375" customWidth="1"/>
    <col min="33" max="33" width="12.109375" customWidth="1"/>
    <col min="34" max="34" width="11.88671875" customWidth="1"/>
    <col min="37" max="37" width="12.44140625" customWidth="1"/>
    <col min="40" max="40" width="10.88671875" customWidth="1"/>
    <col min="41" max="41" width="13.5546875" customWidth="1"/>
    <col min="46" max="46" width="14.5546875" customWidth="1"/>
    <col min="47" max="47" width="12.33203125" customWidth="1"/>
    <col min="55" max="55" width="16.109375" customWidth="1"/>
    <col min="56" max="56" width="19.6640625" customWidth="1"/>
    <col min="58" max="58" width="12.44140625" customWidth="1"/>
    <col min="59" max="59" width="12.77734375" customWidth="1"/>
    <col min="61" max="61" width="11.6640625" customWidth="1"/>
    <col min="63" max="63" width="12.33203125" customWidth="1"/>
    <col min="66" max="66" width="16.21875" customWidth="1"/>
    <col min="67" max="67" width="17.109375" customWidth="1"/>
    <col min="68" max="69" width="14" customWidth="1"/>
    <col min="70" max="70" width="15.88671875" customWidth="1"/>
    <col min="71" max="71" width="20.109375" customWidth="1"/>
    <col min="72" max="72" width="19.5546875" customWidth="1"/>
    <col min="73" max="73" width="19.88671875" customWidth="1"/>
    <col min="74" max="74" width="20.5546875" customWidth="1"/>
    <col min="84" max="84" width="12.21875" customWidth="1"/>
    <col min="86" max="86" width="19.77734375" customWidth="1"/>
  </cols>
  <sheetData>
    <row r="1" spans="1:86" x14ac:dyDescent="0.25">
      <c r="B1" s="1" t="s">
        <v>0</v>
      </c>
      <c r="C1" t="s">
        <v>1</v>
      </c>
      <c r="D1" t="s">
        <v>2</v>
      </c>
      <c r="E1" t="s">
        <v>3</v>
      </c>
      <c r="G1" s="1" t="s">
        <v>34</v>
      </c>
      <c r="O1" s="1" t="s">
        <v>35</v>
      </c>
      <c r="W1" s="1" t="s">
        <v>36</v>
      </c>
      <c r="AE1" s="1" t="s">
        <v>37</v>
      </c>
      <c r="AG1" s="4" t="s">
        <v>46</v>
      </c>
      <c r="AH1" s="1" t="s">
        <v>38</v>
      </c>
      <c r="AI1" t="s">
        <v>4</v>
      </c>
      <c r="AK1" s="1" t="s">
        <v>39</v>
      </c>
      <c r="AL1" t="s">
        <v>5</v>
      </c>
      <c r="AO1" s="1" t="s">
        <v>40</v>
      </c>
      <c r="AT1" s="4" t="s">
        <v>42</v>
      </c>
      <c r="AU1" s="1" t="s">
        <v>41</v>
      </c>
      <c r="BC1" s="1" t="s">
        <v>44</v>
      </c>
      <c r="BD1" s="1" t="s">
        <v>45</v>
      </c>
      <c r="BF1" s="4" t="s">
        <v>43</v>
      </c>
      <c r="BG1" s="1" t="s">
        <v>38</v>
      </c>
      <c r="BI1" s="1" t="s">
        <v>39</v>
      </c>
      <c r="BK1" s="1" t="s">
        <v>41</v>
      </c>
      <c r="BN1" s="4" t="s">
        <v>46</v>
      </c>
      <c r="BO1" s="4" t="s">
        <v>47</v>
      </c>
    </row>
    <row r="2" spans="1:86" x14ac:dyDescent="0.25">
      <c r="A2" t="s">
        <v>6</v>
      </c>
      <c r="B2" t="s">
        <v>7</v>
      </c>
      <c r="C2">
        <v>0.31290000000000001</v>
      </c>
      <c r="D2">
        <v>0.18770000000000001</v>
      </c>
      <c r="E2">
        <f>4/3*3.1415926*C2*D2*D2</f>
        <v>4.6176680572163807E-2</v>
      </c>
      <c r="G2" t="s">
        <v>4</v>
      </c>
      <c r="AE2" t="s">
        <v>5</v>
      </c>
      <c r="AF2" s="3"/>
      <c r="AI2" t="s">
        <v>15</v>
      </c>
      <c r="AL2" t="s">
        <v>15</v>
      </c>
      <c r="AN2" s="1" t="s">
        <v>8</v>
      </c>
      <c r="AU2" t="s">
        <v>9</v>
      </c>
      <c r="AV2" t="s">
        <v>10</v>
      </c>
      <c r="AW2" t="s">
        <v>11</v>
      </c>
      <c r="AX2" t="s">
        <v>12</v>
      </c>
      <c r="BA2" t="s">
        <v>16</v>
      </c>
      <c r="BC2" t="s">
        <v>17</v>
      </c>
      <c r="BD2" t="s">
        <v>18</v>
      </c>
      <c r="BG2">
        <v>0</v>
      </c>
      <c r="BI2">
        <v>1</v>
      </c>
      <c r="BK2" t="s">
        <v>19</v>
      </c>
      <c r="BN2" t="s">
        <v>21</v>
      </c>
      <c r="BO2" t="s">
        <v>22</v>
      </c>
      <c r="BS2" t="s">
        <v>28</v>
      </c>
      <c r="BT2" t="s">
        <v>29</v>
      </c>
      <c r="BU2" t="s">
        <v>30</v>
      </c>
      <c r="BV2" t="s">
        <v>31</v>
      </c>
      <c r="CF2" t="s">
        <v>32</v>
      </c>
      <c r="CH2" t="s">
        <v>33</v>
      </c>
    </row>
    <row r="3" spans="1:86" x14ac:dyDescent="0.25">
      <c r="A3">
        <v>0.2</v>
      </c>
      <c r="B3">
        <v>0.2</v>
      </c>
      <c r="C3">
        <v>0</v>
      </c>
      <c r="D3">
        <v>893.16</v>
      </c>
      <c r="E3">
        <v>293.16000000000003</v>
      </c>
      <c r="F3">
        <v>30000</v>
      </c>
      <c r="G3">
        <f t="shared" ref="G3:G55" si="0">F3*4/1000/(D3-E3)</f>
        <v>0.2</v>
      </c>
      <c r="I3">
        <v>0.2</v>
      </c>
      <c r="J3">
        <v>0.2</v>
      </c>
      <c r="K3">
        <v>30</v>
      </c>
      <c r="L3">
        <v>893.16</v>
      </c>
      <c r="M3">
        <v>293.16000000000003</v>
      </c>
      <c r="N3">
        <v>30000</v>
      </c>
      <c r="O3">
        <f t="shared" ref="O3:O66" si="1">N3*4/1000/(L3-M3)</f>
        <v>0.2</v>
      </c>
      <c r="Q3">
        <v>0.2</v>
      </c>
      <c r="R3">
        <v>0.2</v>
      </c>
      <c r="S3">
        <v>60</v>
      </c>
      <c r="T3">
        <v>893.16</v>
      </c>
      <c r="U3">
        <v>293.16000000000003</v>
      </c>
      <c r="V3">
        <v>30000</v>
      </c>
      <c r="W3">
        <f t="shared" ref="W3:W51" si="2">V3*4/1000/(T3-U3)</f>
        <v>0.2</v>
      </c>
      <c r="Y3">
        <v>0.2</v>
      </c>
      <c r="Z3">
        <v>0.2</v>
      </c>
      <c r="AA3">
        <v>90</v>
      </c>
      <c r="AB3">
        <v>893.16</v>
      </c>
      <c r="AC3">
        <v>293.16000000000003</v>
      </c>
      <c r="AD3">
        <v>30000</v>
      </c>
      <c r="AE3">
        <f>AD3*4/1000/(AB3-AC3)</f>
        <v>0.2</v>
      </c>
      <c r="AI3">
        <v>0.2</v>
      </c>
      <c r="AL3">
        <v>0.2</v>
      </c>
      <c r="AO3">
        <v>0.2</v>
      </c>
      <c r="AP3">
        <v>0.2</v>
      </c>
      <c r="AQ3">
        <v>893.25</v>
      </c>
      <c r="AR3">
        <v>293.25</v>
      </c>
      <c r="AS3">
        <f t="shared" ref="AS3:AS51" si="3">30000*4/1000/(AQ3-AR3)</f>
        <v>0.2</v>
      </c>
      <c r="AU3">
        <v>0.2</v>
      </c>
      <c r="AV3">
        <v>0.2</v>
      </c>
      <c r="AW3">
        <v>4.6199999999999998E-2</v>
      </c>
      <c r="AX3">
        <v>0.2</v>
      </c>
      <c r="BA3">
        <f>(AX3-AS3)/AS3</f>
        <v>0</v>
      </c>
      <c r="BC3">
        <v>0.180963991042383</v>
      </c>
      <c r="BD3">
        <v>0.18207331375122099</v>
      </c>
      <c r="BG3">
        <v>0.2</v>
      </c>
      <c r="BI3">
        <v>0.2</v>
      </c>
      <c r="BK3">
        <v>0.2</v>
      </c>
      <c r="BN3">
        <f>(AX3-AS3)^2</f>
        <v>0</v>
      </c>
      <c r="BO3">
        <f>(BD3-AS3)^2</f>
        <v>3.213660798621629E-4</v>
      </c>
      <c r="BS3">
        <f>(AX3-AS3)</f>
        <v>0</v>
      </c>
      <c r="BT3">
        <f>(AX55-AS55)</f>
        <v>0</v>
      </c>
      <c r="BU3">
        <f>(AX106-AS106)</f>
        <v>0</v>
      </c>
      <c r="BV3">
        <f>(AX157-AS157)</f>
        <v>0</v>
      </c>
      <c r="CF3">
        <f>AL3-G3</f>
        <v>0</v>
      </c>
      <c r="CH3">
        <f>AX3-AS3</f>
        <v>0</v>
      </c>
    </row>
    <row r="4" spans="1:86" x14ac:dyDescent="0.25">
      <c r="A4">
        <v>0.2</v>
      </c>
      <c r="B4">
        <v>0.5</v>
      </c>
      <c r="C4">
        <v>0</v>
      </c>
      <c r="D4">
        <v>867.83</v>
      </c>
      <c r="E4">
        <v>293.16000000000003</v>
      </c>
      <c r="F4">
        <v>30000</v>
      </c>
      <c r="G4">
        <f t="shared" si="0"/>
        <v>0.20881549410966291</v>
      </c>
      <c r="I4">
        <v>0.2</v>
      </c>
      <c r="J4">
        <v>0.5</v>
      </c>
      <c r="K4">
        <v>30</v>
      </c>
      <c r="L4">
        <v>866.52</v>
      </c>
      <c r="M4">
        <v>293.16000000000003</v>
      </c>
      <c r="N4">
        <v>30000</v>
      </c>
      <c r="O4">
        <f t="shared" si="1"/>
        <v>0.20929259104227713</v>
      </c>
      <c r="Q4">
        <v>0.2</v>
      </c>
      <c r="R4">
        <v>0.5</v>
      </c>
      <c r="S4">
        <v>60</v>
      </c>
      <c r="T4">
        <v>863.87</v>
      </c>
      <c r="U4">
        <v>293.16000000000003</v>
      </c>
      <c r="V4">
        <v>30000</v>
      </c>
      <c r="W4">
        <f t="shared" si="2"/>
        <v>0.2102644074924217</v>
      </c>
      <c r="Y4">
        <v>0.2</v>
      </c>
      <c r="Z4">
        <v>0.5</v>
      </c>
      <c r="AA4">
        <v>90</v>
      </c>
      <c r="AB4">
        <v>862.53</v>
      </c>
      <c r="AC4">
        <v>293.16000000000003</v>
      </c>
      <c r="AD4">
        <v>30000</v>
      </c>
      <c r="AE4">
        <f t="shared" ref="AE4:AE51" si="4">AD4*4/1000/(AB4-AC4)</f>
        <v>0.21075926023499661</v>
      </c>
      <c r="AI4">
        <v>0.20880000000000001</v>
      </c>
      <c r="AL4">
        <v>0.2107</v>
      </c>
      <c r="AO4">
        <v>0.2</v>
      </c>
      <c r="AP4">
        <v>0.5</v>
      </c>
      <c r="AQ4">
        <v>865.27</v>
      </c>
      <c r="AR4">
        <v>293.25</v>
      </c>
      <c r="AS4">
        <f t="shared" si="3"/>
        <v>0.20978287472465998</v>
      </c>
      <c r="AU4">
        <v>0.5</v>
      </c>
      <c r="AV4">
        <v>0.2</v>
      </c>
      <c r="AW4">
        <v>4.6199999999999998E-2</v>
      </c>
      <c r="AX4">
        <v>0.20949999999999999</v>
      </c>
      <c r="BA4">
        <f t="shared" ref="BA4:BA67" si="5">(AX4-AS4)/AS4</f>
        <v>-1.3484166666667156E-3</v>
      </c>
      <c r="BC4">
        <v>0.18184937224768499</v>
      </c>
      <c r="BD4">
        <v>0.18320007340612199</v>
      </c>
      <c r="BG4">
        <v>0.2089</v>
      </c>
      <c r="BI4">
        <v>0.2107</v>
      </c>
      <c r="BK4">
        <v>0.20949999999999999</v>
      </c>
      <c r="BN4">
        <f t="shared" ref="BN4:BN67" si="6">(AX4-AS4)^2</f>
        <v>8.0018109851463572E-8</v>
      </c>
      <c r="BO4">
        <f t="shared" ref="BO4:BO67" si="7">(BD4-AS4)^2</f>
        <v>7.0664532594086511E-4</v>
      </c>
      <c r="BS4">
        <f t="shared" ref="BS4:BS50" si="8">(AX4-AS4)</f>
        <v>-2.828747246599872E-4</v>
      </c>
      <c r="BT4">
        <f t="shared" ref="BT4:BT51" si="9">(AX56-AS56)</f>
        <v>5.1576851884199693E-5</v>
      </c>
      <c r="BU4">
        <f t="shared" ref="BU4:BU51" si="10">(AX107-AS107)</f>
        <v>3.5120318058173838E-4</v>
      </c>
      <c r="BV4">
        <f t="shared" ref="BV4:BV51" si="11">(AX158-AS158)</f>
        <v>-6.7951403435267954E-5</v>
      </c>
      <c r="CF4">
        <f t="shared" ref="CF4:CF51" si="12">AL4-G4</f>
        <v>1.8845058903370904E-3</v>
      </c>
      <c r="CH4">
        <f t="shared" ref="CH4:CH50" si="13">AX4-AS4</f>
        <v>-2.828747246599872E-4</v>
      </c>
    </row>
    <row r="5" spans="1:86" x14ac:dyDescent="0.25">
      <c r="A5">
        <v>0.2</v>
      </c>
      <c r="B5">
        <v>1</v>
      </c>
      <c r="C5">
        <v>0</v>
      </c>
      <c r="D5">
        <v>852.24</v>
      </c>
      <c r="E5">
        <v>293.16000000000003</v>
      </c>
      <c r="F5">
        <v>30000</v>
      </c>
      <c r="G5">
        <f t="shared" si="0"/>
        <v>0.21463833440652502</v>
      </c>
      <c r="I5">
        <v>0.2</v>
      </c>
      <c r="J5">
        <v>1</v>
      </c>
      <c r="K5">
        <v>30</v>
      </c>
      <c r="L5">
        <v>848.32</v>
      </c>
      <c r="M5">
        <v>293.16000000000003</v>
      </c>
      <c r="N5">
        <v>30000</v>
      </c>
      <c r="O5">
        <f t="shared" si="1"/>
        <v>0.21615390157792344</v>
      </c>
      <c r="Q5">
        <v>0.2</v>
      </c>
      <c r="R5">
        <v>1</v>
      </c>
      <c r="S5">
        <v>60</v>
      </c>
      <c r="T5">
        <v>840.39</v>
      </c>
      <c r="U5">
        <v>293.16000000000003</v>
      </c>
      <c r="V5">
        <v>30000</v>
      </c>
      <c r="W5">
        <f t="shared" si="2"/>
        <v>0.21928622334301848</v>
      </c>
      <c r="Y5">
        <v>0.2</v>
      </c>
      <c r="Z5">
        <v>1</v>
      </c>
      <c r="AA5">
        <v>90</v>
      </c>
      <c r="AB5">
        <v>836.35</v>
      </c>
      <c r="AC5">
        <v>293.16000000000003</v>
      </c>
      <c r="AD5">
        <v>30000</v>
      </c>
      <c r="AE5">
        <f t="shared" si="4"/>
        <v>0.22091717446933851</v>
      </c>
      <c r="AI5">
        <v>0.2147</v>
      </c>
      <c r="AL5">
        <v>0.2208</v>
      </c>
      <c r="AO5">
        <v>0.2</v>
      </c>
      <c r="AP5">
        <v>1</v>
      </c>
      <c r="AQ5">
        <v>844.34</v>
      </c>
      <c r="AR5">
        <v>293.25</v>
      </c>
      <c r="AS5">
        <f t="shared" si="3"/>
        <v>0.21775027672430999</v>
      </c>
      <c r="AU5">
        <v>1</v>
      </c>
      <c r="AV5">
        <v>0.2</v>
      </c>
      <c r="AW5">
        <v>4.6199999999999998E-2</v>
      </c>
      <c r="AX5">
        <v>0.2167</v>
      </c>
      <c r="BA5">
        <f t="shared" si="5"/>
        <v>-4.8233083333332691E-3</v>
      </c>
      <c r="BC5">
        <v>0.18790199762068999</v>
      </c>
      <c r="BD5">
        <v>0.18917796167900999</v>
      </c>
      <c r="BG5">
        <v>0.2147</v>
      </c>
      <c r="BI5">
        <v>0.2205</v>
      </c>
      <c r="BK5">
        <v>0.2167</v>
      </c>
      <c r="BN5">
        <f t="shared" si="6"/>
        <v>1.1030811976273223E-6</v>
      </c>
      <c r="BO5">
        <f t="shared" si="7"/>
        <v>8.1637718704787683E-4</v>
      </c>
      <c r="BS5">
        <f t="shared" si="8"/>
        <v>-1.0502767243099898E-3</v>
      </c>
      <c r="BT5">
        <f t="shared" si="9"/>
        <v>6.4249700750834693E-5</v>
      </c>
      <c r="BU5">
        <f t="shared" si="10"/>
        <v>8.5604157644000867E-4</v>
      </c>
      <c r="BV5">
        <f t="shared" si="11"/>
        <v>-1.1346337132399631E-3</v>
      </c>
      <c r="CF5">
        <f t="shared" si="12"/>
        <v>6.1616655934749742E-3</v>
      </c>
      <c r="CH5">
        <f t="shared" si="13"/>
        <v>-1.0502767243099898E-3</v>
      </c>
    </row>
    <row r="6" spans="1:86" x14ac:dyDescent="0.25">
      <c r="A6">
        <v>0.2</v>
      </c>
      <c r="B6">
        <v>2</v>
      </c>
      <c r="C6">
        <v>0</v>
      </c>
      <c r="D6">
        <v>841.67</v>
      </c>
      <c r="E6">
        <v>293.16000000000003</v>
      </c>
      <c r="F6">
        <v>30000</v>
      </c>
      <c r="G6">
        <f t="shared" si="0"/>
        <v>0.21877449818599479</v>
      </c>
      <c r="I6">
        <v>0.2</v>
      </c>
      <c r="J6">
        <v>2</v>
      </c>
      <c r="K6">
        <v>30</v>
      </c>
      <c r="L6">
        <v>834.79</v>
      </c>
      <c r="M6">
        <v>293.16000000000003</v>
      </c>
      <c r="N6">
        <v>30000</v>
      </c>
      <c r="O6">
        <f t="shared" si="1"/>
        <v>0.22155345900337875</v>
      </c>
      <c r="Q6">
        <v>0.2</v>
      </c>
      <c r="R6">
        <v>2</v>
      </c>
      <c r="S6">
        <v>60</v>
      </c>
      <c r="T6">
        <v>820.86</v>
      </c>
      <c r="U6">
        <v>293.16000000000003</v>
      </c>
      <c r="V6">
        <v>30000</v>
      </c>
      <c r="W6">
        <f t="shared" si="2"/>
        <v>0.22740193291642977</v>
      </c>
      <c r="Y6">
        <v>0.2</v>
      </c>
      <c r="Z6">
        <v>2</v>
      </c>
      <c r="AA6">
        <v>90</v>
      </c>
      <c r="AB6">
        <v>813.71</v>
      </c>
      <c r="AC6">
        <v>293.16000000000003</v>
      </c>
      <c r="AD6">
        <v>30000</v>
      </c>
      <c r="AE6">
        <f t="shared" si="4"/>
        <v>0.23052540582076653</v>
      </c>
      <c r="AI6">
        <v>0.21879999999999999</v>
      </c>
      <c r="AL6">
        <v>0.23019999999999999</v>
      </c>
      <c r="AO6">
        <v>0.2</v>
      </c>
      <c r="AP6">
        <v>2</v>
      </c>
      <c r="AQ6">
        <v>827.6</v>
      </c>
      <c r="AR6">
        <v>293.25</v>
      </c>
      <c r="AS6">
        <f t="shared" si="3"/>
        <v>0.22457190979694955</v>
      </c>
      <c r="AU6">
        <v>2</v>
      </c>
      <c r="AV6">
        <v>0.2</v>
      </c>
      <c r="AW6">
        <v>4.6199999999999998E-2</v>
      </c>
      <c r="AX6">
        <v>0.22259999999999999</v>
      </c>
      <c r="BA6">
        <f t="shared" si="5"/>
        <v>-8.7807499999999605E-3</v>
      </c>
      <c r="BC6">
        <v>0.18338104151787901</v>
      </c>
      <c r="BD6">
        <v>0.18567061290942999</v>
      </c>
      <c r="BG6">
        <v>0.21890000000000001</v>
      </c>
      <c r="BI6">
        <v>0.22969999999999999</v>
      </c>
      <c r="BK6">
        <v>0.2225</v>
      </c>
      <c r="BN6">
        <f t="shared" si="6"/>
        <v>3.8884282473056387E-6</v>
      </c>
      <c r="BO6">
        <f t="shared" si="7"/>
        <v>1.513310899530939E-3</v>
      </c>
      <c r="BS6">
        <f t="shared" si="8"/>
        <v>-1.9719097969495558E-3</v>
      </c>
      <c r="BT6">
        <f t="shared" si="9"/>
        <v>-5.5706802350730111E-6</v>
      </c>
      <c r="BU6">
        <f t="shared" si="10"/>
        <v>1.5019112069606655E-3</v>
      </c>
      <c r="BV6">
        <f t="shared" si="11"/>
        <v>-3.1159319557112486E-3</v>
      </c>
      <c r="CF6">
        <f t="shared" si="12"/>
        <v>1.1425501814005201E-2</v>
      </c>
      <c r="CH6">
        <f t="shared" si="13"/>
        <v>-1.9719097969495558E-3</v>
      </c>
    </row>
    <row r="7" spans="1:86" x14ac:dyDescent="0.25">
      <c r="A7">
        <v>0.2</v>
      </c>
      <c r="B7">
        <v>5</v>
      </c>
      <c r="C7">
        <v>0</v>
      </c>
      <c r="D7">
        <v>834.04</v>
      </c>
      <c r="E7">
        <v>293.16000000000003</v>
      </c>
      <c r="F7">
        <v>30000</v>
      </c>
      <c r="G7">
        <f t="shared" si="0"/>
        <v>0.22186067149829911</v>
      </c>
      <c r="I7">
        <v>0.2</v>
      </c>
      <c r="J7">
        <v>5</v>
      </c>
      <c r="K7">
        <v>30</v>
      </c>
      <c r="L7">
        <v>824.17</v>
      </c>
      <c r="M7">
        <v>293.16000000000003</v>
      </c>
      <c r="N7">
        <v>30000</v>
      </c>
      <c r="O7">
        <f t="shared" si="1"/>
        <v>0.22598444473738724</v>
      </c>
      <c r="Q7">
        <v>0.2</v>
      </c>
      <c r="R7">
        <v>5</v>
      </c>
      <c r="S7">
        <v>60</v>
      </c>
      <c r="T7">
        <v>804.22</v>
      </c>
      <c r="U7">
        <v>293.16000000000003</v>
      </c>
      <c r="V7">
        <v>30000</v>
      </c>
      <c r="W7">
        <f t="shared" si="2"/>
        <v>0.23480608930458263</v>
      </c>
      <c r="Y7">
        <v>0.2</v>
      </c>
      <c r="Z7">
        <v>5</v>
      </c>
      <c r="AA7">
        <v>90</v>
      </c>
      <c r="AB7">
        <v>793.94</v>
      </c>
      <c r="AC7">
        <v>293.16000000000003</v>
      </c>
      <c r="AD7">
        <v>30000</v>
      </c>
      <c r="AE7">
        <f t="shared" si="4"/>
        <v>0.2396261831542793</v>
      </c>
      <c r="AI7">
        <v>0.22189999999999999</v>
      </c>
      <c r="AL7">
        <v>0.23910000000000001</v>
      </c>
      <c r="AO7">
        <v>0.2</v>
      </c>
      <c r="AP7">
        <v>5</v>
      </c>
      <c r="AQ7">
        <v>813.65</v>
      </c>
      <c r="AR7">
        <v>293.25</v>
      </c>
      <c r="AS7">
        <f t="shared" si="3"/>
        <v>0.23059185242121447</v>
      </c>
      <c r="AU7">
        <v>5</v>
      </c>
      <c r="AV7">
        <v>0.2</v>
      </c>
      <c r="AW7">
        <v>4.6199999999999998E-2</v>
      </c>
      <c r="AX7">
        <v>0.22770000000000001</v>
      </c>
      <c r="BA7">
        <f t="shared" si="5"/>
        <v>-1.2541000000000009E-2</v>
      </c>
      <c r="BC7">
        <v>0.19671129763047801</v>
      </c>
      <c r="BD7">
        <v>0.19790850621403799</v>
      </c>
      <c r="BG7">
        <v>0.22209999999999999</v>
      </c>
      <c r="BI7">
        <v>0.2382</v>
      </c>
      <c r="BK7">
        <v>0.22750000000000001</v>
      </c>
      <c r="BN7">
        <f t="shared" si="6"/>
        <v>8.3628104260838911E-6</v>
      </c>
      <c r="BO7">
        <f t="shared" si="7"/>
        <v>1.0682011192981566E-3</v>
      </c>
      <c r="BS7">
        <f t="shared" si="8"/>
        <v>-2.8918524212144525E-3</v>
      </c>
      <c r="BT7">
        <f t="shared" si="9"/>
        <v>-9.1177498931643841E-5</v>
      </c>
      <c r="BU7">
        <f t="shared" si="10"/>
        <v>2.0851989217504641E-3</v>
      </c>
      <c r="BV7">
        <f t="shared" si="11"/>
        <v>-6.3520709142990128E-3</v>
      </c>
      <c r="CF7">
        <f t="shared" si="12"/>
        <v>1.7239328501700901E-2</v>
      </c>
      <c r="CH7">
        <f t="shared" si="13"/>
        <v>-2.8918524212144525E-3</v>
      </c>
    </row>
    <row r="8" spans="1:86" x14ac:dyDescent="0.25">
      <c r="A8">
        <v>0.2</v>
      </c>
      <c r="B8">
        <v>10</v>
      </c>
      <c r="C8">
        <v>0</v>
      </c>
      <c r="D8">
        <v>831.23</v>
      </c>
      <c r="E8">
        <v>293.16000000000003</v>
      </c>
      <c r="F8">
        <v>30000</v>
      </c>
      <c r="G8">
        <f t="shared" si="0"/>
        <v>0.22301930975523634</v>
      </c>
      <c r="I8">
        <v>0.2</v>
      </c>
      <c r="J8">
        <v>10</v>
      </c>
      <c r="K8">
        <v>30</v>
      </c>
      <c r="L8">
        <v>820.03</v>
      </c>
      <c r="M8">
        <v>293.16000000000003</v>
      </c>
      <c r="N8">
        <v>30000</v>
      </c>
      <c r="O8">
        <f t="shared" si="1"/>
        <v>0.22776016854252476</v>
      </c>
      <c r="Q8">
        <v>0.2</v>
      </c>
      <c r="R8">
        <v>10</v>
      </c>
      <c r="S8">
        <v>60</v>
      </c>
      <c r="T8">
        <v>797.42</v>
      </c>
      <c r="U8">
        <v>293.16000000000003</v>
      </c>
      <c r="V8">
        <v>30000</v>
      </c>
      <c r="W8">
        <f t="shared" si="2"/>
        <v>0.23797247451711423</v>
      </c>
      <c r="Y8">
        <v>0.2</v>
      </c>
      <c r="Z8">
        <v>10</v>
      </c>
      <c r="AA8">
        <v>90</v>
      </c>
      <c r="AB8">
        <v>785.76</v>
      </c>
      <c r="AC8">
        <v>293.16000000000003</v>
      </c>
      <c r="AD8">
        <v>30000</v>
      </c>
      <c r="AE8">
        <f t="shared" si="4"/>
        <v>0.243605359317905</v>
      </c>
      <c r="AI8">
        <v>0.22309999999999999</v>
      </c>
      <c r="AL8">
        <v>0.2429</v>
      </c>
      <c r="AO8">
        <v>0.2</v>
      </c>
      <c r="AP8">
        <v>10</v>
      </c>
      <c r="AQ8">
        <v>808</v>
      </c>
      <c r="AR8">
        <v>293.25</v>
      </c>
      <c r="AS8">
        <f t="shared" si="3"/>
        <v>0.23312287518212724</v>
      </c>
      <c r="AU8">
        <v>10</v>
      </c>
      <c r="AV8">
        <v>0.2</v>
      </c>
      <c r="AW8">
        <v>4.6199999999999998E-2</v>
      </c>
      <c r="AX8">
        <v>0.22969999999999999</v>
      </c>
      <c r="BA8">
        <f t="shared" si="5"/>
        <v>-1.4682708333333348E-2</v>
      </c>
      <c r="BC8">
        <v>0.20799133333616601</v>
      </c>
      <c r="BD8">
        <v>0.20854547980035501</v>
      </c>
      <c r="BG8">
        <v>0.2233</v>
      </c>
      <c r="BI8">
        <v>0.2419</v>
      </c>
      <c r="BK8">
        <v>0.22950000000000001</v>
      </c>
      <c r="BN8">
        <f t="shared" si="6"/>
        <v>1.1716074512422653E-5</v>
      </c>
      <c r="BO8">
        <f t="shared" si="7"/>
        <v>6.0404836375195883E-4</v>
      </c>
      <c r="BS8">
        <f t="shared" si="8"/>
        <v>-3.4228751821272496E-3</v>
      </c>
      <c r="BT8">
        <f t="shared" si="9"/>
        <v>-1.0315737543167836E-4</v>
      </c>
      <c r="BU8">
        <f t="shared" si="10"/>
        <v>2.4164592245601024E-3</v>
      </c>
      <c r="BV8">
        <f t="shared" si="11"/>
        <v>-8.4903439049343055E-3</v>
      </c>
      <c r="CF8">
        <f t="shared" si="12"/>
        <v>1.988069024476366E-2</v>
      </c>
      <c r="CH8">
        <f t="shared" si="13"/>
        <v>-3.4228751821272496E-3</v>
      </c>
    </row>
    <row r="9" spans="1:86" x14ac:dyDescent="0.25">
      <c r="A9">
        <v>0.2</v>
      </c>
      <c r="B9">
        <v>20</v>
      </c>
      <c r="C9">
        <v>0</v>
      </c>
      <c r="D9">
        <v>829.77</v>
      </c>
      <c r="E9">
        <v>293.16000000000003</v>
      </c>
      <c r="F9">
        <v>30000</v>
      </c>
      <c r="G9">
        <f t="shared" si="0"/>
        <v>0.22362609716553927</v>
      </c>
      <c r="I9">
        <v>0.2</v>
      </c>
      <c r="J9">
        <v>20</v>
      </c>
      <c r="K9">
        <v>30</v>
      </c>
      <c r="L9">
        <v>817.82</v>
      </c>
      <c r="M9">
        <v>293.16000000000003</v>
      </c>
      <c r="N9">
        <v>30000</v>
      </c>
      <c r="O9">
        <f t="shared" si="1"/>
        <v>0.22871955170967861</v>
      </c>
      <c r="Q9">
        <v>0.2</v>
      </c>
      <c r="R9">
        <v>20</v>
      </c>
      <c r="S9">
        <v>60</v>
      </c>
      <c r="T9">
        <v>793.73</v>
      </c>
      <c r="U9">
        <v>293.16000000000003</v>
      </c>
      <c r="V9">
        <v>30000</v>
      </c>
      <c r="W9">
        <f t="shared" si="2"/>
        <v>0.23972671154883432</v>
      </c>
      <c r="Y9">
        <v>0.2</v>
      </c>
      <c r="Z9">
        <v>20</v>
      </c>
      <c r="AA9">
        <v>90</v>
      </c>
      <c r="AB9">
        <v>781.29</v>
      </c>
      <c r="AC9">
        <v>293.16000000000003</v>
      </c>
      <c r="AD9">
        <v>30000</v>
      </c>
      <c r="AE9">
        <f t="shared" si="4"/>
        <v>0.24583615020588781</v>
      </c>
      <c r="AI9">
        <v>0.22370000000000001</v>
      </c>
      <c r="AL9">
        <v>0.24510000000000001</v>
      </c>
      <c r="AO9">
        <v>0.2</v>
      </c>
      <c r="AP9">
        <v>20</v>
      </c>
      <c r="AQ9">
        <v>804.94</v>
      </c>
      <c r="AR9">
        <v>293.25</v>
      </c>
      <c r="AS9">
        <f t="shared" si="3"/>
        <v>0.23451699271043011</v>
      </c>
      <c r="AU9">
        <v>20</v>
      </c>
      <c r="AV9">
        <v>0.2</v>
      </c>
      <c r="AW9">
        <v>4.6199999999999998E-2</v>
      </c>
      <c r="AX9">
        <v>0.23089999999999999</v>
      </c>
      <c r="BA9">
        <f t="shared" si="5"/>
        <v>-1.5423158333333223E-2</v>
      </c>
      <c r="BC9">
        <v>0.21981727729515199</v>
      </c>
      <c r="BD9">
        <v>0.21956475575357401</v>
      </c>
      <c r="BG9">
        <v>0.22389999999999999</v>
      </c>
      <c r="BI9">
        <v>0.24390000000000001</v>
      </c>
      <c r="BK9">
        <v>0.2306</v>
      </c>
      <c r="BN9">
        <f t="shared" si="6"/>
        <v>1.3082636267304603E-5</v>
      </c>
      <c r="BO9">
        <f t="shared" si="7"/>
        <v>2.2356939001397341E-4</v>
      </c>
      <c r="BS9">
        <f t="shared" si="8"/>
        <v>-3.6169927104301169E-3</v>
      </c>
      <c r="BT9">
        <f t="shared" si="9"/>
        <v>-1.1525714058083225E-4</v>
      </c>
      <c r="BU9">
        <f t="shared" si="10"/>
        <v>2.568191122287844E-3</v>
      </c>
      <c r="BV9">
        <f t="shared" si="11"/>
        <v>-1.0591456055446008E-2</v>
      </c>
      <c r="CF9">
        <f t="shared" si="12"/>
        <v>2.147390283446074E-2</v>
      </c>
      <c r="CH9">
        <f t="shared" si="13"/>
        <v>-3.6169927104301169E-3</v>
      </c>
    </row>
    <row r="10" spans="1:86" x14ac:dyDescent="0.25">
      <c r="A10">
        <v>0.5</v>
      </c>
      <c r="B10">
        <v>0.2</v>
      </c>
      <c r="C10">
        <v>0</v>
      </c>
      <c r="D10">
        <v>542.1</v>
      </c>
      <c r="E10">
        <v>293.16000000000003</v>
      </c>
      <c r="F10">
        <v>30000</v>
      </c>
      <c r="G10">
        <f t="shared" si="0"/>
        <v>0.48204386599180526</v>
      </c>
      <c r="I10">
        <v>0.5</v>
      </c>
      <c r="J10">
        <v>0.2</v>
      </c>
      <c r="K10">
        <v>30</v>
      </c>
      <c r="L10">
        <v>541.79999999999995</v>
      </c>
      <c r="M10">
        <v>293.16000000000003</v>
      </c>
      <c r="N10">
        <v>30000</v>
      </c>
      <c r="O10">
        <f t="shared" si="1"/>
        <v>0.48262548262548277</v>
      </c>
      <c r="Q10">
        <v>0.5</v>
      </c>
      <c r="R10">
        <v>0.2</v>
      </c>
      <c r="S10">
        <v>60</v>
      </c>
      <c r="T10">
        <v>541.21</v>
      </c>
      <c r="U10">
        <v>293.16000000000003</v>
      </c>
      <c r="V10">
        <v>30000</v>
      </c>
      <c r="W10">
        <f t="shared" si="2"/>
        <v>0.48377343277565005</v>
      </c>
      <c r="Y10">
        <v>0.5</v>
      </c>
      <c r="Z10">
        <v>0.2</v>
      </c>
      <c r="AA10">
        <v>90</v>
      </c>
      <c r="AB10">
        <v>540.91</v>
      </c>
      <c r="AC10">
        <v>293.16000000000003</v>
      </c>
      <c r="AD10">
        <v>30000</v>
      </c>
      <c r="AE10">
        <f t="shared" si="4"/>
        <v>0.48435923309788104</v>
      </c>
      <c r="AI10">
        <v>0.48209999999999997</v>
      </c>
      <c r="AL10">
        <v>0.48430000000000001</v>
      </c>
      <c r="AO10">
        <v>0.5</v>
      </c>
      <c r="AP10">
        <v>0.2</v>
      </c>
      <c r="AQ10">
        <v>541.59</v>
      </c>
      <c r="AR10">
        <v>293.25</v>
      </c>
      <c r="AS10">
        <f t="shared" si="3"/>
        <v>0.48320850446967861</v>
      </c>
      <c r="AU10">
        <v>0.2</v>
      </c>
      <c r="AV10">
        <v>0.5</v>
      </c>
      <c r="AW10">
        <v>4.6199999999999998E-2</v>
      </c>
      <c r="AX10">
        <v>0.48280000000000001</v>
      </c>
      <c r="BA10">
        <f t="shared" si="5"/>
        <v>-8.4539999999987429E-4</v>
      </c>
      <c r="BC10">
        <v>0.50528132132012105</v>
      </c>
      <c r="BD10">
        <v>0.50547574056754097</v>
      </c>
      <c r="BG10">
        <v>0.48209999999999997</v>
      </c>
      <c r="BI10">
        <v>0.48420000000000002</v>
      </c>
      <c r="BK10">
        <v>0.48280000000000001</v>
      </c>
      <c r="BN10">
        <f t="shared" si="6"/>
        <v>1.6687590174739877E-7</v>
      </c>
      <c r="BO10">
        <f t="shared" si="7"/>
        <v>4.9582980343794425E-4</v>
      </c>
      <c r="BS10">
        <f t="shared" si="8"/>
        <v>-4.0850446967860554E-4</v>
      </c>
      <c r="BT10">
        <f t="shared" si="9"/>
        <v>5.7866613097629083E-4</v>
      </c>
      <c r="BU10">
        <f t="shared" si="10"/>
        <v>7.1421858055192855E-4</v>
      </c>
      <c r="BV10">
        <f t="shared" si="11"/>
        <v>-2.5013890566494279E-4</v>
      </c>
      <c r="CF10">
        <f t="shared" si="12"/>
        <v>2.2561340081947434E-3</v>
      </c>
      <c r="CH10">
        <f t="shared" si="13"/>
        <v>-4.0850446967860554E-4</v>
      </c>
    </row>
    <row r="11" spans="1:86" x14ac:dyDescent="0.25">
      <c r="A11">
        <v>0.5</v>
      </c>
      <c r="B11">
        <v>0.5</v>
      </c>
      <c r="C11">
        <v>0</v>
      </c>
      <c r="D11">
        <v>533.16</v>
      </c>
      <c r="E11">
        <v>293.16000000000003</v>
      </c>
      <c r="F11">
        <v>30000</v>
      </c>
      <c r="G11">
        <f t="shared" si="0"/>
        <v>0.50000000000000011</v>
      </c>
      <c r="I11">
        <v>0.5</v>
      </c>
      <c r="J11">
        <v>0.5</v>
      </c>
      <c r="K11">
        <v>30</v>
      </c>
      <c r="L11">
        <v>533.16</v>
      </c>
      <c r="M11">
        <v>293.16000000000003</v>
      </c>
      <c r="N11">
        <v>30000</v>
      </c>
      <c r="O11">
        <f t="shared" si="1"/>
        <v>0.50000000000000011</v>
      </c>
      <c r="Q11">
        <v>0.5</v>
      </c>
      <c r="R11">
        <v>0.5</v>
      </c>
      <c r="S11">
        <v>60</v>
      </c>
      <c r="T11">
        <v>533.16</v>
      </c>
      <c r="U11">
        <v>293.16000000000003</v>
      </c>
      <c r="V11">
        <v>30000</v>
      </c>
      <c r="W11">
        <f t="shared" si="2"/>
        <v>0.50000000000000011</v>
      </c>
      <c r="Y11">
        <v>0.5</v>
      </c>
      <c r="Z11">
        <v>0.5</v>
      </c>
      <c r="AA11">
        <v>90</v>
      </c>
      <c r="AB11">
        <v>533.16</v>
      </c>
      <c r="AC11">
        <v>293.16000000000003</v>
      </c>
      <c r="AD11">
        <v>30000</v>
      </c>
      <c r="AE11">
        <f t="shared" si="4"/>
        <v>0.50000000000000011</v>
      </c>
      <c r="AI11">
        <v>0.5</v>
      </c>
      <c r="AL11">
        <v>0.5</v>
      </c>
      <c r="AO11">
        <v>0.5</v>
      </c>
      <c r="AP11">
        <v>0.5</v>
      </c>
      <c r="AQ11">
        <v>533.25</v>
      </c>
      <c r="AR11">
        <v>293.25</v>
      </c>
      <c r="AS11">
        <f t="shared" si="3"/>
        <v>0.5</v>
      </c>
      <c r="AU11">
        <v>0.5</v>
      </c>
      <c r="AV11">
        <v>0.5</v>
      </c>
      <c r="AW11">
        <v>4.6199999999999998E-2</v>
      </c>
      <c r="AX11">
        <v>0.5</v>
      </c>
      <c r="BA11">
        <f t="shared" si="5"/>
        <v>0</v>
      </c>
      <c r="BC11">
        <v>0.51839435608023698</v>
      </c>
      <c r="BD11">
        <v>0.51863337076208404</v>
      </c>
      <c r="BG11">
        <v>0.5</v>
      </c>
      <c r="BI11">
        <v>0.5</v>
      </c>
      <c r="BK11">
        <v>0.5</v>
      </c>
      <c r="BN11">
        <f t="shared" si="6"/>
        <v>0</v>
      </c>
      <c r="BO11">
        <f t="shared" si="7"/>
        <v>3.4720250595728856E-4</v>
      </c>
      <c r="BS11">
        <f t="shared" si="8"/>
        <v>0</v>
      </c>
      <c r="BT11">
        <f t="shared" si="9"/>
        <v>0</v>
      </c>
      <c r="BU11">
        <f t="shared" si="10"/>
        <v>0</v>
      </c>
      <c r="BV11">
        <f t="shared" si="11"/>
        <v>0</v>
      </c>
      <c r="CF11">
        <f t="shared" si="12"/>
        <v>0</v>
      </c>
      <c r="CH11">
        <f t="shared" si="13"/>
        <v>0</v>
      </c>
    </row>
    <row r="12" spans="1:86" x14ac:dyDescent="0.25">
      <c r="A12">
        <v>0.5</v>
      </c>
      <c r="B12">
        <v>1</v>
      </c>
      <c r="C12">
        <v>0</v>
      </c>
      <c r="D12">
        <v>525.4</v>
      </c>
      <c r="E12">
        <v>293.16000000000003</v>
      </c>
      <c r="F12">
        <v>30000</v>
      </c>
      <c r="G12">
        <f t="shared" si="0"/>
        <v>0.51670685497760949</v>
      </c>
      <c r="I12">
        <v>0.5</v>
      </c>
      <c r="J12">
        <v>1</v>
      </c>
      <c r="K12">
        <v>30</v>
      </c>
      <c r="L12">
        <v>525.1</v>
      </c>
      <c r="M12">
        <v>293.16000000000003</v>
      </c>
      <c r="N12">
        <v>30000</v>
      </c>
      <c r="O12">
        <f t="shared" si="1"/>
        <v>0.51737518323704412</v>
      </c>
      <c r="Q12">
        <v>0.5</v>
      </c>
      <c r="R12">
        <v>1</v>
      </c>
      <c r="S12">
        <v>60</v>
      </c>
      <c r="T12">
        <v>524.51</v>
      </c>
      <c r="U12">
        <v>293.16000000000003</v>
      </c>
      <c r="V12">
        <v>30000</v>
      </c>
      <c r="W12">
        <f t="shared" si="2"/>
        <v>0.51869461854333265</v>
      </c>
      <c r="Y12">
        <v>0.5</v>
      </c>
      <c r="Z12">
        <v>1</v>
      </c>
      <c r="AA12">
        <v>90</v>
      </c>
      <c r="AB12">
        <v>524.21</v>
      </c>
      <c r="AC12">
        <v>293.16000000000003</v>
      </c>
      <c r="AD12">
        <v>30000</v>
      </c>
      <c r="AE12">
        <f t="shared" si="4"/>
        <v>0.51936810214239337</v>
      </c>
      <c r="AI12">
        <v>0.51670000000000005</v>
      </c>
      <c r="AL12">
        <v>0.51929999999999998</v>
      </c>
      <c r="AO12">
        <v>0.5</v>
      </c>
      <c r="AP12">
        <v>1</v>
      </c>
      <c r="AQ12">
        <v>524.89</v>
      </c>
      <c r="AR12">
        <v>293.25</v>
      </c>
      <c r="AS12">
        <f t="shared" si="3"/>
        <v>0.51804524261785534</v>
      </c>
      <c r="AU12">
        <v>1</v>
      </c>
      <c r="AV12">
        <v>0.5</v>
      </c>
      <c r="AW12">
        <v>4.6199999999999998E-2</v>
      </c>
      <c r="AX12">
        <v>0.51759999999999995</v>
      </c>
      <c r="BA12">
        <f t="shared" si="5"/>
        <v>-8.5946666666685499E-4</v>
      </c>
      <c r="BC12">
        <v>0.52813056252671897</v>
      </c>
      <c r="BD12">
        <v>0.52853474484009699</v>
      </c>
      <c r="BG12">
        <v>0.51680000000000004</v>
      </c>
      <c r="BI12">
        <v>0.51919999999999999</v>
      </c>
      <c r="BK12">
        <v>0.51759999999999995</v>
      </c>
      <c r="BN12">
        <f t="shared" si="6"/>
        <v>1.9824098875472114E-7</v>
      </c>
      <c r="BO12">
        <f t="shared" si="7"/>
        <v>1.1002965687041258E-4</v>
      </c>
      <c r="BS12">
        <f t="shared" si="8"/>
        <v>-4.4524261785539032E-4</v>
      </c>
      <c r="BT12">
        <f t="shared" si="9"/>
        <v>1.7932968123202109E-4</v>
      </c>
      <c r="BU12">
        <f t="shared" si="10"/>
        <v>4.5862068965518699E-4</v>
      </c>
      <c r="BV12">
        <f t="shared" si="11"/>
        <v>5.7888836186292814E-5</v>
      </c>
      <c r="CF12">
        <f t="shared" si="12"/>
        <v>2.5931450223904973E-3</v>
      </c>
      <c r="CH12">
        <f t="shared" si="13"/>
        <v>-4.4524261785539032E-4</v>
      </c>
    </row>
    <row r="13" spans="1:86" x14ac:dyDescent="0.25">
      <c r="A13">
        <v>0.5</v>
      </c>
      <c r="B13">
        <v>2</v>
      </c>
      <c r="C13">
        <v>0</v>
      </c>
      <c r="D13">
        <v>518.59</v>
      </c>
      <c r="E13">
        <v>293.16000000000003</v>
      </c>
      <c r="F13">
        <v>30000</v>
      </c>
      <c r="G13">
        <f t="shared" si="0"/>
        <v>0.53231601827618324</v>
      </c>
      <c r="I13">
        <v>0.5</v>
      </c>
      <c r="J13">
        <v>2</v>
      </c>
      <c r="K13">
        <v>30</v>
      </c>
      <c r="L13">
        <v>517.39</v>
      </c>
      <c r="M13">
        <v>293.16000000000003</v>
      </c>
      <c r="N13">
        <v>30000</v>
      </c>
      <c r="O13">
        <f t="shared" si="1"/>
        <v>0.53516478615707097</v>
      </c>
      <c r="Q13">
        <v>0.5</v>
      </c>
      <c r="R13">
        <v>2</v>
      </c>
      <c r="S13">
        <v>60</v>
      </c>
      <c r="T13">
        <v>514.98</v>
      </c>
      <c r="U13">
        <v>293.16000000000003</v>
      </c>
      <c r="V13">
        <v>30000</v>
      </c>
      <c r="W13">
        <f t="shared" si="2"/>
        <v>0.54097917230186643</v>
      </c>
      <c r="Y13">
        <v>0.5</v>
      </c>
      <c r="Z13">
        <v>2</v>
      </c>
      <c r="AA13">
        <v>90</v>
      </c>
      <c r="AB13">
        <v>513.75</v>
      </c>
      <c r="AC13">
        <v>293.16000000000003</v>
      </c>
      <c r="AD13">
        <v>30000</v>
      </c>
      <c r="AE13">
        <f t="shared" si="4"/>
        <v>0.54399564803481582</v>
      </c>
      <c r="AI13">
        <v>0.53239999999999998</v>
      </c>
      <c r="AL13">
        <v>0.54369999999999996</v>
      </c>
      <c r="AO13">
        <v>0.5</v>
      </c>
      <c r="AP13">
        <v>2</v>
      </c>
      <c r="AQ13">
        <v>516.25</v>
      </c>
      <c r="AR13">
        <v>293.25</v>
      </c>
      <c r="AS13">
        <f t="shared" si="3"/>
        <v>0.53811659192825112</v>
      </c>
      <c r="AU13">
        <v>2</v>
      </c>
      <c r="AV13">
        <v>0.5</v>
      </c>
      <c r="AW13">
        <v>4.6199999999999998E-2</v>
      </c>
      <c r="AX13">
        <v>0.53620000000000001</v>
      </c>
      <c r="BA13">
        <f t="shared" si="5"/>
        <v>-3.5616666666666462E-3</v>
      </c>
      <c r="BC13">
        <v>0.53661055798982504</v>
      </c>
      <c r="BD13">
        <v>0.53753828339265297</v>
      </c>
      <c r="BG13">
        <v>0.53249999999999997</v>
      </c>
      <c r="BI13">
        <v>0.54330000000000001</v>
      </c>
      <c r="BK13">
        <v>0.53610000000000002</v>
      </c>
      <c r="BN13">
        <f t="shared" si="6"/>
        <v>3.6733246194373084E-6</v>
      </c>
      <c r="BO13">
        <f t="shared" si="7"/>
        <v>3.3444076234567529E-7</v>
      </c>
      <c r="BS13">
        <f t="shared" si="8"/>
        <v>-1.9165919282511101E-3</v>
      </c>
      <c r="BT13">
        <f t="shared" si="9"/>
        <v>1.6192438631068562E-4</v>
      </c>
      <c r="BU13">
        <f t="shared" si="10"/>
        <v>1.7291707578326321E-3</v>
      </c>
      <c r="BV13">
        <f t="shared" si="11"/>
        <v>-1.6011818426000524E-3</v>
      </c>
      <c r="CF13">
        <f t="shared" si="12"/>
        <v>1.1383981723816716E-2</v>
      </c>
      <c r="CH13">
        <f t="shared" si="13"/>
        <v>-1.9165919282511101E-3</v>
      </c>
    </row>
    <row r="14" spans="1:86" x14ac:dyDescent="0.25">
      <c r="A14">
        <v>0.5</v>
      </c>
      <c r="B14">
        <v>5</v>
      </c>
      <c r="C14">
        <v>0</v>
      </c>
      <c r="D14">
        <v>512.55999999999995</v>
      </c>
      <c r="E14">
        <v>293.16000000000003</v>
      </c>
      <c r="F14">
        <v>30000</v>
      </c>
      <c r="G14">
        <f t="shared" si="0"/>
        <v>0.54694621695533296</v>
      </c>
      <c r="I14">
        <v>0.5</v>
      </c>
      <c r="J14">
        <v>5</v>
      </c>
      <c r="K14">
        <v>30</v>
      </c>
      <c r="L14">
        <v>509.81</v>
      </c>
      <c r="M14">
        <v>293.16000000000003</v>
      </c>
      <c r="N14">
        <v>30000</v>
      </c>
      <c r="O14">
        <f t="shared" si="1"/>
        <v>0.55388876067389803</v>
      </c>
      <c r="Q14">
        <v>0.5</v>
      </c>
      <c r="R14">
        <v>5</v>
      </c>
      <c r="S14">
        <v>60</v>
      </c>
      <c r="T14">
        <v>504.24</v>
      </c>
      <c r="U14">
        <v>293.16000000000003</v>
      </c>
      <c r="V14">
        <v>30000</v>
      </c>
      <c r="W14">
        <f t="shared" si="2"/>
        <v>0.56850483229107451</v>
      </c>
      <c r="Y14">
        <v>0.5</v>
      </c>
      <c r="Z14">
        <v>5</v>
      </c>
      <c r="AA14">
        <v>90</v>
      </c>
      <c r="AB14">
        <v>501.38</v>
      </c>
      <c r="AC14">
        <v>293.16000000000003</v>
      </c>
      <c r="AD14">
        <v>30000</v>
      </c>
      <c r="AE14">
        <f t="shared" si="4"/>
        <v>0.57631351455191637</v>
      </c>
      <c r="AI14">
        <v>0.54710000000000003</v>
      </c>
      <c r="AL14">
        <v>0.57550000000000001</v>
      </c>
      <c r="AO14">
        <v>0.5</v>
      </c>
      <c r="AP14">
        <v>5</v>
      </c>
      <c r="AQ14">
        <v>506.99</v>
      </c>
      <c r="AR14">
        <v>293.25</v>
      </c>
      <c r="AS14">
        <f t="shared" si="3"/>
        <v>0.56142977449237386</v>
      </c>
      <c r="AU14">
        <v>5</v>
      </c>
      <c r="AV14">
        <v>0.5</v>
      </c>
      <c r="AW14">
        <v>4.6199999999999998E-2</v>
      </c>
      <c r="AX14">
        <v>0.55659999999999998</v>
      </c>
      <c r="BA14">
        <f t="shared" si="5"/>
        <v>-8.6026333333332639E-3</v>
      </c>
      <c r="BC14">
        <v>0.54896803347170098</v>
      </c>
      <c r="BD14">
        <v>0.550521040187125</v>
      </c>
      <c r="BG14">
        <v>0.54730000000000001</v>
      </c>
      <c r="BI14">
        <v>0.57420000000000004</v>
      </c>
      <c r="BK14">
        <v>0.55630000000000002</v>
      </c>
      <c r="BN14">
        <f t="shared" si="6"/>
        <v>2.33267216471853E-5</v>
      </c>
      <c r="BO14">
        <f t="shared" si="7"/>
        <v>1.1900048414251326E-4</v>
      </c>
      <c r="BS14">
        <f t="shared" si="8"/>
        <v>-4.8297744923738728E-3</v>
      </c>
      <c r="BT14">
        <f t="shared" si="9"/>
        <v>-7.4502440856050178E-5</v>
      </c>
      <c r="BU14">
        <f t="shared" si="10"/>
        <v>3.7495933069950915E-3</v>
      </c>
      <c r="BV14">
        <f t="shared" si="11"/>
        <v>-7.9345651257551886E-3</v>
      </c>
      <c r="CF14">
        <f t="shared" si="12"/>
        <v>2.8553783044667047E-2</v>
      </c>
      <c r="CH14">
        <f t="shared" si="13"/>
        <v>-4.8297744923738728E-3</v>
      </c>
    </row>
    <row r="15" spans="1:86" x14ac:dyDescent="0.25">
      <c r="A15">
        <v>0.5</v>
      </c>
      <c r="B15">
        <v>10</v>
      </c>
      <c r="C15">
        <v>0</v>
      </c>
      <c r="D15">
        <v>510.05</v>
      </c>
      <c r="E15">
        <v>293.16000000000003</v>
      </c>
      <c r="F15">
        <v>30000</v>
      </c>
      <c r="G15">
        <f t="shared" si="0"/>
        <v>0.55327585411959979</v>
      </c>
      <c r="I15">
        <v>0.5</v>
      </c>
      <c r="J15">
        <v>10</v>
      </c>
      <c r="K15">
        <v>30</v>
      </c>
      <c r="L15">
        <v>506.34</v>
      </c>
      <c r="M15">
        <v>293.16000000000003</v>
      </c>
      <c r="N15">
        <v>30000</v>
      </c>
      <c r="O15">
        <f t="shared" si="1"/>
        <v>0.56290458767238971</v>
      </c>
      <c r="Q15">
        <v>0.5</v>
      </c>
      <c r="R15">
        <v>10</v>
      </c>
      <c r="S15">
        <v>60</v>
      </c>
      <c r="T15">
        <v>498.84</v>
      </c>
      <c r="U15">
        <v>293.16000000000003</v>
      </c>
      <c r="V15">
        <v>30000</v>
      </c>
      <c r="W15">
        <f t="shared" si="2"/>
        <v>0.58343057176196045</v>
      </c>
      <c r="Y15">
        <v>0.5</v>
      </c>
      <c r="Z15">
        <v>10</v>
      </c>
      <c r="AA15">
        <v>90</v>
      </c>
      <c r="AB15">
        <v>494.97</v>
      </c>
      <c r="AC15">
        <v>293.16000000000003</v>
      </c>
      <c r="AD15">
        <v>30000</v>
      </c>
      <c r="AE15">
        <f t="shared" si="4"/>
        <v>0.59461870075813883</v>
      </c>
      <c r="AI15">
        <v>0.55349999999999999</v>
      </c>
      <c r="AL15">
        <v>0.59340000000000004</v>
      </c>
      <c r="AO15">
        <v>0.5</v>
      </c>
      <c r="AP15">
        <v>10</v>
      </c>
      <c r="AQ15">
        <v>502.45</v>
      </c>
      <c r="AR15">
        <v>293.25</v>
      </c>
      <c r="AS15">
        <f t="shared" si="3"/>
        <v>0.57361376673040154</v>
      </c>
      <c r="AU15">
        <v>10</v>
      </c>
      <c r="AV15">
        <v>0.5</v>
      </c>
      <c r="AW15">
        <v>4.6199999999999998E-2</v>
      </c>
      <c r="AX15">
        <v>0.56679999999999997</v>
      </c>
      <c r="BA15">
        <f t="shared" si="5"/>
        <v>-1.1878666666666739E-2</v>
      </c>
      <c r="BC15">
        <v>0.56629609032463102</v>
      </c>
      <c r="BD15">
        <v>0.56694722071633796</v>
      </c>
      <c r="BG15">
        <v>0.55379999999999996</v>
      </c>
      <c r="BI15">
        <v>0.59140000000000004</v>
      </c>
      <c r="BK15">
        <v>0.56630000000000003</v>
      </c>
      <c r="BN15">
        <f t="shared" si="6"/>
        <v>4.642741705632732E-5</v>
      </c>
      <c r="BO15">
        <f t="shared" si="7"/>
        <v>4.4442835757626997E-5</v>
      </c>
      <c r="BS15">
        <f t="shared" si="8"/>
        <v>-6.8137667304015714E-3</v>
      </c>
      <c r="BT15">
        <f t="shared" si="9"/>
        <v>-1.5952541718922131E-4</v>
      </c>
      <c r="BU15">
        <f t="shared" si="10"/>
        <v>5.0035744842665819E-3</v>
      </c>
      <c r="BV15">
        <f t="shared" si="11"/>
        <v>-1.3984426820475848E-2</v>
      </c>
      <c r="CF15">
        <f t="shared" si="12"/>
        <v>4.0124145880400253E-2</v>
      </c>
      <c r="CH15">
        <f t="shared" si="13"/>
        <v>-6.8137667304015714E-3</v>
      </c>
    </row>
    <row r="16" spans="1:86" x14ac:dyDescent="0.25">
      <c r="A16">
        <v>0.5</v>
      </c>
      <c r="B16">
        <v>20</v>
      </c>
      <c r="C16">
        <v>0</v>
      </c>
      <c r="D16">
        <v>508.67</v>
      </c>
      <c r="E16">
        <v>293.16000000000003</v>
      </c>
      <c r="F16">
        <v>30000</v>
      </c>
      <c r="G16">
        <f t="shared" si="0"/>
        <v>0.55681870910862608</v>
      </c>
      <c r="I16">
        <v>0.5</v>
      </c>
      <c r="J16">
        <v>20</v>
      </c>
      <c r="K16">
        <v>30</v>
      </c>
      <c r="L16">
        <v>504.33</v>
      </c>
      <c r="M16">
        <v>293.16000000000003</v>
      </c>
      <c r="N16">
        <v>30000</v>
      </c>
      <c r="O16">
        <f t="shared" si="1"/>
        <v>0.56826253729222909</v>
      </c>
      <c r="Q16">
        <v>0.5</v>
      </c>
      <c r="R16">
        <v>20</v>
      </c>
      <c r="S16">
        <v>60</v>
      </c>
      <c r="T16">
        <v>495.57</v>
      </c>
      <c r="U16">
        <v>293.16000000000003</v>
      </c>
      <c r="V16">
        <v>30000</v>
      </c>
      <c r="W16">
        <f t="shared" si="2"/>
        <v>0.59285608418556401</v>
      </c>
      <c r="Y16">
        <v>0.5</v>
      </c>
      <c r="Z16">
        <v>20</v>
      </c>
      <c r="AA16">
        <v>90</v>
      </c>
      <c r="AB16">
        <v>491.06</v>
      </c>
      <c r="AC16">
        <v>293.16000000000003</v>
      </c>
      <c r="AD16">
        <v>30000</v>
      </c>
      <c r="AE16">
        <f t="shared" si="4"/>
        <v>0.60636685194542705</v>
      </c>
      <c r="AI16">
        <v>0.55700000000000005</v>
      </c>
      <c r="AL16">
        <v>0.6048</v>
      </c>
      <c r="AO16">
        <v>0.5</v>
      </c>
      <c r="AP16">
        <v>20</v>
      </c>
      <c r="AQ16">
        <v>499.74</v>
      </c>
      <c r="AR16">
        <v>293.25</v>
      </c>
      <c r="AS16">
        <f t="shared" si="3"/>
        <v>0.58114194391980234</v>
      </c>
      <c r="AU16">
        <v>20</v>
      </c>
      <c r="AV16">
        <v>0.5</v>
      </c>
      <c r="AW16">
        <v>4.6199999999999998E-2</v>
      </c>
      <c r="AX16">
        <v>0.57299999999999995</v>
      </c>
      <c r="BA16">
        <f t="shared" si="5"/>
        <v>-1.4010249999999957E-2</v>
      </c>
      <c r="BC16">
        <v>0.55997761739502105</v>
      </c>
      <c r="BD16">
        <v>0.56117718436306596</v>
      </c>
      <c r="BG16">
        <v>0.55740000000000001</v>
      </c>
      <c r="BI16">
        <v>0.60229999999999995</v>
      </c>
      <c r="BK16">
        <v>0.57240000000000002</v>
      </c>
      <c r="BN16">
        <f t="shared" si="6"/>
        <v>6.6291250793207036E-5</v>
      </c>
      <c r="BO16">
        <f t="shared" si="7"/>
        <v>3.9859162415829651E-4</v>
      </c>
      <c r="BS16">
        <f t="shared" si="8"/>
        <v>-8.1419439198023857E-3</v>
      </c>
      <c r="BT16">
        <f t="shared" si="9"/>
        <v>-1.7782089698870074E-4</v>
      </c>
      <c r="BU16">
        <f t="shared" si="10"/>
        <v>5.9125596874547437E-3</v>
      </c>
      <c r="BV16">
        <f t="shared" si="11"/>
        <v>-1.9657776472316146E-2</v>
      </c>
      <c r="CF16">
        <f t="shared" si="12"/>
        <v>4.7981290891373929E-2</v>
      </c>
      <c r="CH16">
        <f t="shared" si="13"/>
        <v>-8.1419439198023857E-3</v>
      </c>
    </row>
    <row r="17" spans="1:86" x14ac:dyDescent="0.25">
      <c r="A17">
        <v>1</v>
      </c>
      <c r="B17">
        <v>0.2</v>
      </c>
      <c r="C17">
        <v>0</v>
      </c>
      <c r="D17">
        <v>419.89</v>
      </c>
      <c r="E17">
        <v>293.16000000000003</v>
      </c>
      <c r="F17">
        <v>30000</v>
      </c>
      <c r="G17">
        <f t="shared" si="0"/>
        <v>0.94689497356584895</v>
      </c>
      <c r="I17">
        <v>1</v>
      </c>
      <c r="J17">
        <v>0.2</v>
      </c>
      <c r="K17">
        <v>30</v>
      </c>
      <c r="L17">
        <v>419.57</v>
      </c>
      <c r="M17">
        <v>293.16000000000003</v>
      </c>
      <c r="N17">
        <v>30000</v>
      </c>
      <c r="O17">
        <f t="shared" si="1"/>
        <v>0.94929198639348178</v>
      </c>
      <c r="Q17">
        <v>1</v>
      </c>
      <c r="R17">
        <v>0.2</v>
      </c>
      <c r="S17">
        <v>60</v>
      </c>
      <c r="T17">
        <v>418.94</v>
      </c>
      <c r="U17">
        <v>293.16000000000003</v>
      </c>
      <c r="V17">
        <v>30000</v>
      </c>
      <c r="W17">
        <f t="shared" si="2"/>
        <v>0.95404674829066649</v>
      </c>
      <c r="Y17">
        <v>1</v>
      </c>
      <c r="Z17">
        <v>0.2</v>
      </c>
      <c r="AA17">
        <v>90</v>
      </c>
      <c r="AB17">
        <v>418.63</v>
      </c>
      <c r="AC17">
        <v>293.16000000000003</v>
      </c>
      <c r="AD17">
        <v>30000</v>
      </c>
      <c r="AE17">
        <f t="shared" si="4"/>
        <v>0.95640392125607743</v>
      </c>
      <c r="AI17">
        <v>0.94689999999999996</v>
      </c>
      <c r="AL17">
        <v>0.95620000000000005</v>
      </c>
      <c r="AO17">
        <v>1</v>
      </c>
      <c r="AP17">
        <v>0.2</v>
      </c>
      <c r="AQ17">
        <v>419.34</v>
      </c>
      <c r="AR17">
        <v>293.25</v>
      </c>
      <c r="AS17">
        <f t="shared" si="3"/>
        <v>0.95170116583392839</v>
      </c>
      <c r="AU17">
        <v>0.2</v>
      </c>
      <c r="AV17">
        <v>1</v>
      </c>
      <c r="AW17">
        <v>4.6199999999999998E-2</v>
      </c>
      <c r="AX17">
        <v>0.95</v>
      </c>
      <c r="BA17">
        <f t="shared" si="5"/>
        <v>-1.7875000000002982E-3</v>
      </c>
      <c r="BC17">
        <v>0.97267686535911102</v>
      </c>
      <c r="BD17">
        <v>0.97476763696029201</v>
      </c>
      <c r="BG17">
        <v>0.94710000000000005</v>
      </c>
      <c r="BI17">
        <v>0.95599999999999996</v>
      </c>
      <c r="BK17">
        <v>0.95</v>
      </c>
      <c r="BN17">
        <f t="shared" si="6"/>
        <v>2.8939651945254136E-6</v>
      </c>
      <c r="BO17">
        <f t="shared" si="7"/>
        <v>5.3206209022336657E-4</v>
      </c>
      <c r="BS17">
        <f t="shared" si="8"/>
        <v>-1.7011658339284308E-3</v>
      </c>
      <c r="BT17">
        <f t="shared" si="9"/>
        <v>3.4499172381178278E-3</v>
      </c>
      <c r="BU17">
        <f t="shared" si="10"/>
        <v>3.3262062440868601E-3</v>
      </c>
      <c r="BV17">
        <f t="shared" si="11"/>
        <v>-9.5049504950428521E-5</v>
      </c>
      <c r="CF17">
        <f t="shared" si="12"/>
        <v>9.305026434151098E-3</v>
      </c>
      <c r="CH17">
        <f t="shared" si="13"/>
        <v>-1.7011658339284308E-3</v>
      </c>
    </row>
    <row r="18" spans="1:86" x14ac:dyDescent="0.25">
      <c r="A18">
        <v>1</v>
      </c>
      <c r="B18">
        <v>0.5</v>
      </c>
      <c r="C18">
        <v>0</v>
      </c>
      <c r="D18">
        <v>416.68</v>
      </c>
      <c r="E18">
        <v>293.16000000000003</v>
      </c>
      <c r="F18">
        <v>30000</v>
      </c>
      <c r="G18">
        <f t="shared" si="0"/>
        <v>0.97150259067357525</v>
      </c>
      <c r="I18">
        <v>1</v>
      </c>
      <c r="J18">
        <v>0.5</v>
      </c>
      <c r="K18">
        <v>30</v>
      </c>
      <c r="L18">
        <v>416.59</v>
      </c>
      <c r="M18">
        <v>293.16000000000003</v>
      </c>
      <c r="N18">
        <v>30000</v>
      </c>
      <c r="O18">
        <f t="shared" si="1"/>
        <v>0.97221096978044275</v>
      </c>
      <c r="Q18">
        <v>1</v>
      </c>
      <c r="R18">
        <v>0.5</v>
      </c>
      <c r="S18">
        <v>60</v>
      </c>
      <c r="T18">
        <v>416.4</v>
      </c>
      <c r="U18">
        <v>293.16000000000003</v>
      </c>
      <c r="V18">
        <v>30000</v>
      </c>
      <c r="W18">
        <f t="shared" si="2"/>
        <v>0.97370983446932857</v>
      </c>
      <c r="Y18">
        <v>1</v>
      </c>
      <c r="Z18">
        <v>0.5</v>
      </c>
      <c r="AA18">
        <v>90</v>
      </c>
      <c r="AB18">
        <v>416.3</v>
      </c>
      <c r="AC18">
        <v>293.16000000000003</v>
      </c>
      <c r="AD18">
        <v>30000</v>
      </c>
      <c r="AE18">
        <f t="shared" si="4"/>
        <v>0.97450056845866506</v>
      </c>
      <c r="AI18">
        <v>0.97150000000000003</v>
      </c>
      <c r="AL18">
        <v>0.97440000000000004</v>
      </c>
      <c r="AO18">
        <v>1</v>
      </c>
      <c r="AP18">
        <v>0.5</v>
      </c>
      <c r="AQ18">
        <v>416.58</v>
      </c>
      <c r="AR18">
        <v>293.25</v>
      </c>
      <c r="AS18">
        <f t="shared" si="3"/>
        <v>0.97299927025054744</v>
      </c>
      <c r="AU18">
        <v>0.5</v>
      </c>
      <c r="AV18">
        <v>1</v>
      </c>
      <c r="AW18">
        <v>4.6199999999999998E-2</v>
      </c>
      <c r="AX18">
        <v>0.97250000000000003</v>
      </c>
      <c r="BA18">
        <f t="shared" si="5"/>
        <v>-5.1312500000010291E-4</v>
      </c>
      <c r="BC18">
        <v>1.0064181413086799</v>
      </c>
      <c r="BD18">
        <v>1.0081308390227699</v>
      </c>
      <c r="BG18">
        <v>0.97150000000000003</v>
      </c>
      <c r="BI18">
        <v>0.97430000000000005</v>
      </c>
      <c r="BK18">
        <v>0.97250000000000003</v>
      </c>
      <c r="BN18">
        <f t="shared" si="6"/>
        <v>2.4927078308167583E-7</v>
      </c>
      <c r="BO18">
        <f t="shared" si="7"/>
        <v>1.2342271243973959E-3</v>
      </c>
      <c r="BS18">
        <f t="shared" si="8"/>
        <v>-4.9927025054741225E-4</v>
      </c>
      <c r="BT18">
        <f t="shared" si="9"/>
        <v>5.6139768402307944E-4</v>
      </c>
      <c r="BU18">
        <f t="shared" si="10"/>
        <v>8.9740932642479176E-4</v>
      </c>
      <c r="BV18">
        <f t="shared" si="11"/>
        <v>-5.7817061303921946E-4</v>
      </c>
      <c r="CF18">
        <f t="shared" si="12"/>
        <v>2.8974093264247935E-3</v>
      </c>
      <c r="CH18">
        <f t="shared" si="13"/>
        <v>-4.9927025054741225E-4</v>
      </c>
    </row>
    <row r="19" spans="1:86" x14ac:dyDescent="0.25">
      <c r="A19">
        <v>1</v>
      </c>
      <c r="B19">
        <v>1</v>
      </c>
      <c r="C19">
        <v>0</v>
      </c>
      <c r="D19">
        <v>413.16</v>
      </c>
      <c r="E19">
        <v>293.16000000000003</v>
      </c>
      <c r="F19">
        <v>30000</v>
      </c>
      <c r="G19">
        <f t="shared" si="0"/>
        <v>1</v>
      </c>
      <c r="I19">
        <v>1</v>
      </c>
      <c r="J19">
        <v>1</v>
      </c>
      <c r="K19">
        <v>30</v>
      </c>
      <c r="L19">
        <v>413.16</v>
      </c>
      <c r="M19">
        <v>293.16000000000003</v>
      </c>
      <c r="N19">
        <v>30000</v>
      </c>
      <c r="O19">
        <f t="shared" si="1"/>
        <v>1</v>
      </c>
      <c r="Q19">
        <v>1</v>
      </c>
      <c r="R19">
        <v>1</v>
      </c>
      <c r="S19">
        <v>60</v>
      </c>
      <c r="T19">
        <v>413.16</v>
      </c>
      <c r="U19">
        <v>293.16000000000003</v>
      </c>
      <c r="V19">
        <v>30000</v>
      </c>
      <c r="W19">
        <f t="shared" si="2"/>
        <v>1</v>
      </c>
      <c r="Y19">
        <v>1</v>
      </c>
      <c r="Z19">
        <v>1</v>
      </c>
      <c r="AA19">
        <v>90</v>
      </c>
      <c r="AB19">
        <v>413.16</v>
      </c>
      <c r="AC19">
        <v>293.16000000000003</v>
      </c>
      <c r="AD19">
        <v>30000</v>
      </c>
      <c r="AE19">
        <f t="shared" si="4"/>
        <v>1</v>
      </c>
      <c r="AI19">
        <v>1</v>
      </c>
      <c r="AL19">
        <v>1</v>
      </c>
      <c r="AO19">
        <v>1</v>
      </c>
      <c r="AP19">
        <v>1</v>
      </c>
      <c r="AQ19">
        <v>413.25</v>
      </c>
      <c r="AR19">
        <v>293.25</v>
      </c>
      <c r="AS19">
        <f t="shared" si="3"/>
        <v>1</v>
      </c>
      <c r="AU19">
        <v>1</v>
      </c>
      <c r="AV19">
        <v>1</v>
      </c>
      <c r="AW19">
        <v>4.6199999999999998E-2</v>
      </c>
      <c r="AX19">
        <v>1</v>
      </c>
      <c r="BA19">
        <f t="shared" si="5"/>
        <v>0</v>
      </c>
      <c r="BC19">
        <v>1.0257816832408799</v>
      </c>
      <c r="BD19">
        <v>1.02689939230427</v>
      </c>
      <c r="BG19">
        <v>1</v>
      </c>
      <c r="BI19">
        <v>1</v>
      </c>
      <c r="BK19">
        <v>1</v>
      </c>
      <c r="BN19">
        <f t="shared" si="6"/>
        <v>0</v>
      </c>
      <c r="BO19">
        <f t="shared" si="7"/>
        <v>7.2357730633901816E-4</v>
      </c>
      <c r="BS19">
        <f t="shared" si="8"/>
        <v>0</v>
      </c>
      <c r="BT19">
        <f t="shared" si="9"/>
        <v>0</v>
      </c>
      <c r="BU19">
        <f t="shared" si="10"/>
        <v>0</v>
      </c>
      <c r="BV19">
        <f t="shared" si="11"/>
        <v>0</v>
      </c>
      <c r="CF19">
        <f t="shared" si="12"/>
        <v>0</v>
      </c>
      <c r="CH19">
        <f t="shared" si="13"/>
        <v>0</v>
      </c>
    </row>
    <row r="20" spans="1:86" x14ac:dyDescent="0.25">
      <c r="A20">
        <v>1</v>
      </c>
      <c r="B20">
        <v>2</v>
      </c>
      <c r="C20">
        <v>0</v>
      </c>
      <c r="D20">
        <v>409.28</v>
      </c>
      <c r="E20">
        <v>293.16000000000003</v>
      </c>
      <c r="F20">
        <v>30000</v>
      </c>
      <c r="G20">
        <f t="shared" si="0"/>
        <v>1.0334137099552192</v>
      </c>
      <c r="I20">
        <v>1</v>
      </c>
      <c r="J20">
        <v>2</v>
      </c>
      <c r="K20">
        <v>30</v>
      </c>
      <c r="L20">
        <v>409.13</v>
      </c>
      <c r="M20">
        <v>293.16000000000003</v>
      </c>
      <c r="N20">
        <v>30000</v>
      </c>
      <c r="O20">
        <f t="shared" si="1"/>
        <v>1.0347503664740885</v>
      </c>
      <c r="Q20">
        <v>1</v>
      </c>
      <c r="R20">
        <v>2</v>
      </c>
      <c r="S20">
        <v>60</v>
      </c>
      <c r="T20">
        <v>408.83</v>
      </c>
      <c r="U20">
        <v>293.16000000000003</v>
      </c>
      <c r="V20">
        <v>30000</v>
      </c>
      <c r="W20">
        <f t="shared" si="2"/>
        <v>1.0374340797095187</v>
      </c>
      <c r="Y20">
        <v>1</v>
      </c>
      <c r="Z20">
        <v>2</v>
      </c>
      <c r="AA20">
        <v>90</v>
      </c>
      <c r="AB20">
        <v>408.68</v>
      </c>
      <c r="AC20">
        <v>293.16000000000003</v>
      </c>
      <c r="AD20">
        <v>30000</v>
      </c>
      <c r="AE20">
        <f t="shared" si="4"/>
        <v>1.0387811634349031</v>
      </c>
      <c r="AI20">
        <v>1.0335000000000001</v>
      </c>
      <c r="AL20">
        <v>1.0387</v>
      </c>
      <c r="AO20">
        <v>1</v>
      </c>
      <c r="AP20">
        <v>2</v>
      </c>
      <c r="AQ20">
        <v>409.07</v>
      </c>
      <c r="AR20">
        <v>293.25</v>
      </c>
      <c r="AS20">
        <f t="shared" si="3"/>
        <v>1.0360904852357107</v>
      </c>
      <c r="AU20">
        <v>2</v>
      </c>
      <c r="AV20">
        <v>1</v>
      </c>
      <c r="AW20">
        <v>4.6199999999999998E-2</v>
      </c>
      <c r="AX20">
        <v>1.0351999999999999</v>
      </c>
      <c r="BA20">
        <f t="shared" si="5"/>
        <v>-8.5946666666685499E-4</v>
      </c>
      <c r="BC20">
        <v>1.0475085379473099</v>
      </c>
      <c r="BD20">
        <v>1.0492607255562401</v>
      </c>
      <c r="BG20">
        <v>1.0336000000000001</v>
      </c>
      <c r="BI20">
        <v>1.0385</v>
      </c>
      <c r="BK20">
        <v>1.0351999999999999</v>
      </c>
      <c r="BN20">
        <f t="shared" si="6"/>
        <v>7.9296395501888457E-7</v>
      </c>
      <c r="BO20">
        <f t="shared" si="7"/>
        <v>1.7345523010049783E-4</v>
      </c>
      <c r="BS20">
        <f t="shared" si="8"/>
        <v>-8.9048523571078064E-4</v>
      </c>
      <c r="BT20">
        <f t="shared" si="9"/>
        <v>3.0331262939986559E-4</v>
      </c>
      <c r="BU20">
        <f t="shared" si="10"/>
        <v>1.017241379310363E-3</v>
      </c>
      <c r="BV20">
        <f t="shared" si="11"/>
        <v>2.6040013797823391E-4</v>
      </c>
      <c r="CF20">
        <f t="shared" si="12"/>
        <v>5.2862900447807615E-3</v>
      </c>
      <c r="CH20">
        <f t="shared" si="13"/>
        <v>-8.9048523571078064E-4</v>
      </c>
    </row>
    <row r="21" spans="1:86" x14ac:dyDescent="0.25">
      <c r="A21">
        <v>1</v>
      </c>
      <c r="B21">
        <v>5</v>
      </c>
      <c r="C21">
        <v>0</v>
      </c>
      <c r="D21">
        <v>404.98</v>
      </c>
      <c r="E21">
        <v>293.16000000000003</v>
      </c>
      <c r="F21">
        <v>30000</v>
      </c>
      <c r="G21">
        <f t="shared" si="0"/>
        <v>1.0731532820604543</v>
      </c>
      <c r="I21">
        <v>1</v>
      </c>
      <c r="J21">
        <v>5</v>
      </c>
      <c r="K21">
        <v>30</v>
      </c>
      <c r="L21">
        <v>404.19</v>
      </c>
      <c r="M21">
        <v>293.16000000000003</v>
      </c>
      <c r="N21">
        <v>30000</v>
      </c>
      <c r="O21">
        <f t="shared" si="1"/>
        <v>1.0807889759524456</v>
      </c>
      <c r="Q21">
        <v>1</v>
      </c>
      <c r="R21">
        <v>5</v>
      </c>
      <c r="S21">
        <v>60</v>
      </c>
      <c r="T21">
        <v>402.61</v>
      </c>
      <c r="U21">
        <v>293.16000000000003</v>
      </c>
      <c r="V21">
        <v>30000</v>
      </c>
      <c r="W21">
        <f t="shared" si="2"/>
        <v>1.0963910461397899</v>
      </c>
      <c r="Y21">
        <v>1</v>
      </c>
      <c r="Z21">
        <v>5</v>
      </c>
      <c r="AA21">
        <v>90</v>
      </c>
      <c r="AB21">
        <v>401.8</v>
      </c>
      <c r="AC21">
        <v>293.16000000000003</v>
      </c>
      <c r="AD21">
        <v>30000</v>
      </c>
      <c r="AE21">
        <f t="shared" si="4"/>
        <v>1.1045655375552283</v>
      </c>
      <c r="AI21">
        <v>1.0733999999999999</v>
      </c>
      <c r="AL21">
        <v>1.1039000000000001</v>
      </c>
      <c r="AO21">
        <v>1</v>
      </c>
      <c r="AP21">
        <v>5</v>
      </c>
      <c r="AQ21">
        <v>403.47</v>
      </c>
      <c r="AR21">
        <v>293.25</v>
      </c>
      <c r="AS21">
        <f t="shared" si="3"/>
        <v>1.0887316276537831</v>
      </c>
      <c r="AU21">
        <v>5</v>
      </c>
      <c r="AV21">
        <v>1</v>
      </c>
      <c r="AW21">
        <v>4.6199999999999998E-2</v>
      </c>
      <c r="AX21">
        <v>1.0835999999999999</v>
      </c>
      <c r="BA21">
        <f t="shared" si="5"/>
        <v>-4.7133999999998391E-3</v>
      </c>
      <c r="BC21">
        <v>1.0711421303623501</v>
      </c>
      <c r="BD21">
        <v>1.0721298874996501</v>
      </c>
      <c r="BG21">
        <v>1.0737000000000001</v>
      </c>
      <c r="BI21">
        <v>1.1026</v>
      </c>
      <c r="BK21">
        <v>1.0833999999999999</v>
      </c>
      <c r="BN21">
        <f t="shared" si="6"/>
        <v>2.6333602377072123E-5</v>
      </c>
      <c r="BO21">
        <f t="shared" si="7"/>
        <v>2.7561777614535071E-4</v>
      </c>
      <c r="BS21">
        <f t="shared" si="8"/>
        <v>-5.1316276537831662E-3</v>
      </c>
      <c r="BT21">
        <f t="shared" si="9"/>
        <v>1.6071817192586657E-4</v>
      </c>
      <c r="BU21">
        <f t="shared" si="10"/>
        <v>4.4606694938191804E-3</v>
      </c>
      <c r="BV21">
        <f t="shared" si="11"/>
        <v>-5.5534698314914088E-3</v>
      </c>
      <c r="CF21">
        <f t="shared" si="12"/>
        <v>3.0746717939545753E-2</v>
      </c>
      <c r="CH21">
        <f t="shared" si="13"/>
        <v>-5.1316276537831662E-3</v>
      </c>
    </row>
    <row r="22" spans="1:86" x14ac:dyDescent="0.25">
      <c r="A22">
        <v>1</v>
      </c>
      <c r="B22">
        <v>10</v>
      </c>
      <c r="C22">
        <v>0</v>
      </c>
      <c r="D22">
        <v>402.86</v>
      </c>
      <c r="E22">
        <v>293.16000000000003</v>
      </c>
      <c r="F22">
        <v>30000</v>
      </c>
      <c r="G22">
        <f t="shared" si="0"/>
        <v>1.0938924339106655</v>
      </c>
      <c r="I22">
        <v>1</v>
      </c>
      <c r="J22">
        <v>10</v>
      </c>
      <c r="K22">
        <v>30</v>
      </c>
      <c r="L22">
        <v>401.49</v>
      </c>
      <c r="M22">
        <v>293.16000000000003</v>
      </c>
      <c r="N22">
        <v>30000</v>
      </c>
      <c r="O22">
        <f t="shared" si="1"/>
        <v>1.1077263915812796</v>
      </c>
      <c r="Q22">
        <v>1</v>
      </c>
      <c r="R22">
        <v>10</v>
      </c>
      <c r="S22">
        <v>60</v>
      </c>
      <c r="T22">
        <v>398.7</v>
      </c>
      <c r="U22">
        <v>293.16000000000003</v>
      </c>
      <c r="V22">
        <v>30000</v>
      </c>
      <c r="W22">
        <f t="shared" si="2"/>
        <v>1.1370096645821492</v>
      </c>
      <c r="Y22">
        <v>1</v>
      </c>
      <c r="Z22">
        <v>10</v>
      </c>
      <c r="AA22">
        <v>90</v>
      </c>
      <c r="AB22">
        <v>397.27</v>
      </c>
      <c r="AC22">
        <v>293.16000000000003</v>
      </c>
      <c r="AD22">
        <v>30000</v>
      </c>
      <c r="AE22">
        <f t="shared" si="4"/>
        <v>1.152627029103833</v>
      </c>
      <c r="AI22">
        <v>1.0942000000000001</v>
      </c>
      <c r="AL22">
        <v>1.1511</v>
      </c>
      <c r="AO22">
        <v>1</v>
      </c>
      <c r="AP22">
        <v>10</v>
      </c>
      <c r="AQ22">
        <v>400.12</v>
      </c>
      <c r="AR22">
        <v>293.25</v>
      </c>
      <c r="AS22">
        <f t="shared" si="3"/>
        <v>1.1228595489847477</v>
      </c>
      <c r="AU22">
        <v>10</v>
      </c>
      <c r="AV22">
        <v>1</v>
      </c>
      <c r="AW22">
        <v>4.6199999999999998E-2</v>
      </c>
      <c r="AX22">
        <v>1.1132</v>
      </c>
      <c r="BA22">
        <f t="shared" si="5"/>
        <v>-8.6026333333332639E-3</v>
      </c>
      <c r="BC22">
        <v>1.12203720955578</v>
      </c>
      <c r="BD22">
        <v>1.1229302252369</v>
      </c>
      <c r="BG22">
        <v>1.0947</v>
      </c>
      <c r="BI22">
        <v>1.1484000000000001</v>
      </c>
      <c r="BK22">
        <v>1.1127</v>
      </c>
      <c r="BN22">
        <f t="shared" si="6"/>
        <v>9.3306886588741202E-5</v>
      </c>
      <c r="BO22">
        <f t="shared" si="7"/>
        <v>4.9951326182941881E-9</v>
      </c>
      <c r="BS22">
        <f t="shared" si="8"/>
        <v>-9.6595489847477456E-3</v>
      </c>
      <c r="BT22">
        <f t="shared" si="9"/>
        <v>-2.4900488171253343E-4</v>
      </c>
      <c r="BU22">
        <f t="shared" si="10"/>
        <v>7.4510317902953815E-3</v>
      </c>
      <c r="BV22">
        <f t="shared" si="11"/>
        <v>-1.582177985948463E-2</v>
      </c>
      <c r="CF22">
        <f t="shared" si="12"/>
        <v>5.7207566089334527E-2</v>
      </c>
      <c r="CH22">
        <f t="shared" si="13"/>
        <v>-9.6595489847477456E-3</v>
      </c>
    </row>
    <row r="23" spans="1:86" x14ac:dyDescent="0.25">
      <c r="A23">
        <v>1</v>
      </c>
      <c r="B23">
        <v>20</v>
      </c>
      <c r="C23">
        <v>0</v>
      </c>
      <c r="D23">
        <v>401.61</v>
      </c>
      <c r="E23">
        <v>293.16000000000003</v>
      </c>
      <c r="F23">
        <v>30000</v>
      </c>
      <c r="G23">
        <f t="shared" si="0"/>
        <v>1.1065006915629323</v>
      </c>
      <c r="I23">
        <v>1</v>
      </c>
      <c r="J23">
        <v>20</v>
      </c>
      <c r="K23">
        <v>30</v>
      </c>
      <c r="L23">
        <v>399.75</v>
      </c>
      <c r="M23">
        <v>293.16000000000003</v>
      </c>
      <c r="N23">
        <v>30000</v>
      </c>
      <c r="O23">
        <f t="shared" si="1"/>
        <v>1.1258091753447794</v>
      </c>
      <c r="Q23">
        <v>1</v>
      </c>
      <c r="R23">
        <v>20</v>
      </c>
      <c r="S23">
        <v>60</v>
      </c>
      <c r="T23">
        <v>396</v>
      </c>
      <c r="U23">
        <v>293.16000000000003</v>
      </c>
      <c r="V23">
        <v>30000</v>
      </c>
      <c r="W23">
        <f t="shared" si="2"/>
        <v>1.1668611435239209</v>
      </c>
      <c r="Y23">
        <v>1</v>
      </c>
      <c r="Z23">
        <v>20</v>
      </c>
      <c r="AA23">
        <v>90</v>
      </c>
      <c r="AB23">
        <v>394.07</v>
      </c>
      <c r="AC23">
        <v>293.16000000000003</v>
      </c>
      <c r="AD23">
        <v>30000</v>
      </c>
      <c r="AE23">
        <f t="shared" si="4"/>
        <v>1.1891784758695871</v>
      </c>
      <c r="AI23">
        <v>1.1069</v>
      </c>
      <c r="AL23">
        <v>1.1868000000000001</v>
      </c>
      <c r="AO23">
        <v>1</v>
      </c>
      <c r="AP23">
        <v>20</v>
      </c>
      <c r="AQ23">
        <v>397.85</v>
      </c>
      <c r="AR23">
        <v>293.25</v>
      </c>
      <c r="AS23">
        <f t="shared" si="3"/>
        <v>1.1472275334608029</v>
      </c>
      <c r="AU23">
        <v>20</v>
      </c>
      <c r="AV23">
        <v>1</v>
      </c>
      <c r="AW23">
        <v>4.6199999999999998E-2</v>
      </c>
      <c r="AX23">
        <v>1.1335999999999999</v>
      </c>
      <c r="BA23">
        <f t="shared" si="5"/>
        <v>-1.1878666666666548E-2</v>
      </c>
      <c r="BC23">
        <v>1.1370674119973201</v>
      </c>
      <c r="BD23">
        <v>1.1385343218614199</v>
      </c>
      <c r="BG23">
        <v>1.1075999999999999</v>
      </c>
      <c r="BI23">
        <v>1.1827000000000001</v>
      </c>
      <c r="BK23">
        <v>1.1327</v>
      </c>
      <c r="BN23">
        <f t="shared" si="6"/>
        <v>1.8570966822530324E-4</v>
      </c>
      <c r="BO23">
        <f t="shared" si="7"/>
        <v>7.5571927911646553E-5</v>
      </c>
      <c r="BS23">
        <f t="shared" si="8"/>
        <v>-1.3627533460802921E-2</v>
      </c>
      <c r="BT23">
        <f t="shared" si="9"/>
        <v>-3.1905083437822057E-4</v>
      </c>
      <c r="BU23">
        <f t="shared" si="10"/>
        <v>9.9071489685331748E-3</v>
      </c>
      <c r="BV23">
        <f t="shared" si="11"/>
        <v>-2.791340959338684E-2</v>
      </c>
      <c r="CF23">
        <f t="shared" si="12"/>
        <v>8.0299308437067785E-2</v>
      </c>
      <c r="CH23">
        <f t="shared" si="13"/>
        <v>-1.3627533460802921E-2</v>
      </c>
    </row>
    <row r="24" spans="1:86" x14ac:dyDescent="0.25">
      <c r="A24">
        <v>2</v>
      </c>
      <c r="B24">
        <v>0.2</v>
      </c>
      <c r="C24">
        <v>0</v>
      </c>
      <c r="D24">
        <v>357.21</v>
      </c>
      <c r="E24">
        <v>293.16000000000003</v>
      </c>
      <c r="F24">
        <v>30000</v>
      </c>
      <c r="G24">
        <f t="shared" si="0"/>
        <v>1.8735362997658094</v>
      </c>
      <c r="I24">
        <v>2</v>
      </c>
      <c r="J24">
        <v>0.2</v>
      </c>
      <c r="K24">
        <v>30</v>
      </c>
      <c r="L24">
        <v>356.98</v>
      </c>
      <c r="M24">
        <v>293.16000000000003</v>
      </c>
      <c r="N24">
        <v>30000</v>
      </c>
      <c r="O24">
        <f t="shared" si="1"/>
        <v>1.8802883108743342</v>
      </c>
      <c r="Q24">
        <v>2</v>
      </c>
      <c r="R24">
        <v>0.2</v>
      </c>
      <c r="S24">
        <v>60</v>
      </c>
      <c r="T24">
        <v>356.55</v>
      </c>
      <c r="U24">
        <v>293.16000000000003</v>
      </c>
      <c r="V24">
        <v>30000</v>
      </c>
      <c r="W24">
        <f t="shared" si="2"/>
        <v>1.8930430667297684</v>
      </c>
      <c r="Y24">
        <v>2</v>
      </c>
      <c r="Z24">
        <v>0.2</v>
      </c>
      <c r="AA24">
        <v>90</v>
      </c>
      <c r="AB24">
        <v>356.33</v>
      </c>
      <c r="AC24">
        <v>293.16000000000003</v>
      </c>
      <c r="AD24">
        <v>30000</v>
      </c>
      <c r="AE24">
        <f t="shared" si="4"/>
        <v>1.8996359031185701</v>
      </c>
      <c r="AI24">
        <v>1.8736999999999999</v>
      </c>
      <c r="AL24">
        <v>1.8992</v>
      </c>
      <c r="AO24">
        <v>2</v>
      </c>
      <c r="AP24">
        <v>0.2</v>
      </c>
      <c r="AQ24">
        <v>356.85</v>
      </c>
      <c r="AR24">
        <v>293.25</v>
      </c>
      <c r="AS24">
        <f t="shared" si="3"/>
        <v>1.886792452830188</v>
      </c>
      <c r="AU24">
        <v>0.2</v>
      </c>
      <c r="AV24">
        <v>2</v>
      </c>
      <c r="AW24">
        <v>4.6199999999999998E-2</v>
      </c>
      <c r="AX24">
        <v>1.8821000000000001</v>
      </c>
      <c r="BA24">
        <f t="shared" si="5"/>
        <v>-2.486999999999605E-3</v>
      </c>
      <c r="BC24">
        <v>1.8700803825605501</v>
      </c>
      <c r="BD24">
        <v>1.87046097319076</v>
      </c>
      <c r="BG24">
        <v>1.8742000000000001</v>
      </c>
      <c r="BI24">
        <v>1.8986000000000001</v>
      </c>
      <c r="BK24">
        <v>1.8822000000000001</v>
      </c>
      <c r="BN24">
        <f t="shared" si="6"/>
        <v>2.2019113563538734E-5</v>
      </c>
      <c r="BO24">
        <f t="shared" si="7"/>
        <v>2.6671722721305287E-4</v>
      </c>
      <c r="BS24">
        <f t="shared" si="8"/>
        <v>-4.692452830187932E-3</v>
      </c>
      <c r="BT24">
        <f t="shared" si="9"/>
        <v>1.1804981320050034E-2</v>
      </c>
      <c r="BU24">
        <f t="shared" si="10"/>
        <v>1.026727442730313E-2</v>
      </c>
      <c r="BV24">
        <f t="shared" si="11"/>
        <v>1.2422835633623119E-3</v>
      </c>
      <c r="CF24">
        <f t="shared" si="12"/>
        <v>2.5663700234190623E-2</v>
      </c>
      <c r="CH24">
        <f t="shared" si="13"/>
        <v>-4.692452830187932E-3</v>
      </c>
    </row>
    <row r="25" spans="1:86" x14ac:dyDescent="0.25">
      <c r="A25">
        <v>2</v>
      </c>
      <c r="B25">
        <v>0.5</v>
      </c>
      <c r="C25">
        <v>0</v>
      </c>
      <c r="D25">
        <v>356.22</v>
      </c>
      <c r="E25">
        <v>293.16000000000003</v>
      </c>
      <c r="F25">
        <v>30000</v>
      </c>
      <c r="G25">
        <f t="shared" si="0"/>
        <v>1.9029495718363463</v>
      </c>
      <c r="I25">
        <v>2</v>
      </c>
      <c r="J25">
        <v>0.5</v>
      </c>
      <c r="K25">
        <v>30</v>
      </c>
      <c r="L25">
        <v>356.08</v>
      </c>
      <c r="M25">
        <v>293.16000000000003</v>
      </c>
      <c r="N25">
        <v>30000</v>
      </c>
      <c r="O25">
        <f t="shared" si="1"/>
        <v>1.9071837253655448</v>
      </c>
      <c r="Q25">
        <v>2</v>
      </c>
      <c r="R25">
        <v>0.5</v>
      </c>
      <c r="S25">
        <v>60</v>
      </c>
      <c r="T25">
        <v>355.82</v>
      </c>
      <c r="U25">
        <v>293.16000000000003</v>
      </c>
      <c r="V25">
        <v>30000</v>
      </c>
      <c r="W25">
        <f t="shared" si="2"/>
        <v>1.9150973507819991</v>
      </c>
      <c r="Y25">
        <v>2</v>
      </c>
      <c r="Z25">
        <v>0.5</v>
      </c>
      <c r="AA25">
        <v>90</v>
      </c>
      <c r="AB25">
        <v>355.69</v>
      </c>
      <c r="AC25">
        <v>293.16000000000003</v>
      </c>
      <c r="AD25">
        <v>30000</v>
      </c>
      <c r="AE25">
        <f t="shared" si="4"/>
        <v>1.9190788421557661</v>
      </c>
      <c r="AI25">
        <v>1.9031</v>
      </c>
      <c r="AL25">
        <v>1.9188000000000001</v>
      </c>
      <c r="AO25">
        <v>2</v>
      </c>
      <c r="AP25">
        <v>0.5</v>
      </c>
      <c r="AQ25">
        <v>356.04</v>
      </c>
      <c r="AR25">
        <v>293.25</v>
      </c>
      <c r="AS25">
        <f t="shared" si="3"/>
        <v>1.9111323459149541</v>
      </c>
      <c r="AU25">
        <v>0.5</v>
      </c>
      <c r="AV25">
        <v>2</v>
      </c>
      <c r="AW25">
        <v>4.6199999999999998E-2</v>
      </c>
      <c r="AX25">
        <v>1.9083000000000001</v>
      </c>
      <c r="BA25">
        <f t="shared" si="5"/>
        <v>-1.4820249999996599E-3</v>
      </c>
      <c r="BC25">
        <v>1.90503008268414</v>
      </c>
      <c r="BD25">
        <v>1.90502985934711</v>
      </c>
      <c r="BG25">
        <v>1.9034</v>
      </c>
      <c r="BI25">
        <v>1.9185000000000001</v>
      </c>
      <c r="BK25">
        <v>1.9084000000000001</v>
      </c>
      <c r="BN25">
        <f t="shared" si="6"/>
        <v>8.022183381956383E-6</v>
      </c>
      <c r="BO25">
        <f t="shared" si="7"/>
        <v>3.724034231071727E-5</v>
      </c>
      <c r="BS25">
        <f t="shared" si="8"/>
        <v>-2.8323459149539598E-3</v>
      </c>
      <c r="BT25">
        <f t="shared" si="9"/>
        <v>5.1553019495951258E-3</v>
      </c>
      <c r="BU25">
        <f t="shared" si="10"/>
        <v>5.4553019495950927E-3</v>
      </c>
      <c r="BV25">
        <f t="shared" si="11"/>
        <v>-7.1171228516941909E-4</v>
      </c>
      <c r="CF25">
        <f t="shared" si="12"/>
        <v>1.5850428163653785E-2</v>
      </c>
      <c r="CH25">
        <f t="shared" si="13"/>
        <v>-2.8323459149539598E-3</v>
      </c>
    </row>
    <row r="26" spans="1:86" x14ac:dyDescent="0.25">
      <c r="A26">
        <v>2</v>
      </c>
      <c r="B26">
        <v>1</v>
      </c>
      <c r="C26">
        <v>0</v>
      </c>
      <c r="D26">
        <v>354.92</v>
      </c>
      <c r="E26">
        <v>293.16000000000003</v>
      </c>
      <c r="F26">
        <v>30000</v>
      </c>
      <c r="G26">
        <f t="shared" si="0"/>
        <v>1.9430051813471505</v>
      </c>
      <c r="I26">
        <v>2</v>
      </c>
      <c r="J26">
        <v>1</v>
      </c>
      <c r="K26">
        <v>30</v>
      </c>
      <c r="L26">
        <v>354.87</v>
      </c>
      <c r="M26">
        <v>293.16000000000003</v>
      </c>
      <c r="N26">
        <v>30000</v>
      </c>
      <c r="O26">
        <f t="shared" si="1"/>
        <v>1.9445794846864373</v>
      </c>
      <c r="Q26">
        <v>2</v>
      </c>
      <c r="R26">
        <v>1</v>
      </c>
      <c r="S26">
        <v>60</v>
      </c>
      <c r="T26">
        <v>354.78</v>
      </c>
      <c r="U26">
        <v>293.16000000000003</v>
      </c>
      <c r="V26">
        <v>30000</v>
      </c>
      <c r="W26">
        <f t="shared" si="2"/>
        <v>1.947419668938658</v>
      </c>
      <c r="Y26">
        <v>2</v>
      </c>
      <c r="Z26">
        <v>1</v>
      </c>
      <c r="AA26">
        <v>90</v>
      </c>
      <c r="AB26">
        <v>354.73</v>
      </c>
      <c r="AC26">
        <v>293.16000000000003</v>
      </c>
      <c r="AD26">
        <v>30000</v>
      </c>
      <c r="AE26">
        <f t="shared" si="4"/>
        <v>1.9490011369173301</v>
      </c>
      <c r="AI26">
        <v>1.9430000000000001</v>
      </c>
      <c r="AL26">
        <v>1.9488000000000001</v>
      </c>
      <c r="AO26">
        <v>2</v>
      </c>
      <c r="AP26">
        <v>1</v>
      </c>
      <c r="AQ26">
        <v>354.92</v>
      </c>
      <c r="AR26">
        <v>293.25</v>
      </c>
      <c r="AS26">
        <f t="shared" si="3"/>
        <v>1.9458407653640339</v>
      </c>
      <c r="AU26">
        <v>1</v>
      </c>
      <c r="AV26">
        <v>2</v>
      </c>
      <c r="AW26">
        <v>4.6199999999999998E-2</v>
      </c>
      <c r="AX26">
        <v>1.9449000000000001</v>
      </c>
      <c r="BA26">
        <f t="shared" si="5"/>
        <v>-4.8347499999973912E-4</v>
      </c>
      <c r="BC26">
        <v>1.9467767133013001</v>
      </c>
      <c r="BD26">
        <v>1.94682780320042</v>
      </c>
      <c r="BG26">
        <v>1.9431</v>
      </c>
      <c r="BI26">
        <v>1.9487000000000001</v>
      </c>
      <c r="BK26">
        <v>1.9449000000000001</v>
      </c>
      <c r="BN26">
        <f t="shared" si="6"/>
        <v>8.850394701657775E-7</v>
      </c>
      <c r="BO26">
        <f t="shared" si="7"/>
        <v>9.7424369045774445E-7</v>
      </c>
      <c r="BS26">
        <f t="shared" si="8"/>
        <v>-9.4076536403386868E-4</v>
      </c>
      <c r="BT26">
        <f t="shared" si="9"/>
        <v>1.0654033041792577E-3</v>
      </c>
      <c r="BU26">
        <f t="shared" si="10"/>
        <v>1.6948186528495945E-3</v>
      </c>
      <c r="BV26">
        <f t="shared" si="11"/>
        <v>-1.1563412260775507E-3</v>
      </c>
      <c r="CF26">
        <f t="shared" si="12"/>
        <v>5.7948186528495871E-3</v>
      </c>
      <c r="CH26">
        <f t="shared" si="13"/>
        <v>-9.4076536403386868E-4</v>
      </c>
    </row>
    <row r="27" spans="1:86" x14ac:dyDescent="0.25">
      <c r="A27">
        <v>2</v>
      </c>
      <c r="B27">
        <v>2</v>
      </c>
      <c r="C27">
        <v>0</v>
      </c>
      <c r="D27">
        <v>353.16</v>
      </c>
      <c r="E27">
        <v>293.16000000000003</v>
      </c>
      <c r="F27">
        <v>30000</v>
      </c>
      <c r="G27">
        <f t="shared" si="0"/>
        <v>2</v>
      </c>
      <c r="I27">
        <v>2</v>
      </c>
      <c r="J27">
        <v>2</v>
      </c>
      <c r="K27">
        <v>30</v>
      </c>
      <c r="L27">
        <v>353.16</v>
      </c>
      <c r="M27">
        <v>293.16000000000003</v>
      </c>
      <c r="N27">
        <v>30000</v>
      </c>
      <c r="O27">
        <f t="shared" si="1"/>
        <v>2</v>
      </c>
      <c r="Q27">
        <v>2</v>
      </c>
      <c r="R27">
        <v>2</v>
      </c>
      <c r="S27">
        <v>60</v>
      </c>
      <c r="T27">
        <v>353.16</v>
      </c>
      <c r="U27">
        <v>293.16000000000003</v>
      </c>
      <c r="V27">
        <v>30000</v>
      </c>
      <c r="W27">
        <f t="shared" si="2"/>
        <v>2</v>
      </c>
      <c r="Y27">
        <v>2</v>
      </c>
      <c r="Z27">
        <v>2</v>
      </c>
      <c r="AA27">
        <v>90</v>
      </c>
      <c r="AB27">
        <v>353.16</v>
      </c>
      <c r="AC27">
        <v>293.16000000000003</v>
      </c>
      <c r="AD27">
        <v>30000</v>
      </c>
      <c r="AE27">
        <f t="shared" si="4"/>
        <v>2</v>
      </c>
      <c r="AI27">
        <v>2</v>
      </c>
      <c r="AL27">
        <v>2</v>
      </c>
      <c r="AO27">
        <v>2</v>
      </c>
      <c r="AP27">
        <v>2</v>
      </c>
      <c r="AQ27">
        <v>353.25</v>
      </c>
      <c r="AR27">
        <v>293.25</v>
      </c>
      <c r="AS27">
        <f t="shared" si="3"/>
        <v>2</v>
      </c>
      <c r="AU27">
        <v>2</v>
      </c>
      <c r="AV27">
        <v>2</v>
      </c>
      <c r="AW27">
        <v>4.6199999999999998E-2</v>
      </c>
      <c r="AX27">
        <v>2</v>
      </c>
      <c r="BA27">
        <f t="shared" si="5"/>
        <v>0</v>
      </c>
      <c r="BC27">
        <v>2.0165801936497298</v>
      </c>
      <c r="BD27">
        <v>2.0168478952398798</v>
      </c>
      <c r="BG27">
        <v>2</v>
      </c>
      <c r="BI27">
        <v>2</v>
      </c>
      <c r="BK27">
        <v>2</v>
      </c>
      <c r="BN27">
        <f t="shared" si="6"/>
        <v>0</v>
      </c>
      <c r="BO27">
        <f t="shared" si="7"/>
        <v>2.8385157401396576E-4</v>
      </c>
      <c r="BS27">
        <f t="shared" si="8"/>
        <v>0</v>
      </c>
      <c r="BT27">
        <f t="shared" si="9"/>
        <v>0</v>
      </c>
      <c r="BU27">
        <f t="shared" si="10"/>
        <v>0</v>
      </c>
      <c r="BV27">
        <f t="shared" si="11"/>
        <v>0</v>
      </c>
      <c r="CF27">
        <f t="shared" si="12"/>
        <v>0</v>
      </c>
      <c r="CH27">
        <f t="shared" si="13"/>
        <v>0</v>
      </c>
    </row>
    <row r="28" spans="1:86" x14ac:dyDescent="0.25">
      <c r="A28">
        <v>2</v>
      </c>
      <c r="B28">
        <v>5</v>
      </c>
      <c r="C28">
        <v>0</v>
      </c>
      <c r="D28">
        <v>350.63</v>
      </c>
      <c r="E28">
        <v>293.16000000000003</v>
      </c>
      <c r="F28">
        <v>30000</v>
      </c>
      <c r="G28">
        <f t="shared" si="0"/>
        <v>2.0880459370106155</v>
      </c>
      <c r="I28">
        <v>2</v>
      </c>
      <c r="J28">
        <v>5</v>
      </c>
      <c r="K28">
        <v>30</v>
      </c>
      <c r="L28">
        <v>350.5</v>
      </c>
      <c r="M28">
        <v>293.16000000000003</v>
      </c>
      <c r="N28">
        <v>30000</v>
      </c>
      <c r="O28">
        <f t="shared" si="1"/>
        <v>2.0927799093128714</v>
      </c>
      <c r="Q28">
        <v>2</v>
      </c>
      <c r="R28">
        <v>5</v>
      </c>
      <c r="S28">
        <v>60</v>
      </c>
      <c r="T28">
        <v>350.23</v>
      </c>
      <c r="U28">
        <v>293.16000000000003</v>
      </c>
      <c r="V28">
        <v>30000</v>
      </c>
      <c r="W28">
        <f t="shared" si="2"/>
        <v>2.1026809181706678</v>
      </c>
      <c r="Y28">
        <v>2</v>
      </c>
      <c r="Z28">
        <v>5</v>
      </c>
      <c r="AA28">
        <v>90</v>
      </c>
      <c r="AB28">
        <v>350.1</v>
      </c>
      <c r="AC28">
        <v>293.16000000000003</v>
      </c>
      <c r="AD28">
        <v>30000</v>
      </c>
      <c r="AE28">
        <f t="shared" si="4"/>
        <v>2.1074815595363541</v>
      </c>
      <c r="AI28">
        <v>2.0882999999999998</v>
      </c>
      <c r="AL28">
        <v>2.1073</v>
      </c>
      <c r="AO28">
        <v>2</v>
      </c>
      <c r="AP28">
        <v>5</v>
      </c>
      <c r="AQ28">
        <v>350.45</v>
      </c>
      <c r="AR28">
        <v>293.25</v>
      </c>
      <c r="AS28">
        <f t="shared" si="3"/>
        <v>2.0979020979020984</v>
      </c>
      <c r="AU28">
        <v>5</v>
      </c>
      <c r="AV28">
        <v>2</v>
      </c>
      <c r="AW28">
        <v>4.6199999999999998E-2</v>
      </c>
      <c r="AX28">
        <v>2.0947</v>
      </c>
      <c r="BA28">
        <f t="shared" si="5"/>
        <v>-1.5263333333335491E-3</v>
      </c>
      <c r="BC28">
        <v>2.0950901541965998</v>
      </c>
      <c r="BD28">
        <v>2.0955100792992098</v>
      </c>
      <c r="BG28">
        <v>2.0886</v>
      </c>
      <c r="BI28">
        <v>2.1065999999999998</v>
      </c>
      <c r="BK28">
        <v>2.0945999999999998</v>
      </c>
      <c r="BN28">
        <f t="shared" si="6"/>
        <v>1.0253430974622689E-5</v>
      </c>
      <c r="BO28">
        <f t="shared" si="7"/>
        <v>5.721752996564712E-6</v>
      </c>
      <c r="BS28">
        <f t="shared" si="8"/>
        <v>-3.2020979020983553E-3</v>
      </c>
      <c r="BT28">
        <f t="shared" si="9"/>
        <v>8.6212676794072962E-4</v>
      </c>
      <c r="BU28">
        <f t="shared" si="10"/>
        <v>3.3850043591989731E-3</v>
      </c>
      <c r="BV28">
        <f t="shared" si="11"/>
        <v>-7.0638854948423813E-4</v>
      </c>
      <c r="CF28">
        <f t="shared" si="12"/>
        <v>1.9254062989384479E-2</v>
      </c>
      <c r="CH28">
        <f t="shared" si="13"/>
        <v>-3.2020979020983553E-3</v>
      </c>
    </row>
    <row r="29" spans="1:86" x14ac:dyDescent="0.25">
      <c r="A29">
        <v>2</v>
      </c>
      <c r="B29">
        <v>10</v>
      </c>
      <c r="C29">
        <v>0</v>
      </c>
      <c r="D29">
        <v>349.07</v>
      </c>
      <c r="E29">
        <v>293.16000000000003</v>
      </c>
      <c r="F29">
        <v>30000</v>
      </c>
      <c r="G29">
        <f t="shared" si="0"/>
        <v>2.14630656412091</v>
      </c>
      <c r="I29">
        <v>2</v>
      </c>
      <c r="J29">
        <v>10</v>
      </c>
      <c r="K29">
        <v>30</v>
      </c>
      <c r="L29">
        <v>348.68</v>
      </c>
      <c r="M29">
        <v>293.16000000000003</v>
      </c>
      <c r="N29">
        <v>30000</v>
      </c>
      <c r="O29">
        <f t="shared" si="1"/>
        <v>2.1613832853025943</v>
      </c>
      <c r="Q29">
        <v>2</v>
      </c>
      <c r="R29">
        <v>10</v>
      </c>
      <c r="S29">
        <v>60</v>
      </c>
      <c r="T29">
        <v>347.88</v>
      </c>
      <c r="U29">
        <v>293.16000000000003</v>
      </c>
      <c r="V29">
        <v>30000</v>
      </c>
      <c r="W29">
        <f t="shared" si="2"/>
        <v>2.1929824561403519</v>
      </c>
      <c r="Y29">
        <v>2</v>
      </c>
      <c r="Z29">
        <v>10</v>
      </c>
      <c r="AA29">
        <v>90</v>
      </c>
      <c r="AB29">
        <v>347.48</v>
      </c>
      <c r="AC29">
        <v>293.16000000000003</v>
      </c>
      <c r="AD29">
        <v>30000</v>
      </c>
      <c r="AE29">
        <f t="shared" si="4"/>
        <v>2.2091310751104567</v>
      </c>
      <c r="AI29">
        <v>2.1467999999999998</v>
      </c>
      <c r="AL29">
        <v>2.2078000000000002</v>
      </c>
      <c r="AO29">
        <v>2</v>
      </c>
      <c r="AP29">
        <v>10</v>
      </c>
      <c r="AQ29">
        <v>348.36</v>
      </c>
      <c r="AR29">
        <v>293.25</v>
      </c>
      <c r="AS29">
        <f t="shared" si="3"/>
        <v>2.1774632553075661</v>
      </c>
      <c r="AU29">
        <v>10</v>
      </c>
      <c r="AV29">
        <v>2</v>
      </c>
      <c r="AW29">
        <v>4.6199999999999998E-2</v>
      </c>
      <c r="AX29">
        <v>2.1671999999999998</v>
      </c>
      <c r="BA29">
        <f t="shared" si="5"/>
        <v>-4.7133999999998391E-3</v>
      </c>
      <c r="BC29">
        <v>2.1907216404143002</v>
      </c>
      <c r="BD29">
        <v>2.1915133626871199</v>
      </c>
      <c r="BG29">
        <v>2.1474000000000002</v>
      </c>
      <c r="BI29">
        <v>2.2052</v>
      </c>
      <c r="BK29">
        <v>2.1667999999999998</v>
      </c>
      <c r="BN29">
        <f t="shared" si="6"/>
        <v>1.0533440950828849E-4</v>
      </c>
      <c r="BO29">
        <f t="shared" si="7"/>
        <v>1.9740551737699246E-4</v>
      </c>
      <c r="BS29">
        <f t="shared" si="8"/>
        <v>-1.0263255307566332E-2</v>
      </c>
      <c r="BT29">
        <f t="shared" si="9"/>
        <v>4.2143634385150008E-4</v>
      </c>
      <c r="BU29">
        <f t="shared" si="10"/>
        <v>9.1167087693979632E-3</v>
      </c>
      <c r="BV29">
        <f t="shared" si="11"/>
        <v>-1.1106939662982818E-2</v>
      </c>
      <c r="CF29">
        <f t="shared" si="12"/>
        <v>6.1493435879090175E-2</v>
      </c>
      <c r="CH29">
        <f t="shared" si="13"/>
        <v>-1.0263255307566332E-2</v>
      </c>
    </row>
    <row r="30" spans="1:86" x14ac:dyDescent="0.25">
      <c r="A30">
        <v>2</v>
      </c>
      <c r="B30">
        <v>20</v>
      </c>
      <c r="C30">
        <v>0</v>
      </c>
      <c r="D30">
        <v>348.01</v>
      </c>
      <c r="E30">
        <v>293.16000000000003</v>
      </c>
      <c r="F30">
        <v>30000</v>
      </c>
      <c r="G30">
        <f t="shared" si="0"/>
        <v>2.1877848678213323</v>
      </c>
      <c r="I30">
        <v>2</v>
      </c>
      <c r="J30">
        <v>20</v>
      </c>
      <c r="K30">
        <v>30</v>
      </c>
      <c r="L30">
        <v>347.32</v>
      </c>
      <c r="M30">
        <v>293.16000000000003</v>
      </c>
      <c r="N30">
        <v>30000</v>
      </c>
      <c r="O30">
        <f t="shared" si="1"/>
        <v>2.2156573116691298</v>
      </c>
      <c r="Q30">
        <v>2</v>
      </c>
      <c r="R30">
        <v>20</v>
      </c>
      <c r="S30">
        <v>60</v>
      </c>
      <c r="T30">
        <v>345.93</v>
      </c>
      <c r="U30">
        <v>293.16000000000003</v>
      </c>
      <c r="V30">
        <v>30000</v>
      </c>
      <c r="W30">
        <f t="shared" si="2"/>
        <v>2.2740193291642985</v>
      </c>
      <c r="Y30">
        <v>2</v>
      </c>
      <c r="Z30">
        <v>20</v>
      </c>
      <c r="AA30">
        <v>90</v>
      </c>
      <c r="AB30">
        <v>345.22</v>
      </c>
      <c r="AC30">
        <v>293.16000000000003</v>
      </c>
      <c r="AD30">
        <v>30000</v>
      </c>
      <c r="AE30">
        <f t="shared" si="4"/>
        <v>2.3050326546292736</v>
      </c>
      <c r="AI30">
        <v>2.1882999999999999</v>
      </c>
      <c r="AL30">
        <v>2.3020999999999998</v>
      </c>
      <c r="AO30">
        <v>2</v>
      </c>
      <c r="AP30">
        <v>20</v>
      </c>
      <c r="AQ30">
        <v>346.69</v>
      </c>
      <c r="AR30">
        <v>293.25</v>
      </c>
      <c r="AS30">
        <f t="shared" si="3"/>
        <v>2.2455089820359282</v>
      </c>
      <c r="AU30">
        <v>20</v>
      </c>
      <c r="AV30">
        <v>2</v>
      </c>
      <c r="AW30">
        <v>4.6199999999999998E-2</v>
      </c>
      <c r="AX30">
        <v>2.2263999999999999</v>
      </c>
      <c r="BA30">
        <f t="shared" si="5"/>
        <v>-8.5098666666667162E-3</v>
      </c>
      <c r="BC30">
        <v>2.2450750722727002</v>
      </c>
      <c r="BD30">
        <v>2.24718060016151</v>
      </c>
      <c r="BG30">
        <v>2.1894</v>
      </c>
      <c r="BI30">
        <v>2.2968000000000002</v>
      </c>
      <c r="BK30">
        <v>2.2252999999999998</v>
      </c>
      <c r="BN30">
        <f t="shared" si="6"/>
        <v>3.6515319444942884E-4</v>
      </c>
      <c r="BO30">
        <f t="shared" si="7"/>
        <v>2.7943071577736389E-6</v>
      </c>
      <c r="BS30">
        <f t="shared" si="8"/>
        <v>-1.9108982035928257E-2</v>
      </c>
      <c r="BT30">
        <f t="shared" si="9"/>
        <v>-3.9800976342529992E-4</v>
      </c>
      <c r="BU30">
        <f t="shared" si="10"/>
        <v>1.5002063580591862E-2</v>
      </c>
      <c r="BV30">
        <f t="shared" si="11"/>
        <v>-3.1532971150243672E-2</v>
      </c>
      <c r="CF30">
        <f t="shared" si="12"/>
        <v>0.11431513217866751</v>
      </c>
      <c r="CH30">
        <f t="shared" si="13"/>
        <v>-1.9108982035928257E-2</v>
      </c>
    </row>
    <row r="31" spans="1:86" x14ac:dyDescent="0.25">
      <c r="A31">
        <v>5</v>
      </c>
      <c r="B31">
        <v>0.2</v>
      </c>
      <c r="C31">
        <v>0</v>
      </c>
      <c r="D31">
        <v>318.95999999999998</v>
      </c>
      <c r="E31">
        <v>293.16000000000003</v>
      </c>
      <c r="F31">
        <v>30000</v>
      </c>
      <c r="G31">
        <f t="shared" si="0"/>
        <v>4.6511627906976827</v>
      </c>
      <c r="I31">
        <v>5</v>
      </c>
      <c r="J31">
        <v>0.2</v>
      </c>
      <c r="K31">
        <v>30</v>
      </c>
      <c r="L31">
        <v>318.85000000000002</v>
      </c>
      <c r="M31">
        <v>293.16000000000003</v>
      </c>
      <c r="N31">
        <v>30000</v>
      </c>
      <c r="O31">
        <f t="shared" si="1"/>
        <v>4.6710782405605302</v>
      </c>
      <c r="Q31">
        <v>5</v>
      </c>
      <c r="R31">
        <v>0.2</v>
      </c>
      <c r="S31">
        <v>60</v>
      </c>
      <c r="T31">
        <v>318.64</v>
      </c>
      <c r="U31">
        <v>293.16000000000003</v>
      </c>
      <c r="V31">
        <v>30000</v>
      </c>
      <c r="W31">
        <f t="shared" si="2"/>
        <v>4.7095761381475736</v>
      </c>
      <c r="Y31">
        <v>5</v>
      </c>
      <c r="Z31">
        <v>0.2</v>
      </c>
      <c r="AA31">
        <v>90</v>
      </c>
      <c r="AB31">
        <v>318.54000000000002</v>
      </c>
      <c r="AC31">
        <v>293.16000000000003</v>
      </c>
      <c r="AD31">
        <v>30000</v>
      </c>
      <c r="AE31">
        <f t="shared" si="4"/>
        <v>4.7281323877068564</v>
      </c>
      <c r="AI31">
        <v>4.6510999999999996</v>
      </c>
      <c r="AL31">
        <v>4.7272999999999996</v>
      </c>
      <c r="AO31">
        <v>5</v>
      </c>
      <c r="AP31">
        <v>0.2</v>
      </c>
      <c r="AQ31">
        <v>318.83999999999997</v>
      </c>
      <c r="AR31">
        <v>293.25</v>
      </c>
      <c r="AS31">
        <f t="shared" si="3"/>
        <v>4.6893317702227479</v>
      </c>
      <c r="AU31">
        <v>0.2</v>
      </c>
      <c r="AV31">
        <v>5</v>
      </c>
      <c r="AW31">
        <v>4.6199999999999998E-2</v>
      </c>
      <c r="AX31">
        <v>4.6761999999999997</v>
      </c>
      <c r="BA31">
        <f t="shared" si="5"/>
        <v>-2.8003500000010617E-3</v>
      </c>
      <c r="BC31">
        <v>4.6875937120542401</v>
      </c>
      <c r="BD31">
        <v>4.6871129421921403</v>
      </c>
      <c r="BG31">
        <v>4.6525999999999996</v>
      </c>
      <c r="BI31">
        <v>4.7255000000000003</v>
      </c>
      <c r="BK31">
        <v>4.6765999999999996</v>
      </c>
      <c r="BN31">
        <f t="shared" si="6"/>
        <v>1.7244338918305765E-4</v>
      </c>
      <c r="BO31">
        <f t="shared" si="7"/>
        <v>4.9231978294103961E-6</v>
      </c>
      <c r="BS31">
        <f t="shared" si="8"/>
        <v>-1.3131770222748251E-2</v>
      </c>
      <c r="BT31">
        <f t="shared" si="9"/>
        <v>4.0955804087930758E-2</v>
      </c>
      <c r="BU31">
        <f t="shared" si="10"/>
        <v>3.1822497100889358E-2</v>
      </c>
      <c r="BV31">
        <f t="shared" si="11"/>
        <v>7.3028037383187083E-3</v>
      </c>
      <c r="CF31">
        <f t="shared" si="12"/>
        <v>7.6137209302316933E-2</v>
      </c>
      <c r="CH31">
        <f t="shared" si="13"/>
        <v>-1.3131770222748251E-2</v>
      </c>
    </row>
    <row r="32" spans="1:86" x14ac:dyDescent="0.25">
      <c r="A32">
        <v>5</v>
      </c>
      <c r="B32">
        <v>0.5</v>
      </c>
      <c r="C32">
        <v>0</v>
      </c>
      <c r="D32">
        <v>318.77999999999997</v>
      </c>
      <c r="E32">
        <v>293.16000000000003</v>
      </c>
      <c r="F32">
        <v>30000</v>
      </c>
      <c r="G32">
        <f t="shared" si="0"/>
        <v>4.6838407494145295</v>
      </c>
      <c r="I32">
        <v>5</v>
      </c>
      <c r="J32">
        <v>0.5</v>
      </c>
      <c r="K32">
        <v>30</v>
      </c>
      <c r="L32">
        <v>318.69</v>
      </c>
      <c r="M32">
        <v>293.16000000000003</v>
      </c>
      <c r="N32">
        <v>30000</v>
      </c>
      <c r="O32">
        <f t="shared" si="1"/>
        <v>4.7003525264394881</v>
      </c>
      <c r="Q32">
        <v>5</v>
      </c>
      <c r="R32">
        <v>0.5</v>
      </c>
      <c r="S32">
        <v>60</v>
      </c>
      <c r="T32">
        <v>318.51</v>
      </c>
      <c r="U32">
        <v>293.16000000000003</v>
      </c>
      <c r="V32">
        <v>30000</v>
      </c>
      <c r="W32">
        <f t="shared" si="2"/>
        <v>4.733727810650894</v>
      </c>
      <c r="Y32">
        <v>5</v>
      </c>
      <c r="Z32">
        <v>0.5</v>
      </c>
      <c r="AA32">
        <v>90</v>
      </c>
      <c r="AB32">
        <v>318.43</v>
      </c>
      <c r="AC32">
        <v>293.16000000000003</v>
      </c>
      <c r="AD32">
        <v>30000</v>
      </c>
      <c r="AE32">
        <f t="shared" si="4"/>
        <v>4.7487138899881316</v>
      </c>
      <c r="AI32">
        <v>4.6841999999999997</v>
      </c>
      <c r="AL32">
        <v>4.7478999999999996</v>
      </c>
      <c r="AO32">
        <v>5</v>
      </c>
      <c r="AP32">
        <v>0.5</v>
      </c>
      <c r="AQ32">
        <v>318.69</v>
      </c>
      <c r="AR32">
        <v>293.25</v>
      </c>
      <c r="AS32">
        <f t="shared" si="3"/>
        <v>4.716981132075472</v>
      </c>
      <c r="AU32">
        <v>0.5</v>
      </c>
      <c r="AV32">
        <v>5</v>
      </c>
      <c r="AW32">
        <v>4.6199999999999998E-2</v>
      </c>
      <c r="AX32">
        <v>4.7053000000000003</v>
      </c>
      <c r="BA32">
        <f t="shared" si="5"/>
        <v>-2.4764000000000049E-3</v>
      </c>
      <c r="BC32">
        <v>4.7090056408598304</v>
      </c>
      <c r="BD32">
        <v>4.7085462276921604</v>
      </c>
      <c r="BG32">
        <v>4.6853999999999996</v>
      </c>
      <c r="BI32">
        <v>4.7464000000000004</v>
      </c>
      <c r="BK32">
        <v>4.7055999999999996</v>
      </c>
      <c r="BN32">
        <f t="shared" si="6"/>
        <v>1.3644884656461431E-4</v>
      </c>
      <c r="BO32">
        <f t="shared" si="7"/>
        <v>7.1147611955609669E-5</v>
      </c>
      <c r="BS32">
        <f t="shared" si="8"/>
        <v>-1.1681132075471723E-2</v>
      </c>
      <c r="BT32">
        <f t="shared" si="9"/>
        <v>3.03392996108931E-2</v>
      </c>
      <c r="BU32">
        <f t="shared" si="10"/>
        <v>2.6082430853138661E-2</v>
      </c>
      <c r="BV32">
        <f t="shared" si="11"/>
        <v>2.4176470588237464E-3</v>
      </c>
      <c r="CF32">
        <f t="shared" si="12"/>
        <v>6.4059250585470018E-2</v>
      </c>
      <c r="CH32">
        <f t="shared" si="13"/>
        <v>-1.1681132075471723E-2</v>
      </c>
    </row>
    <row r="33" spans="1:86" x14ac:dyDescent="0.25">
      <c r="A33">
        <v>5</v>
      </c>
      <c r="B33">
        <v>1</v>
      </c>
      <c r="C33">
        <v>0</v>
      </c>
      <c r="D33">
        <v>318.51</v>
      </c>
      <c r="E33">
        <v>293.16000000000003</v>
      </c>
      <c r="F33">
        <v>30000</v>
      </c>
      <c r="G33">
        <f t="shared" si="0"/>
        <v>4.733727810650894</v>
      </c>
      <c r="I33">
        <v>5</v>
      </c>
      <c r="J33">
        <v>1</v>
      </c>
      <c r="K33">
        <v>30</v>
      </c>
      <c r="L33">
        <v>318.44</v>
      </c>
      <c r="M33">
        <v>293.16000000000003</v>
      </c>
      <c r="N33">
        <v>30000</v>
      </c>
      <c r="O33">
        <f t="shared" si="1"/>
        <v>4.7468354430379796</v>
      </c>
      <c r="Q33">
        <v>5</v>
      </c>
      <c r="R33">
        <v>1</v>
      </c>
      <c r="S33">
        <v>60</v>
      </c>
      <c r="T33">
        <v>318.32</v>
      </c>
      <c r="U33">
        <v>293.16000000000003</v>
      </c>
      <c r="V33">
        <v>30000</v>
      </c>
      <c r="W33">
        <f t="shared" si="2"/>
        <v>4.7694753577106574</v>
      </c>
      <c r="Y33">
        <v>5</v>
      </c>
      <c r="Z33">
        <v>1</v>
      </c>
      <c r="AA33">
        <v>90</v>
      </c>
      <c r="AB33">
        <v>318.25</v>
      </c>
      <c r="AC33">
        <v>293.16000000000003</v>
      </c>
      <c r="AD33">
        <v>30000</v>
      </c>
      <c r="AE33">
        <f t="shared" si="4"/>
        <v>4.7827819848545285</v>
      </c>
      <c r="AI33">
        <v>4.7346000000000004</v>
      </c>
      <c r="AL33">
        <v>4.7811000000000003</v>
      </c>
      <c r="AO33">
        <v>5</v>
      </c>
      <c r="AP33">
        <v>1</v>
      </c>
      <c r="AQ33">
        <v>318.47000000000003</v>
      </c>
      <c r="AR33">
        <v>293.25</v>
      </c>
      <c r="AS33">
        <f t="shared" si="3"/>
        <v>4.7581284694686703</v>
      </c>
      <c r="AU33">
        <v>1</v>
      </c>
      <c r="AV33">
        <v>5</v>
      </c>
      <c r="AW33">
        <v>4.6199999999999998E-2</v>
      </c>
      <c r="AX33">
        <v>4.75</v>
      </c>
      <c r="BA33">
        <f t="shared" si="5"/>
        <v>-1.7083333333322091E-3</v>
      </c>
      <c r="BC33">
        <v>4.7306759076274503</v>
      </c>
      <c r="BD33">
        <v>4.7305667687904798</v>
      </c>
      <c r="BG33">
        <v>4.7355</v>
      </c>
      <c r="BI33">
        <v>4.78</v>
      </c>
      <c r="BK33">
        <v>4.7502000000000004</v>
      </c>
      <c r="BN33">
        <f t="shared" si="6"/>
        <v>6.6072015903105168E-5</v>
      </c>
      <c r="BO33">
        <f t="shared" si="7"/>
        <v>7.5964734427416811E-4</v>
      </c>
      <c r="BS33">
        <f t="shared" si="8"/>
        <v>-8.1284694686702963E-3</v>
      </c>
      <c r="BT33">
        <f t="shared" si="9"/>
        <v>1.6503941663382982E-2</v>
      </c>
      <c r="BU33">
        <f t="shared" si="10"/>
        <v>1.7203941663383127E-2</v>
      </c>
      <c r="BV33">
        <f t="shared" si="11"/>
        <v>-5.7524752475224261E-4</v>
      </c>
      <c r="CF33">
        <f t="shared" si="12"/>
        <v>4.7372189349106364E-2</v>
      </c>
      <c r="CH33">
        <f t="shared" si="13"/>
        <v>-8.1284694686702963E-3</v>
      </c>
    </row>
    <row r="34" spans="1:86" x14ac:dyDescent="0.25">
      <c r="A34">
        <v>5</v>
      </c>
      <c r="B34">
        <v>2</v>
      </c>
      <c r="C34">
        <v>0</v>
      </c>
      <c r="D34">
        <v>318.05</v>
      </c>
      <c r="E34">
        <v>293.16000000000003</v>
      </c>
      <c r="F34">
        <v>30000</v>
      </c>
      <c r="G34">
        <f t="shared" si="0"/>
        <v>4.8212133386902396</v>
      </c>
      <c r="I34">
        <v>5</v>
      </c>
      <c r="J34">
        <v>2</v>
      </c>
      <c r="K34">
        <v>30</v>
      </c>
      <c r="L34">
        <v>318.02</v>
      </c>
      <c r="M34">
        <v>293.16000000000003</v>
      </c>
      <c r="N34">
        <v>30000</v>
      </c>
      <c r="O34">
        <f t="shared" si="1"/>
        <v>4.8270313757039505</v>
      </c>
      <c r="Q34">
        <v>5</v>
      </c>
      <c r="R34">
        <v>2</v>
      </c>
      <c r="S34">
        <v>60</v>
      </c>
      <c r="T34">
        <v>317.95999999999998</v>
      </c>
      <c r="U34">
        <v>293.16000000000003</v>
      </c>
      <c r="V34">
        <v>30000</v>
      </c>
      <c r="W34">
        <f t="shared" si="2"/>
        <v>4.8387096774193639</v>
      </c>
      <c r="Y34">
        <v>5</v>
      </c>
      <c r="Z34">
        <v>2</v>
      </c>
      <c r="AA34">
        <v>90</v>
      </c>
      <c r="AB34">
        <v>317.94</v>
      </c>
      <c r="AC34">
        <v>293.16000000000003</v>
      </c>
      <c r="AD34">
        <v>30000</v>
      </c>
      <c r="AE34">
        <f t="shared" si="4"/>
        <v>4.8426150121065428</v>
      </c>
      <c r="AI34">
        <v>4.8205</v>
      </c>
      <c r="AL34">
        <v>4.8430999999999997</v>
      </c>
      <c r="AO34">
        <v>5</v>
      </c>
      <c r="AP34">
        <v>2</v>
      </c>
      <c r="AQ34">
        <v>318.08</v>
      </c>
      <c r="AR34">
        <v>293.25</v>
      </c>
      <c r="AS34">
        <f t="shared" si="3"/>
        <v>4.8328634716069301</v>
      </c>
      <c r="AU34">
        <v>2</v>
      </c>
      <c r="AV34">
        <v>5</v>
      </c>
      <c r="AW34">
        <v>4.6199999999999998E-2</v>
      </c>
      <c r="AX34">
        <v>4.8280000000000003</v>
      </c>
      <c r="BA34">
        <f t="shared" si="5"/>
        <v>-1.0063333333338888E-3</v>
      </c>
      <c r="BC34">
        <v>4.8038218912364199</v>
      </c>
      <c r="BD34">
        <v>4.8038285339925197</v>
      </c>
      <c r="BG34">
        <v>4.8209</v>
      </c>
      <c r="BI34">
        <v>4.8425000000000002</v>
      </c>
      <c r="BK34">
        <v>4.8281000000000001</v>
      </c>
      <c r="BN34">
        <f t="shared" si="6"/>
        <v>2.3653356071412256E-5</v>
      </c>
      <c r="BO34">
        <f t="shared" si="7"/>
        <v>8.4302760227270034E-4</v>
      </c>
      <c r="BS34">
        <f t="shared" si="8"/>
        <v>-4.8634716069297923E-3</v>
      </c>
      <c r="BT34">
        <f t="shared" si="9"/>
        <v>5.5866613097608209E-3</v>
      </c>
      <c r="BU34">
        <f t="shared" si="10"/>
        <v>7.8228915662608145E-3</v>
      </c>
      <c r="BV34">
        <f t="shared" si="11"/>
        <v>-2.3178743961400627E-3</v>
      </c>
      <c r="CF34">
        <f t="shared" si="12"/>
        <v>2.1886661309760136E-2</v>
      </c>
      <c r="CH34">
        <f t="shared" si="13"/>
        <v>-4.8634716069297923E-3</v>
      </c>
    </row>
    <row r="35" spans="1:86" x14ac:dyDescent="0.25">
      <c r="A35">
        <v>5</v>
      </c>
      <c r="B35">
        <v>5</v>
      </c>
      <c r="C35">
        <v>0</v>
      </c>
      <c r="D35">
        <v>317.16000000000003</v>
      </c>
      <c r="E35">
        <v>293.16000000000003</v>
      </c>
      <c r="F35">
        <v>30000</v>
      </c>
      <c r="G35">
        <f t="shared" si="0"/>
        <v>5</v>
      </c>
      <c r="I35">
        <v>5</v>
      </c>
      <c r="J35">
        <v>5</v>
      </c>
      <c r="K35">
        <v>30</v>
      </c>
      <c r="L35">
        <v>317.16000000000003</v>
      </c>
      <c r="M35">
        <v>293.16000000000003</v>
      </c>
      <c r="N35">
        <v>30000</v>
      </c>
      <c r="O35">
        <f t="shared" si="1"/>
        <v>5</v>
      </c>
      <c r="Q35">
        <v>5</v>
      </c>
      <c r="R35">
        <v>5</v>
      </c>
      <c r="S35">
        <v>60</v>
      </c>
      <c r="T35">
        <v>317.16000000000003</v>
      </c>
      <c r="U35">
        <v>293.16000000000003</v>
      </c>
      <c r="V35">
        <v>30000</v>
      </c>
      <c r="W35">
        <f t="shared" si="2"/>
        <v>5</v>
      </c>
      <c r="Y35">
        <v>5</v>
      </c>
      <c r="Z35">
        <v>5</v>
      </c>
      <c r="AA35">
        <v>90</v>
      </c>
      <c r="AB35">
        <v>317.16000000000003</v>
      </c>
      <c r="AC35">
        <v>293.16000000000003</v>
      </c>
      <c r="AD35">
        <v>30000</v>
      </c>
      <c r="AE35">
        <f t="shared" si="4"/>
        <v>5</v>
      </c>
      <c r="AI35">
        <v>5</v>
      </c>
      <c r="AL35">
        <v>5</v>
      </c>
      <c r="AO35">
        <v>5</v>
      </c>
      <c r="AP35">
        <v>5</v>
      </c>
      <c r="AQ35">
        <v>317.25</v>
      </c>
      <c r="AR35">
        <v>293.25</v>
      </c>
      <c r="AS35">
        <f t="shared" si="3"/>
        <v>5</v>
      </c>
      <c r="AU35">
        <v>5</v>
      </c>
      <c r="AV35">
        <v>5</v>
      </c>
      <c r="AW35">
        <v>4.6199999999999998E-2</v>
      </c>
      <c r="AX35">
        <v>5</v>
      </c>
      <c r="BA35">
        <f t="shared" si="5"/>
        <v>0</v>
      </c>
      <c r="BC35">
        <v>4.9897788268026702</v>
      </c>
      <c r="BD35">
        <v>4.9898146634925</v>
      </c>
      <c r="BG35">
        <v>5</v>
      </c>
      <c r="BI35">
        <v>5</v>
      </c>
      <c r="BK35">
        <v>5</v>
      </c>
      <c r="BN35">
        <f t="shared" si="6"/>
        <v>0</v>
      </c>
      <c r="BO35">
        <f t="shared" si="7"/>
        <v>1.037410797710118E-4</v>
      </c>
      <c r="BS35">
        <f t="shared" si="8"/>
        <v>0</v>
      </c>
      <c r="BT35">
        <f t="shared" si="9"/>
        <v>0</v>
      </c>
      <c r="BU35">
        <f t="shared" si="10"/>
        <v>0</v>
      </c>
      <c r="BV35">
        <f t="shared" si="11"/>
        <v>0</v>
      </c>
      <c r="CF35">
        <f t="shared" si="12"/>
        <v>0</v>
      </c>
      <c r="CH35">
        <f t="shared" si="13"/>
        <v>0</v>
      </c>
    </row>
    <row r="36" spans="1:86" x14ac:dyDescent="0.25">
      <c r="A36">
        <v>5</v>
      </c>
      <c r="B36">
        <v>10</v>
      </c>
      <c r="C36">
        <v>0</v>
      </c>
      <c r="D36">
        <v>316.38</v>
      </c>
      <c r="E36">
        <v>293.16000000000003</v>
      </c>
      <c r="F36">
        <v>30000</v>
      </c>
      <c r="G36">
        <f t="shared" si="0"/>
        <v>5.1679586563307556</v>
      </c>
      <c r="I36">
        <v>5</v>
      </c>
      <c r="J36">
        <v>10</v>
      </c>
      <c r="K36">
        <v>30</v>
      </c>
      <c r="L36">
        <v>316.35000000000002</v>
      </c>
      <c r="M36">
        <v>293.16000000000003</v>
      </c>
      <c r="N36">
        <v>30000</v>
      </c>
      <c r="O36">
        <f t="shared" si="1"/>
        <v>5.17464424320828</v>
      </c>
      <c r="Q36">
        <v>5</v>
      </c>
      <c r="R36">
        <v>10</v>
      </c>
      <c r="S36">
        <v>60</v>
      </c>
      <c r="T36">
        <v>316.29000000000002</v>
      </c>
      <c r="U36">
        <v>293.16000000000003</v>
      </c>
      <c r="V36">
        <v>30000</v>
      </c>
      <c r="W36">
        <f t="shared" si="2"/>
        <v>5.1880674448767845</v>
      </c>
      <c r="Y36">
        <v>5</v>
      </c>
      <c r="Z36">
        <v>10</v>
      </c>
      <c r="AA36">
        <v>90</v>
      </c>
      <c r="AB36">
        <v>316.26</v>
      </c>
      <c r="AC36">
        <v>293.16000000000003</v>
      </c>
      <c r="AD36">
        <v>30000</v>
      </c>
      <c r="AE36">
        <f t="shared" si="4"/>
        <v>5.1948051948052028</v>
      </c>
      <c r="AI36">
        <v>5.1673999999999998</v>
      </c>
      <c r="AL36">
        <v>5.1932999999999998</v>
      </c>
      <c r="AO36">
        <v>5</v>
      </c>
      <c r="AP36">
        <v>10</v>
      </c>
      <c r="AQ36">
        <v>316.41000000000003</v>
      </c>
      <c r="AR36">
        <v>293.25</v>
      </c>
      <c r="AS36">
        <f t="shared" si="3"/>
        <v>5.1813471502590618</v>
      </c>
      <c r="AU36">
        <v>10</v>
      </c>
      <c r="AV36">
        <v>5</v>
      </c>
      <c r="AW36">
        <v>4.6199999999999998E-2</v>
      </c>
      <c r="AX36">
        <v>5.1760999999999999</v>
      </c>
      <c r="BA36">
        <f t="shared" si="5"/>
        <v>-1.0126999999989404E-3</v>
      </c>
      <c r="BC36">
        <v>5.1891609879237803</v>
      </c>
      <c r="BD36">
        <v>5.1894531059648603</v>
      </c>
      <c r="BG36">
        <v>5.1677999999999997</v>
      </c>
      <c r="BI36">
        <v>5.1924999999999999</v>
      </c>
      <c r="BK36">
        <v>5.1760000000000002</v>
      </c>
      <c r="BN36">
        <f t="shared" si="6"/>
        <v>2.7532585841172957E-5</v>
      </c>
      <c r="BO36">
        <f t="shared" si="7"/>
        <v>6.5706517904367718E-5</v>
      </c>
      <c r="BS36">
        <f t="shared" si="8"/>
        <v>-5.2471502590618613E-3</v>
      </c>
      <c r="BT36">
        <f t="shared" si="9"/>
        <v>7.2338222605861091E-4</v>
      </c>
      <c r="BU36">
        <f t="shared" si="10"/>
        <v>4.8862068965487282E-3</v>
      </c>
      <c r="BV36">
        <f t="shared" si="11"/>
        <v>7.5575679171979715E-4</v>
      </c>
      <c r="CF36">
        <f t="shared" si="12"/>
        <v>2.5341343669244232E-2</v>
      </c>
      <c r="CH36">
        <f t="shared" si="13"/>
        <v>-5.2471502590618613E-3</v>
      </c>
    </row>
    <row r="37" spans="1:86" x14ac:dyDescent="0.25">
      <c r="A37">
        <v>5</v>
      </c>
      <c r="B37">
        <v>20</v>
      </c>
      <c r="C37">
        <v>0</v>
      </c>
      <c r="D37">
        <v>315.7</v>
      </c>
      <c r="E37">
        <v>293.16000000000003</v>
      </c>
      <c r="F37">
        <v>30000</v>
      </c>
      <c r="G37">
        <f t="shared" si="0"/>
        <v>5.3238686779059536</v>
      </c>
      <c r="I37">
        <v>5</v>
      </c>
      <c r="J37">
        <v>20</v>
      </c>
      <c r="K37">
        <v>30</v>
      </c>
      <c r="L37">
        <v>315.58</v>
      </c>
      <c r="M37">
        <v>293.16000000000003</v>
      </c>
      <c r="N37">
        <v>30000</v>
      </c>
      <c r="O37">
        <f t="shared" si="1"/>
        <v>5.352363960749341</v>
      </c>
      <c r="Q37">
        <v>5</v>
      </c>
      <c r="R37">
        <v>20</v>
      </c>
      <c r="S37">
        <v>60</v>
      </c>
      <c r="T37">
        <v>315.33999999999997</v>
      </c>
      <c r="U37">
        <v>293.16000000000003</v>
      </c>
      <c r="V37">
        <v>30000</v>
      </c>
      <c r="W37">
        <f t="shared" si="2"/>
        <v>5.4102795311091194</v>
      </c>
      <c r="Y37">
        <v>5</v>
      </c>
      <c r="Z37">
        <v>20</v>
      </c>
      <c r="AA37">
        <v>90</v>
      </c>
      <c r="AB37">
        <v>315.22000000000003</v>
      </c>
      <c r="AC37">
        <v>293.16000000000003</v>
      </c>
      <c r="AD37">
        <v>30000</v>
      </c>
      <c r="AE37">
        <f t="shared" si="4"/>
        <v>5.4397098821396188</v>
      </c>
      <c r="AI37">
        <v>5.3239999999999998</v>
      </c>
      <c r="AL37">
        <v>5.4374000000000002</v>
      </c>
      <c r="AO37">
        <v>5</v>
      </c>
      <c r="AP37">
        <v>20</v>
      </c>
      <c r="AQ37">
        <v>315.55</v>
      </c>
      <c r="AR37">
        <v>293.25</v>
      </c>
      <c r="AS37">
        <f t="shared" si="3"/>
        <v>5.3811659192825081</v>
      </c>
      <c r="AU37">
        <v>20</v>
      </c>
      <c r="AV37">
        <v>5</v>
      </c>
      <c r="AW37">
        <v>4.6199999999999998E-2</v>
      </c>
      <c r="AX37">
        <v>5.3620000000000001</v>
      </c>
      <c r="BA37">
        <f t="shared" si="5"/>
        <v>-3.5616666666660707E-3</v>
      </c>
      <c r="BC37">
        <v>5.37510392199568</v>
      </c>
      <c r="BD37">
        <v>5.3764367506741797</v>
      </c>
      <c r="BG37">
        <v>5.3253000000000004</v>
      </c>
      <c r="BI37">
        <v>5.4329000000000001</v>
      </c>
      <c r="BK37">
        <v>5.3613999999999997</v>
      </c>
      <c r="BN37">
        <f t="shared" si="6"/>
        <v>3.6733246194361167E-4</v>
      </c>
      <c r="BO37">
        <f t="shared" si="7"/>
        <v>2.2365035725998715E-5</v>
      </c>
      <c r="BS37">
        <f t="shared" si="8"/>
        <v>-1.9165919282507993E-2</v>
      </c>
      <c r="BT37">
        <f t="shared" si="9"/>
        <v>4.5591397849342741E-4</v>
      </c>
      <c r="BU37">
        <f t="shared" si="10"/>
        <v>1.8547657295856723E-2</v>
      </c>
      <c r="BV37">
        <f t="shared" si="11"/>
        <v>-1.6030886302601743E-2</v>
      </c>
      <c r="CF37">
        <f t="shared" si="12"/>
        <v>0.11353132209404659</v>
      </c>
      <c r="CH37">
        <f t="shared" si="13"/>
        <v>-1.9165919282507993E-2</v>
      </c>
    </row>
    <row r="38" spans="1:86" x14ac:dyDescent="0.25">
      <c r="A38">
        <v>10</v>
      </c>
      <c r="B38">
        <v>0.2</v>
      </c>
      <c r="C38">
        <v>0</v>
      </c>
      <c r="D38">
        <v>306.08999999999997</v>
      </c>
      <c r="E38">
        <v>293.16000000000003</v>
      </c>
      <c r="F38">
        <v>30000</v>
      </c>
      <c r="G38">
        <f t="shared" si="0"/>
        <v>9.2807424593967873</v>
      </c>
      <c r="I38">
        <v>10</v>
      </c>
      <c r="J38">
        <v>0.2</v>
      </c>
      <c r="K38">
        <v>30</v>
      </c>
      <c r="L38">
        <v>306.04000000000002</v>
      </c>
      <c r="M38">
        <v>293.16000000000003</v>
      </c>
      <c r="N38">
        <v>30000</v>
      </c>
      <c r="O38">
        <f t="shared" si="1"/>
        <v>9.3167701863354075</v>
      </c>
      <c r="Q38">
        <v>10</v>
      </c>
      <c r="R38">
        <v>0.2</v>
      </c>
      <c r="S38">
        <v>60</v>
      </c>
      <c r="T38">
        <v>305.92</v>
      </c>
      <c r="U38">
        <v>293.16000000000003</v>
      </c>
      <c r="V38">
        <v>30000</v>
      </c>
      <c r="W38">
        <f t="shared" si="2"/>
        <v>9.4043887147335496</v>
      </c>
      <c r="Y38">
        <v>10</v>
      </c>
      <c r="Z38">
        <v>0.2</v>
      </c>
      <c r="AA38">
        <v>90</v>
      </c>
      <c r="AB38">
        <v>305.87</v>
      </c>
      <c r="AC38">
        <v>293.16000000000003</v>
      </c>
      <c r="AD38">
        <v>30000</v>
      </c>
      <c r="AE38">
        <f t="shared" si="4"/>
        <v>9.4413847364280254</v>
      </c>
      <c r="AI38">
        <v>9.2790999999999997</v>
      </c>
      <c r="AL38">
        <v>9.4405000000000001</v>
      </c>
      <c r="AO38">
        <v>10</v>
      </c>
      <c r="AP38">
        <v>0.2</v>
      </c>
      <c r="AQ38">
        <v>306.07</v>
      </c>
      <c r="AR38">
        <v>293.25</v>
      </c>
      <c r="AS38">
        <f t="shared" si="3"/>
        <v>9.3603744149766044</v>
      </c>
      <c r="AU38">
        <v>0.2</v>
      </c>
      <c r="AV38">
        <v>10</v>
      </c>
      <c r="AW38">
        <v>4.6199999999999998E-2</v>
      </c>
      <c r="AX38">
        <v>9.3323</v>
      </c>
      <c r="BA38">
        <f t="shared" si="5"/>
        <v>-2.9992833333338958E-3</v>
      </c>
      <c r="BC38">
        <v>9.2984575594064296</v>
      </c>
      <c r="BD38">
        <v>9.2982706148869205</v>
      </c>
      <c r="BG38">
        <v>9.2821999999999996</v>
      </c>
      <c r="BI38">
        <v>9.4367000000000001</v>
      </c>
      <c r="BK38">
        <v>9.3331</v>
      </c>
      <c r="BN38">
        <f t="shared" si="6"/>
        <v>7.8817277627858629E-4</v>
      </c>
      <c r="BO38">
        <f t="shared" si="7"/>
        <v>3.8568819855794166E-3</v>
      </c>
      <c r="BS38">
        <f t="shared" si="8"/>
        <v>-2.8074414976604345E-2</v>
      </c>
      <c r="BT38">
        <f t="shared" si="9"/>
        <v>9.2325903151415645E-2</v>
      </c>
      <c r="BU38">
        <f t="shared" si="10"/>
        <v>6.7479722436409872E-2</v>
      </c>
      <c r="BV38">
        <f t="shared" si="11"/>
        <v>1.6990675990678383E-2</v>
      </c>
      <c r="CF38">
        <f t="shared" si="12"/>
        <v>0.15975754060321279</v>
      </c>
      <c r="CH38">
        <f t="shared" si="13"/>
        <v>-2.8074414976604345E-2</v>
      </c>
    </row>
    <row r="39" spans="1:86" x14ac:dyDescent="0.25">
      <c r="A39">
        <v>10</v>
      </c>
      <c r="B39">
        <v>0.5</v>
      </c>
      <c r="C39">
        <v>0</v>
      </c>
      <c r="D39">
        <v>306.05</v>
      </c>
      <c r="E39">
        <v>293.16000000000003</v>
      </c>
      <c r="F39">
        <v>30000</v>
      </c>
      <c r="G39">
        <f t="shared" si="0"/>
        <v>9.3095422808378689</v>
      </c>
      <c r="I39">
        <v>10</v>
      </c>
      <c r="J39">
        <v>0.5</v>
      </c>
      <c r="K39">
        <v>30</v>
      </c>
      <c r="L39">
        <v>305.99</v>
      </c>
      <c r="M39">
        <v>293.16000000000003</v>
      </c>
      <c r="N39">
        <v>30000</v>
      </c>
      <c r="O39">
        <f t="shared" si="1"/>
        <v>9.3530787217459199</v>
      </c>
      <c r="Q39">
        <v>10</v>
      </c>
      <c r="R39">
        <v>0.5</v>
      </c>
      <c r="S39">
        <v>60</v>
      </c>
      <c r="T39">
        <v>305.89</v>
      </c>
      <c r="U39">
        <v>293.16000000000003</v>
      </c>
      <c r="V39">
        <v>30000</v>
      </c>
      <c r="W39">
        <f t="shared" si="2"/>
        <v>9.4265514532600445</v>
      </c>
      <c r="Y39">
        <v>10</v>
      </c>
      <c r="Z39">
        <v>0.5</v>
      </c>
      <c r="AA39">
        <v>90</v>
      </c>
      <c r="AB39">
        <v>305.83999999999997</v>
      </c>
      <c r="AC39">
        <v>293.16000000000003</v>
      </c>
      <c r="AD39">
        <v>30000</v>
      </c>
      <c r="AE39">
        <f t="shared" si="4"/>
        <v>9.4637223974763778</v>
      </c>
      <c r="AI39">
        <v>9.3135999999999992</v>
      </c>
      <c r="AL39">
        <v>9.4614999999999991</v>
      </c>
      <c r="AO39">
        <v>10</v>
      </c>
      <c r="AP39">
        <v>0.5</v>
      </c>
      <c r="AQ39">
        <v>306.02999999999997</v>
      </c>
      <c r="AR39">
        <v>293.25</v>
      </c>
      <c r="AS39">
        <f t="shared" si="3"/>
        <v>9.3896713615023675</v>
      </c>
      <c r="AU39">
        <v>0.5</v>
      </c>
      <c r="AV39">
        <v>10</v>
      </c>
      <c r="AW39">
        <v>4.6199999999999998E-2</v>
      </c>
      <c r="AX39">
        <v>9.3623999999999992</v>
      </c>
      <c r="BA39">
        <f t="shared" si="5"/>
        <v>-2.9044000000022184E-3</v>
      </c>
      <c r="BC39">
        <v>9.3325833786218801</v>
      </c>
      <c r="BD39">
        <v>9.3323536306526993</v>
      </c>
      <c r="BG39">
        <v>9.3163999999999998</v>
      </c>
      <c r="BI39">
        <v>9.4580000000000002</v>
      </c>
      <c r="BK39">
        <v>9.3630999999999993</v>
      </c>
      <c r="BN39">
        <f t="shared" si="6"/>
        <v>7.4372715819285618E-4</v>
      </c>
      <c r="BO39">
        <f t="shared" si="7"/>
        <v>3.2853222697550033E-3</v>
      </c>
      <c r="BS39">
        <f t="shared" si="8"/>
        <v>-2.7271361502368308E-2</v>
      </c>
      <c r="BT39">
        <f t="shared" si="9"/>
        <v>8.1690733590725984E-2</v>
      </c>
      <c r="BU39">
        <f t="shared" si="10"/>
        <v>6.3374303405584698E-2</v>
      </c>
      <c r="BV39">
        <f t="shared" si="11"/>
        <v>9.6255850233948337E-3</v>
      </c>
      <c r="CF39">
        <f t="shared" si="12"/>
        <v>0.15195771916213019</v>
      </c>
      <c r="CH39">
        <f t="shared" si="13"/>
        <v>-2.7271361502368308E-2</v>
      </c>
    </row>
    <row r="40" spans="1:86" x14ac:dyDescent="0.25">
      <c r="A40">
        <v>10</v>
      </c>
      <c r="B40">
        <v>1</v>
      </c>
      <c r="C40">
        <v>0</v>
      </c>
      <c r="D40">
        <v>305.97000000000003</v>
      </c>
      <c r="E40">
        <v>293.16000000000003</v>
      </c>
      <c r="F40">
        <v>30000</v>
      </c>
      <c r="G40">
        <f t="shared" si="0"/>
        <v>9.3676814988290378</v>
      </c>
      <c r="I40">
        <v>10</v>
      </c>
      <c r="J40">
        <v>1</v>
      </c>
      <c r="K40">
        <v>30</v>
      </c>
      <c r="L40">
        <v>305.92</v>
      </c>
      <c r="M40">
        <v>293.16000000000003</v>
      </c>
      <c r="N40">
        <v>30000</v>
      </c>
      <c r="O40">
        <f t="shared" si="1"/>
        <v>9.4043887147335496</v>
      </c>
      <c r="Q40">
        <v>10</v>
      </c>
      <c r="R40">
        <v>1</v>
      </c>
      <c r="S40">
        <v>60</v>
      </c>
      <c r="T40">
        <v>305.83999999999997</v>
      </c>
      <c r="U40">
        <v>293.16000000000003</v>
      </c>
      <c r="V40">
        <v>30000</v>
      </c>
      <c r="W40">
        <f t="shared" si="2"/>
        <v>9.4637223974763778</v>
      </c>
      <c r="Y40">
        <v>10</v>
      </c>
      <c r="Z40">
        <v>1</v>
      </c>
      <c r="AA40">
        <v>90</v>
      </c>
      <c r="AB40">
        <v>305.79000000000002</v>
      </c>
      <c r="AC40">
        <v>293.16000000000003</v>
      </c>
      <c r="AD40">
        <v>30000</v>
      </c>
      <c r="AE40">
        <f t="shared" si="4"/>
        <v>9.5011876484560602</v>
      </c>
      <c r="AI40">
        <v>9.3684999999999992</v>
      </c>
      <c r="AL40">
        <v>9.4957999999999991</v>
      </c>
      <c r="AO40">
        <v>10</v>
      </c>
      <c r="AP40">
        <v>1</v>
      </c>
      <c r="AQ40">
        <v>305.97000000000003</v>
      </c>
      <c r="AR40">
        <v>293.25</v>
      </c>
      <c r="AS40">
        <f t="shared" si="3"/>
        <v>9.4339622641509226</v>
      </c>
      <c r="AU40">
        <v>1</v>
      </c>
      <c r="AV40">
        <v>10</v>
      </c>
      <c r="AW40">
        <v>4.6199999999999998E-2</v>
      </c>
      <c r="AX40">
        <v>9.4105000000000008</v>
      </c>
      <c r="BA40">
        <f t="shared" si="5"/>
        <v>-2.4869999999977267E-3</v>
      </c>
      <c r="BC40">
        <v>9.3875709157909402</v>
      </c>
      <c r="BD40">
        <v>9.3873163533500694</v>
      </c>
      <c r="BG40">
        <v>9.3707999999999991</v>
      </c>
      <c r="BI40">
        <v>9.4928000000000008</v>
      </c>
      <c r="BK40">
        <v>9.4110999999999994</v>
      </c>
      <c r="BN40">
        <f t="shared" si="6"/>
        <v>5.5047783908763483E-4</v>
      </c>
      <c r="BO40">
        <f t="shared" si="7"/>
        <v>2.1758409944411558E-3</v>
      </c>
      <c r="BS40">
        <f t="shared" si="8"/>
        <v>-2.3462264150921897E-2</v>
      </c>
      <c r="BT40">
        <f t="shared" si="9"/>
        <v>6.0678599221807517E-2</v>
      </c>
      <c r="BU40">
        <f t="shared" si="10"/>
        <v>4.8621278254080025E-2</v>
      </c>
      <c r="BV40">
        <f t="shared" si="11"/>
        <v>4.8352941176474928E-3</v>
      </c>
      <c r="CF40">
        <f t="shared" si="12"/>
        <v>0.12811850117096135</v>
      </c>
      <c r="CH40">
        <f t="shared" si="13"/>
        <v>-2.3462264150921897E-2</v>
      </c>
    </row>
    <row r="41" spans="1:86" x14ac:dyDescent="0.25">
      <c r="A41">
        <v>10</v>
      </c>
      <c r="B41">
        <v>2</v>
      </c>
      <c r="C41">
        <v>0</v>
      </c>
      <c r="D41">
        <v>305.83</v>
      </c>
      <c r="E41">
        <v>293.16000000000003</v>
      </c>
      <c r="F41">
        <v>30000</v>
      </c>
      <c r="G41">
        <f t="shared" si="0"/>
        <v>9.471191791633812</v>
      </c>
      <c r="I41">
        <v>10</v>
      </c>
      <c r="J41">
        <v>2</v>
      </c>
      <c r="K41">
        <v>30</v>
      </c>
      <c r="L41">
        <v>305.8</v>
      </c>
      <c r="M41">
        <v>293.16000000000003</v>
      </c>
      <c r="N41">
        <v>30000</v>
      </c>
      <c r="O41">
        <f t="shared" si="1"/>
        <v>9.4936708860759591</v>
      </c>
      <c r="Q41">
        <v>10</v>
      </c>
      <c r="R41">
        <v>2</v>
      </c>
      <c r="S41">
        <v>60</v>
      </c>
      <c r="T41">
        <v>305.74</v>
      </c>
      <c r="U41">
        <v>293.16000000000003</v>
      </c>
      <c r="V41">
        <v>30000</v>
      </c>
      <c r="W41">
        <f t="shared" si="2"/>
        <v>9.5389507154213149</v>
      </c>
      <c r="Y41">
        <v>10</v>
      </c>
      <c r="Z41">
        <v>2</v>
      </c>
      <c r="AA41">
        <v>90</v>
      </c>
      <c r="AB41">
        <v>305.70999999999998</v>
      </c>
      <c r="AC41">
        <v>293.16000000000003</v>
      </c>
      <c r="AD41">
        <v>30000</v>
      </c>
      <c r="AE41">
        <f t="shared" si="4"/>
        <v>9.5617529880478429</v>
      </c>
      <c r="AI41">
        <v>9.4692000000000007</v>
      </c>
      <c r="AL41">
        <v>9.5622000000000007</v>
      </c>
      <c r="AO41">
        <v>10</v>
      </c>
      <c r="AP41">
        <v>2</v>
      </c>
      <c r="AQ41">
        <v>305.86</v>
      </c>
      <c r="AR41">
        <v>293.25</v>
      </c>
      <c r="AS41">
        <f t="shared" si="3"/>
        <v>9.5162569389373406</v>
      </c>
      <c r="AU41">
        <v>2</v>
      </c>
      <c r="AV41">
        <v>10</v>
      </c>
      <c r="AW41">
        <v>4.6199999999999998E-2</v>
      </c>
      <c r="AX41">
        <v>9.5</v>
      </c>
      <c r="BA41">
        <f t="shared" si="5"/>
        <v>-1.7083333333322091E-3</v>
      </c>
      <c r="BC41">
        <v>9.4862773702019698</v>
      </c>
      <c r="BD41">
        <v>9.48605890690156</v>
      </c>
      <c r="BG41">
        <v>9.4709000000000003</v>
      </c>
      <c r="BI41">
        <v>9.5599000000000007</v>
      </c>
      <c r="BK41">
        <v>9.5002999999999993</v>
      </c>
      <c r="BN41">
        <f t="shared" si="6"/>
        <v>2.6428806361242067E-4</v>
      </c>
      <c r="BO41">
        <f t="shared" si="7"/>
        <v>9.1192113883403389E-4</v>
      </c>
      <c r="BS41">
        <f t="shared" si="8"/>
        <v>-1.6256938937340593E-2</v>
      </c>
      <c r="BT41">
        <f t="shared" si="9"/>
        <v>3.6635224586287762E-2</v>
      </c>
      <c r="BU41">
        <f t="shared" si="10"/>
        <v>3.0777602523665237E-2</v>
      </c>
      <c r="BV41">
        <f t="shared" si="11"/>
        <v>2.6123515439397949E-3</v>
      </c>
      <c r="CF41">
        <f t="shared" si="12"/>
        <v>9.1008208366188725E-2</v>
      </c>
      <c r="CH41">
        <f t="shared" si="13"/>
        <v>-1.6256938937340593E-2</v>
      </c>
    </row>
    <row r="42" spans="1:86" x14ac:dyDescent="0.25">
      <c r="A42">
        <v>10</v>
      </c>
      <c r="B42">
        <v>5</v>
      </c>
      <c r="C42">
        <v>0</v>
      </c>
      <c r="D42">
        <v>305.51</v>
      </c>
      <c r="E42">
        <v>293.16000000000003</v>
      </c>
      <c r="F42">
        <v>30000</v>
      </c>
      <c r="G42">
        <f t="shared" si="0"/>
        <v>9.7165991902834268</v>
      </c>
      <c r="I42">
        <v>10</v>
      </c>
      <c r="J42">
        <v>5</v>
      </c>
      <c r="K42">
        <v>30</v>
      </c>
      <c r="L42">
        <v>305.5</v>
      </c>
      <c r="M42">
        <v>293.16000000000003</v>
      </c>
      <c r="N42">
        <v>30000</v>
      </c>
      <c r="O42">
        <f t="shared" si="1"/>
        <v>9.7244732576985609</v>
      </c>
      <c r="Q42">
        <v>10</v>
      </c>
      <c r="R42">
        <v>5</v>
      </c>
      <c r="S42">
        <v>60</v>
      </c>
      <c r="T42">
        <v>305.48</v>
      </c>
      <c r="U42">
        <v>293.16000000000003</v>
      </c>
      <c r="V42">
        <v>30000</v>
      </c>
      <c r="W42">
        <f t="shared" si="2"/>
        <v>9.7402597402597451</v>
      </c>
      <c r="Y42">
        <v>10</v>
      </c>
      <c r="Z42">
        <v>5</v>
      </c>
      <c r="AA42">
        <v>90</v>
      </c>
      <c r="AB42">
        <v>305.47000000000003</v>
      </c>
      <c r="AC42">
        <v>293.16000000000003</v>
      </c>
      <c r="AD42">
        <v>30000</v>
      </c>
      <c r="AE42">
        <f t="shared" si="4"/>
        <v>9.7481722177091772</v>
      </c>
      <c r="AI42">
        <v>9.7149000000000001</v>
      </c>
      <c r="AL42">
        <v>9.7440999999999995</v>
      </c>
      <c r="AO42">
        <v>10</v>
      </c>
      <c r="AP42">
        <v>5</v>
      </c>
      <c r="AQ42">
        <v>305.58</v>
      </c>
      <c r="AR42">
        <v>293.25</v>
      </c>
      <c r="AS42">
        <f t="shared" si="3"/>
        <v>9.732360097323614</v>
      </c>
      <c r="AU42">
        <v>5</v>
      </c>
      <c r="AV42">
        <v>10</v>
      </c>
      <c r="AW42">
        <v>4.6199999999999998E-2</v>
      </c>
      <c r="AX42">
        <v>9.7246000000000006</v>
      </c>
      <c r="BA42">
        <f t="shared" si="5"/>
        <v>-7.9735000000127367E-4</v>
      </c>
      <c r="BC42">
        <v>9.7131546744739801</v>
      </c>
      <c r="BD42">
        <v>9.7130262868853894</v>
      </c>
      <c r="BG42">
        <v>9.7154000000000007</v>
      </c>
      <c r="BI42">
        <v>9.7432999999999996</v>
      </c>
      <c r="BK42">
        <v>9.7246000000000006</v>
      </c>
      <c r="BN42">
        <f t="shared" si="6"/>
        <v>6.021911047195154E-5</v>
      </c>
      <c r="BO42">
        <f t="shared" si="7"/>
        <v>3.7379622606120152E-4</v>
      </c>
      <c r="BS42">
        <f t="shared" si="8"/>
        <v>-7.7600973236133797E-3</v>
      </c>
      <c r="BT42">
        <f t="shared" si="9"/>
        <v>6.7008097166176839E-3</v>
      </c>
      <c r="BU42">
        <f t="shared" si="10"/>
        <v>7.0008097166169847E-3</v>
      </c>
      <c r="BV42">
        <f t="shared" si="11"/>
        <v>-7.160097323614778E-3</v>
      </c>
      <c r="CF42">
        <f t="shared" si="12"/>
        <v>2.7500809716572761E-2</v>
      </c>
      <c r="CH42">
        <f t="shared" si="13"/>
        <v>-7.7600973236133797E-3</v>
      </c>
    </row>
    <row r="43" spans="1:86" x14ac:dyDescent="0.25">
      <c r="A43">
        <v>10</v>
      </c>
      <c r="B43">
        <v>10</v>
      </c>
      <c r="C43">
        <v>0</v>
      </c>
      <c r="D43">
        <v>305.16000000000003</v>
      </c>
      <c r="E43">
        <v>293.16000000000003</v>
      </c>
      <c r="F43">
        <v>30000</v>
      </c>
      <c r="G43">
        <f t="shared" si="0"/>
        <v>10</v>
      </c>
      <c r="I43">
        <v>10</v>
      </c>
      <c r="J43">
        <v>10</v>
      </c>
      <c r="K43">
        <v>30</v>
      </c>
      <c r="L43">
        <v>305.16000000000003</v>
      </c>
      <c r="M43">
        <v>293.16000000000003</v>
      </c>
      <c r="N43">
        <v>30000</v>
      </c>
      <c r="O43">
        <f t="shared" si="1"/>
        <v>10</v>
      </c>
      <c r="Q43">
        <v>10</v>
      </c>
      <c r="R43">
        <v>10</v>
      </c>
      <c r="S43">
        <v>60</v>
      </c>
      <c r="T43">
        <v>305.16000000000003</v>
      </c>
      <c r="U43">
        <v>293.16000000000003</v>
      </c>
      <c r="V43">
        <v>30000</v>
      </c>
      <c r="W43">
        <f t="shared" si="2"/>
        <v>10</v>
      </c>
      <c r="Y43">
        <v>10</v>
      </c>
      <c r="Z43">
        <v>10</v>
      </c>
      <c r="AA43">
        <v>90</v>
      </c>
      <c r="AB43">
        <v>305.16000000000003</v>
      </c>
      <c r="AC43">
        <v>293.16000000000003</v>
      </c>
      <c r="AD43">
        <v>30000</v>
      </c>
      <c r="AE43">
        <f t="shared" si="4"/>
        <v>10</v>
      </c>
      <c r="AI43">
        <v>10</v>
      </c>
      <c r="AL43">
        <v>10</v>
      </c>
      <c r="AO43">
        <v>10</v>
      </c>
      <c r="AP43">
        <v>10</v>
      </c>
      <c r="AQ43">
        <v>305.25</v>
      </c>
      <c r="AR43">
        <v>293.25</v>
      </c>
      <c r="AS43">
        <f t="shared" si="3"/>
        <v>10</v>
      </c>
      <c r="AU43">
        <v>10</v>
      </c>
      <c r="AV43">
        <v>10</v>
      </c>
      <c r="AW43">
        <v>4.6199999999999998E-2</v>
      </c>
      <c r="AX43">
        <v>10</v>
      </c>
      <c r="BA43">
        <f t="shared" si="5"/>
        <v>0</v>
      </c>
      <c r="BC43">
        <v>10.0054187486137</v>
      </c>
      <c r="BD43">
        <v>10.005517801360901</v>
      </c>
      <c r="BG43">
        <v>10</v>
      </c>
      <c r="BI43">
        <v>10</v>
      </c>
      <c r="BK43">
        <v>10</v>
      </c>
      <c r="BN43">
        <f t="shared" si="6"/>
        <v>0</v>
      </c>
      <c r="BO43">
        <f t="shared" si="7"/>
        <v>3.0446131858355638E-5</v>
      </c>
      <c r="BS43">
        <f t="shared" si="8"/>
        <v>0</v>
      </c>
      <c r="BT43">
        <f t="shared" si="9"/>
        <v>0</v>
      </c>
      <c r="BU43">
        <f t="shared" si="10"/>
        <v>0</v>
      </c>
      <c r="BV43">
        <f t="shared" si="11"/>
        <v>0</v>
      </c>
      <c r="CF43">
        <f t="shared" si="12"/>
        <v>0</v>
      </c>
      <c r="CH43">
        <f t="shared" si="13"/>
        <v>0</v>
      </c>
    </row>
    <row r="44" spans="1:86" x14ac:dyDescent="0.25">
      <c r="A44">
        <v>10</v>
      </c>
      <c r="B44">
        <v>20</v>
      </c>
      <c r="C44">
        <v>0</v>
      </c>
      <c r="D44">
        <v>304.77</v>
      </c>
      <c r="E44">
        <v>293.16000000000003</v>
      </c>
      <c r="F44">
        <v>30000</v>
      </c>
      <c r="G44">
        <f t="shared" si="0"/>
        <v>10.335917312661538</v>
      </c>
      <c r="I44">
        <v>10</v>
      </c>
      <c r="J44">
        <v>20</v>
      </c>
      <c r="K44">
        <v>30</v>
      </c>
      <c r="L44">
        <v>304.76</v>
      </c>
      <c r="M44">
        <v>293.16000000000003</v>
      </c>
      <c r="N44">
        <v>30000</v>
      </c>
      <c r="O44">
        <f t="shared" si="1"/>
        <v>10.344827586206927</v>
      </c>
      <c r="Q44">
        <v>10</v>
      </c>
      <c r="R44">
        <v>20</v>
      </c>
      <c r="S44">
        <v>60</v>
      </c>
      <c r="T44">
        <v>304.73</v>
      </c>
      <c r="U44">
        <v>293.16000000000003</v>
      </c>
      <c r="V44">
        <v>30000</v>
      </c>
      <c r="W44">
        <f t="shared" si="2"/>
        <v>10.371650821089029</v>
      </c>
      <c r="Y44">
        <v>10</v>
      </c>
      <c r="Z44">
        <v>20</v>
      </c>
      <c r="AA44">
        <v>90</v>
      </c>
      <c r="AB44">
        <v>304.70999999999998</v>
      </c>
      <c r="AC44">
        <v>293.16000000000003</v>
      </c>
      <c r="AD44">
        <v>30000</v>
      </c>
      <c r="AE44">
        <f t="shared" si="4"/>
        <v>10.38961038961043</v>
      </c>
      <c r="AI44">
        <v>10.334899999999999</v>
      </c>
      <c r="AL44">
        <v>10.386699999999999</v>
      </c>
      <c r="AO44">
        <v>10</v>
      </c>
      <c r="AP44">
        <v>20</v>
      </c>
      <c r="AQ44">
        <v>304.83</v>
      </c>
      <c r="AR44">
        <v>293.25</v>
      </c>
      <c r="AS44">
        <f t="shared" si="3"/>
        <v>10.362694300518148</v>
      </c>
      <c r="AU44">
        <v>20</v>
      </c>
      <c r="AV44">
        <v>10</v>
      </c>
      <c r="AW44">
        <v>4.6199999999999998E-2</v>
      </c>
      <c r="AX44">
        <v>10.3522</v>
      </c>
      <c r="BA44">
        <f t="shared" si="5"/>
        <v>-1.0127000000013377E-3</v>
      </c>
      <c r="BC44">
        <v>10.3697875925226</v>
      </c>
      <c r="BD44">
        <v>10.3702432670704</v>
      </c>
      <c r="BG44">
        <v>10.335599999999999</v>
      </c>
      <c r="BI44">
        <v>10.3849</v>
      </c>
      <c r="BK44">
        <v>10.3521</v>
      </c>
      <c r="BN44">
        <f t="shared" si="6"/>
        <v>1.101303433652138E-4</v>
      </c>
      <c r="BO44">
        <f t="shared" si="7"/>
        <v>5.6986896007011248E-5</v>
      </c>
      <c r="BS44">
        <f t="shared" si="8"/>
        <v>-1.0494300518148592E-2</v>
      </c>
      <c r="BT44">
        <f t="shared" si="9"/>
        <v>1.5467644520921198E-3</v>
      </c>
      <c r="BU44">
        <f t="shared" si="10"/>
        <v>9.7724137931241017E-3</v>
      </c>
      <c r="BV44">
        <f t="shared" si="11"/>
        <v>5.8724137931243092E-3</v>
      </c>
      <c r="CF44">
        <f t="shared" si="12"/>
        <v>5.0782687338461585E-2</v>
      </c>
      <c r="CH44">
        <f t="shared" si="13"/>
        <v>-1.0494300518148592E-2</v>
      </c>
    </row>
    <row r="45" spans="1:86" x14ac:dyDescent="0.25">
      <c r="A45">
        <v>20</v>
      </c>
      <c r="B45">
        <v>0.2</v>
      </c>
      <c r="C45">
        <v>0</v>
      </c>
      <c r="D45">
        <v>299.63</v>
      </c>
      <c r="E45">
        <v>293.16000000000003</v>
      </c>
      <c r="F45">
        <v>30000</v>
      </c>
      <c r="G45">
        <f t="shared" si="0"/>
        <v>18.547140649150009</v>
      </c>
      <c r="I45">
        <v>20</v>
      </c>
      <c r="J45">
        <v>0.2</v>
      </c>
      <c r="K45">
        <v>30</v>
      </c>
      <c r="L45">
        <v>299.61</v>
      </c>
      <c r="M45">
        <v>293.16000000000003</v>
      </c>
      <c r="N45">
        <v>30000</v>
      </c>
      <c r="O45">
        <f t="shared" si="1"/>
        <v>18.604651162790731</v>
      </c>
      <c r="Q45">
        <v>20</v>
      </c>
      <c r="R45">
        <v>0.2</v>
      </c>
      <c r="S45">
        <v>60</v>
      </c>
      <c r="T45">
        <v>299.55</v>
      </c>
      <c r="U45">
        <v>293.16000000000003</v>
      </c>
      <c r="V45">
        <v>30000</v>
      </c>
      <c r="W45">
        <f t="shared" si="2"/>
        <v>18.779342723004735</v>
      </c>
      <c r="Y45">
        <v>20</v>
      </c>
      <c r="Z45">
        <v>0.2</v>
      </c>
      <c r="AA45">
        <v>90</v>
      </c>
      <c r="AB45">
        <v>299.52</v>
      </c>
      <c r="AC45">
        <v>293.16000000000003</v>
      </c>
      <c r="AD45">
        <v>30000</v>
      </c>
      <c r="AE45">
        <f t="shared" si="4"/>
        <v>18.867924528302016</v>
      </c>
      <c r="AI45">
        <v>18.534600000000001</v>
      </c>
      <c r="AL45">
        <v>18.866800000000001</v>
      </c>
      <c r="AO45">
        <v>20</v>
      </c>
      <c r="AP45">
        <v>0.2</v>
      </c>
      <c r="AQ45">
        <v>299.67</v>
      </c>
      <c r="AR45">
        <v>293.25</v>
      </c>
      <c r="AS45">
        <f t="shared" si="3"/>
        <v>18.691588785046683</v>
      </c>
      <c r="AU45">
        <v>0.2</v>
      </c>
      <c r="AV45">
        <v>20</v>
      </c>
      <c r="AW45">
        <v>4.6199999999999998E-2</v>
      </c>
      <c r="AX45">
        <v>18.643999999999998</v>
      </c>
      <c r="BA45">
        <f t="shared" si="5"/>
        <v>-2.5459999999976396E-3</v>
      </c>
      <c r="BC45">
        <v>18.569208985221</v>
      </c>
      <c r="BD45">
        <v>18.568000728186799</v>
      </c>
      <c r="BG45">
        <v>18.541</v>
      </c>
      <c r="BI45">
        <v>18.859100000000002</v>
      </c>
      <c r="BK45">
        <v>18.645800000000001</v>
      </c>
      <c r="BN45">
        <f t="shared" si="6"/>
        <v>2.2646924622195647E-3</v>
      </c>
      <c r="BO45">
        <f t="shared" si="7"/>
        <v>1.5274007798401852E-2</v>
      </c>
      <c r="BS45">
        <f t="shared" si="8"/>
        <v>-4.7588785046684734E-2</v>
      </c>
      <c r="BT45">
        <f t="shared" si="9"/>
        <v>0.20519202453982643</v>
      </c>
      <c r="BU45">
        <f t="shared" si="10"/>
        <v>0.15606153846153958</v>
      </c>
      <c r="BV45">
        <f t="shared" si="11"/>
        <v>2.8759627329183246E-2</v>
      </c>
      <c r="CF45">
        <f t="shared" si="12"/>
        <v>0.31965935084999231</v>
      </c>
      <c r="CH45">
        <f t="shared" si="13"/>
        <v>-4.7588785046684734E-2</v>
      </c>
    </row>
    <row r="46" spans="1:86" x14ac:dyDescent="0.25">
      <c r="A46">
        <v>20</v>
      </c>
      <c r="B46">
        <v>0.5</v>
      </c>
      <c r="C46">
        <v>0</v>
      </c>
      <c r="D46">
        <v>299.62</v>
      </c>
      <c r="E46">
        <v>293.16000000000003</v>
      </c>
      <c r="F46">
        <v>30000</v>
      </c>
      <c r="G46">
        <f t="shared" si="0"/>
        <v>18.575851393188913</v>
      </c>
      <c r="I46">
        <v>20</v>
      </c>
      <c r="J46">
        <v>0.5</v>
      </c>
      <c r="K46">
        <v>30</v>
      </c>
      <c r="L46">
        <v>299.58999999999997</v>
      </c>
      <c r="M46">
        <v>293.16000000000003</v>
      </c>
      <c r="N46">
        <v>30000</v>
      </c>
      <c r="O46">
        <f t="shared" si="1"/>
        <v>18.662519440124562</v>
      </c>
      <c r="Q46">
        <v>20</v>
      </c>
      <c r="R46">
        <v>0.5</v>
      </c>
      <c r="S46">
        <v>60</v>
      </c>
      <c r="T46">
        <v>299.54000000000002</v>
      </c>
      <c r="U46">
        <v>293.16000000000003</v>
      </c>
      <c r="V46">
        <v>30000</v>
      </c>
      <c r="W46">
        <f t="shared" si="2"/>
        <v>18.808777429467099</v>
      </c>
      <c r="Y46">
        <v>20</v>
      </c>
      <c r="Z46">
        <v>0.5</v>
      </c>
      <c r="AA46">
        <v>90</v>
      </c>
      <c r="AB46">
        <v>299.51</v>
      </c>
      <c r="AC46">
        <v>293.16000000000003</v>
      </c>
      <c r="AD46">
        <v>30000</v>
      </c>
      <c r="AE46">
        <f t="shared" si="4"/>
        <v>18.897637795275692</v>
      </c>
      <c r="AI46">
        <v>18.569900000000001</v>
      </c>
      <c r="AL46">
        <v>18.888000000000002</v>
      </c>
      <c r="AO46">
        <v>20</v>
      </c>
      <c r="AP46">
        <v>0.5</v>
      </c>
      <c r="AQ46">
        <v>299.66000000000003</v>
      </c>
      <c r="AR46">
        <v>293.25</v>
      </c>
      <c r="AS46">
        <f t="shared" si="3"/>
        <v>18.720748829953124</v>
      </c>
      <c r="AU46">
        <v>0.5</v>
      </c>
      <c r="AV46">
        <v>20</v>
      </c>
      <c r="AW46">
        <v>4.6199999999999998E-2</v>
      </c>
      <c r="AX46">
        <v>18.674700000000001</v>
      </c>
      <c r="BA46">
        <f t="shared" si="5"/>
        <v>-2.4597749999959485E-3</v>
      </c>
      <c r="BC46">
        <v>18.623576428968001</v>
      </c>
      <c r="BD46">
        <v>18.622344450127201</v>
      </c>
      <c r="BG46">
        <v>18.575900000000001</v>
      </c>
      <c r="BI46">
        <v>18.880600000000001</v>
      </c>
      <c r="BK46">
        <v>18.676400000000001</v>
      </c>
      <c r="BN46">
        <f t="shared" si="6"/>
        <v>2.1204947400515544E-3</v>
      </c>
      <c r="BO46">
        <f t="shared" si="7"/>
        <v>9.6834219689243654E-3</v>
      </c>
      <c r="BS46">
        <f t="shared" si="8"/>
        <v>-4.6048829953122095E-2</v>
      </c>
      <c r="BT46">
        <f t="shared" si="9"/>
        <v>0.18136153846154102</v>
      </c>
      <c r="BU46">
        <f t="shared" si="10"/>
        <v>0.13138148148153306</v>
      </c>
      <c r="BV46">
        <f t="shared" si="11"/>
        <v>2.9280559875605405E-2</v>
      </c>
      <c r="CF46">
        <f t="shared" si="12"/>
        <v>0.31214860681108902</v>
      </c>
      <c r="CH46">
        <f t="shared" si="13"/>
        <v>-4.6048829953122095E-2</v>
      </c>
    </row>
    <row r="47" spans="1:86" x14ac:dyDescent="0.25">
      <c r="A47">
        <v>20</v>
      </c>
      <c r="B47">
        <v>1</v>
      </c>
      <c r="C47">
        <v>0</v>
      </c>
      <c r="D47">
        <v>299.60000000000002</v>
      </c>
      <c r="E47">
        <v>293.16000000000003</v>
      </c>
      <c r="F47">
        <v>30000</v>
      </c>
      <c r="G47">
        <f t="shared" si="0"/>
        <v>18.633540372670815</v>
      </c>
      <c r="I47">
        <v>20</v>
      </c>
      <c r="J47">
        <v>1</v>
      </c>
      <c r="K47">
        <v>30</v>
      </c>
      <c r="L47">
        <v>299.58</v>
      </c>
      <c r="M47">
        <v>293.16000000000003</v>
      </c>
      <c r="N47">
        <v>30000</v>
      </c>
      <c r="O47">
        <f t="shared" si="1"/>
        <v>18.691588785046847</v>
      </c>
      <c r="Q47">
        <v>20</v>
      </c>
      <c r="R47">
        <v>1</v>
      </c>
      <c r="S47">
        <v>60</v>
      </c>
      <c r="T47">
        <v>299.52999999999997</v>
      </c>
      <c r="U47">
        <v>293.16000000000003</v>
      </c>
      <c r="V47">
        <v>30000</v>
      </c>
      <c r="W47">
        <f t="shared" si="2"/>
        <v>18.838304552590422</v>
      </c>
      <c r="Y47">
        <v>20</v>
      </c>
      <c r="Z47">
        <v>1</v>
      </c>
      <c r="AA47">
        <v>90</v>
      </c>
      <c r="AB47">
        <v>299.5</v>
      </c>
      <c r="AC47">
        <v>293.16000000000003</v>
      </c>
      <c r="AD47">
        <v>30000</v>
      </c>
      <c r="AE47">
        <f t="shared" si="4"/>
        <v>18.927444794952756</v>
      </c>
      <c r="AI47">
        <v>18.627199999999998</v>
      </c>
      <c r="AL47">
        <v>18.922999999999998</v>
      </c>
      <c r="AO47">
        <v>20</v>
      </c>
      <c r="AP47">
        <v>1</v>
      </c>
      <c r="AQ47">
        <v>299.64</v>
      </c>
      <c r="AR47">
        <v>293.25</v>
      </c>
      <c r="AS47">
        <f t="shared" si="3"/>
        <v>18.779342723004735</v>
      </c>
      <c r="AU47">
        <v>1</v>
      </c>
      <c r="AV47">
        <v>20</v>
      </c>
      <c r="AW47">
        <v>4.6199999999999998E-2</v>
      </c>
      <c r="AX47">
        <v>18.724699999999999</v>
      </c>
      <c r="BA47">
        <f t="shared" si="5"/>
        <v>-2.9097250000022063E-3</v>
      </c>
      <c r="BC47">
        <v>18.6988531238907</v>
      </c>
      <c r="BD47">
        <v>18.697794832169201</v>
      </c>
      <c r="BG47">
        <v>18.6328</v>
      </c>
      <c r="BI47">
        <v>18.916</v>
      </c>
      <c r="BK47">
        <v>18.726199999999999</v>
      </c>
      <c r="BN47">
        <f t="shared" si="6"/>
        <v>2.9858271773723468E-3</v>
      </c>
      <c r="BO47">
        <f t="shared" si="7"/>
        <v>6.6500584997241409E-3</v>
      </c>
      <c r="BS47">
        <f t="shared" si="8"/>
        <v>-5.4642723004736382E-2</v>
      </c>
      <c r="BT47">
        <f t="shared" si="9"/>
        <v>0.14905935085015543</v>
      </c>
      <c r="BU47">
        <f t="shared" si="10"/>
        <v>0.12664860681108792</v>
      </c>
      <c r="BV47">
        <f t="shared" si="11"/>
        <v>1.9351170046878252E-2</v>
      </c>
      <c r="CF47">
        <f t="shared" si="12"/>
        <v>0.28945962732918318</v>
      </c>
      <c r="CH47">
        <f t="shared" si="13"/>
        <v>-5.4642723004736382E-2</v>
      </c>
    </row>
    <row r="48" spans="1:86" x14ac:dyDescent="0.25">
      <c r="A48">
        <v>20</v>
      </c>
      <c r="B48">
        <v>2</v>
      </c>
      <c r="C48">
        <v>0</v>
      </c>
      <c r="D48">
        <v>299.56</v>
      </c>
      <c r="E48">
        <v>293.16000000000003</v>
      </c>
      <c r="F48">
        <v>30000</v>
      </c>
      <c r="G48">
        <f t="shared" si="0"/>
        <v>18.750000000000068</v>
      </c>
      <c r="I48">
        <v>20</v>
      </c>
      <c r="J48">
        <v>2</v>
      </c>
      <c r="K48">
        <v>30</v>
      </c>
      <c r="L48">
        <v>299.54000000000002</v>
      </c>
      <c r="M48">
        <v>293.16000000000003</v>
      </c>
      <c r="N48">
        <v>30000</v>
      </c>
      <c r="O48">
        <f t="shared" si="1"/>
        <v>18.808777429467099</v>
      </c>
      <c r="Q48">
        <v>20</v>
      </c>
      <c r="R48">
        <v>2</v>
      </c>
      <c r="S48">
        <v>60</v>
      </c>
      <c r="T48">
        <v>299.5</v>
      </c>
      <c r="U48">
        <v>293.16000000000003</v>
      </c>
      <c r="V48">
        <v>30000</v>
      </c>
      <c r="W48">
        <f t="shared" si="2"/>
        <v>18.927444794952756</v>
      </c>
      <c r="Y48">
        <v>20</v>
      </c>
      <c r="Z48">
        <v>2</v>
      </c>
      <c r="AA48">
        <v>90</v>
      </c>
      <c r="AB48">
        <v>299.48</v>
      </c>
      <c r="AC48">
        <v>293.16000000000003</v>
      </c>
      <c r="AD48">
        <v>30000</v>
      </c>
      <c r="AE48">
        <f t="shared" si="4"/>
        <v>18.987341772151918</v>
      </c>
      <c r="AI48">
        <v>18.736999999999998</v>
      </c>
      <c r="AL48">
        <v>18.991700000000002</v>
      </c>
      <c r="AO48">
        <v>20</v>
      </c>
      <c r="AP48">
        <v>2</v>
      </c>
      <c r="AQ48">
        <v>299.61</v>
      </c>
      <c r="AR48">
        <v>293.25</v>
      </c>
      <c r="AS48">
        <f t="shared" si="3"/>
        <v>18.867924528301845</v>
      </c>
      <c r="AU48">
        <v>2</v>
      </c>
      <c r="AV48">
        <v>20</v>
      </c>
      <c r="AW48">
        <v>4.6199999999999998E-2</v>
      </c>
      <c r="AX48">
        <v>18.821000000000002</v>
      </c>
      <c r="BA48">
        <f t="shared" si="5"/>
        <v>-2.4869999999977267E-3</v>
      </c>
      <c r="BC48">
        <v>18.831833390273101</v>
      </c>
      <c r="BD48">
        <v>18.8308314905739</v>
      </c>
      <c r="BG48">
        <v>18.741700000000002</v>
      </c>
      <c r="BI48">
        <v>18.985600000000002</v>
      </c>
      <c r="BK48">
        <v>18.822199999999999</v>
      </c>
      <c r="BN48">
        <f t="shared" si="6"/>
        <v>2.2019113563505393E-3</v>
      </c>
      <c r="BO48">
        <f t="shared" si="7"/>
        <v>1.3758934478868029E-3</v>
      </c>
      <c r="BS48">
        <f t="shared" si="8"/>
        <v>-4.6924528301843793E-2</v>
      </c>
      <c r="BT48">
        <f t="shared" si="9"/>
        <v>0.10671121495331803</v>
      </c>
      <c r="BU48">
        <f t="shared" si="10"/>
        <v>0.11171121495331704</v>
      </c>
      <c r="BV48">
        <f t="shared" si="11"/>
        <v>2.4522570532901966E-2</v>
      </c>
      <c r="CF48">
        <f t="shared" si="12"/>
        <v>0.24169999999993408</v>
      </c>
      <c r="CH48">
        <f t="shared" si="13"/>
        <v>-4.6924528301843793E-2</v>
      </c>
    </row>
    <row r="49" spans="1:86" x14ac:dyDescent="0.25">
      <c r="A49">
        <v>20</v>
      </c>
      <c r="B49">
        <v>5</v>
      </c>
      <c r="C49">
        <v>0</v>
      </c>
      <c r="D49">
        <v>299.47000000000003</v>
      </c>
      <c r="E49">
        <v>293.16000000000003</v>
      </c>
      <c r="F49">
        <v>30000</v>
      </c>
      <c r="G49">
        <f t="shared" si="0"/>
        <v>19.017432646592702</v>
      </c>
      <c r="I49">
        <v>20</v>
      </c>
      <c r="J49">
        <v>5</v>
      </c>
      <c r="K49">
        <v>30</v>
      </c>
      <c r="L49">
        <v>299.45</v>
      </c>
      <c r="M49">
        <v>293.16000000000003</v>
      </c>
      <c r="N49">
        <v>30000</v>
      </c>
      <c r="O49">
        <f t="shared" si="1"/>
        <v>19.077901430842719</v>
      </c>
      <c r="Q49">
        <v>20</v>
      </c>
      <c r="R49">
        <v>5</v>
      </c>
      <c r="S49">
        <v>60</v>
      </c>
      <c r="T49">
        <v>299.43</v>
      </c>
      <c r="U49">
        <v>293.16000000000003</v>
      </c>
      <c r="V49">
        <v>30000</v>
      </c>
      <c r="W49">
        <f t="shared" si="2"/>
        <v>19.138755980861301</v>
      </c>
      <c r="Y49">
        <v>20</v>
      </c>
      <c r="Z49">
        <v>5</v>
      </c>
      <c r="AA49">
        <v>90</v>
      </c>
      <c r="AB49">
        <v>299.41000000000003</v>
      </c>
      <c r="AC49">
        <v>293.16000000000003</v>
      </c>
      <c r="AD49">
        <v>30000</v>
      </c>
      <c r="AE49">
        <f t="shared" si="4"/>
        <v>19.2</v>
      </c>
      <c r="AI49">
        <v>19.031199999999998</v>
      </c>
      <c r="AL49">
        <v>19.188500000000001</v>
      </c>
      <c r="AO49">
        <v>20</v>
      </c>
      <c r="AP49">
        <v>5</v>
      </c>
      <c r="AQ49">
        <v>299.52999999999997</v>
      </c>
      <c r="AR49">
        <v>293.25</v>
      </c>
      <c r="AS49">
        <f t="shared" si="3"/>
        <v>19.108280254777153</v>
      </c>
      <c r="AU49">
        <v>5</v>
      </c>
      <c r="AV49">
        <v>20</v>
      </c>
      <c r="AW49">
        <v>4.6199999999999998E-2</v>
      </c>
      <c r="AX49">
        <v>19.083300000000001</v>
      </c>
      <c r="BA49">
        <f t="shared" si="5"/>
        <v>-1.3073000000042615E-3</v>
      </c>
      <c r="BC49">
        <v>19.107673647396901</v>
      </c>
      <c r="BD49">
        <v>19.106860239719399</v>
      </c>
      <c r="BG49">
        <v>19.033999999999999</v>
      </c>
      <c r="BI49">
        <v>19.1845</v>
      </c>
      <c r="BK49">
        <v>19.0838</v>
      </c>
      <c r="BN49">
        <f t="shared" si="6"/>
        <v>6.2401312873140539E-4</v>
      </c>
      <c r="BO49">
        <f t="shared" si="7"/>
        <v>2.0164427642472082E-6</v>
      </c>
      <c r="BS49">
        <f t="shared" si="8"/>
        <v>-2.49802547771516E-2</v>
      </c>
      <c r="BT49">
        <f t="shared" si="9"/>
        <v>5.4867353407296093E-2</v>
      </c>
      <c r="BU49">
        <f t="shared" si="10"/>
        <v>5.7267353407297605E-2</v>
      </c>
      <c r="BV49">
        <f t="shared" si="11"/>
        <v>-1.908025477715114E-2</v>
      </c>
      <c r="CF49">
        <f t="shared" si="12"/>
        <v>0.17106735340729884</v>
      </c>
      <c r="CH49">
        <f t="shared" si="13"/>
        <v>-2.49802547771516E-2</v>
      </c>
    </row>
    <row r="50" spans="1:86" x14ac:dyDescent="0.25">
      <c r="A50">
        <v>20</v>
      </c>
      <c r="B50">
        <v>10</v>
      </c>
      <c r="C50">
        <v>0</v>
      </c>
      <c r="D50">
        <v>299.33999999999997</v>
      </c>
      <c r="E50">
        <v>293.16000000000003</v>
      </c>
      <c r="F50">
        <v>30000</v>
      </c>
      <c r="G50">
        <f t="shared" si="0"/>
        <v>19.417475728155498</v>
      </c>
      <c r="I50">
        <v>20</v>
      </c>
      <c r="J50">
        <v>10</v>
      </c>
      <c r="K50">
        <v>30</v>
      </c>
      <c r="L50">
        <v>299.33</v>
      </c>
      <c r="M50">
        <v>293.16000000000003</v>
      </c>
      <c r="N50">
        <v>30000</v>
      </c>
      <c r="O50">
        <f t="shared" si="1"/>
        <v>19.448946515397211</v>
      </c>
      <c r="Q50">
        <v>20</v>
      </c>
      <c r="R50">
        <v>10</v>
      </c>
      <c r="S50">
        <v>60</v>
      </c>
      <c r="T50">
        <v>299.32</v>
      </c>
      <c r="U50">
        <v>293.16000000000003</v>
      </c>
      <c r="V50">
        <v>30000</v>
      </c>
      <c r="W50">
        <f t="shared" si="2"/>
        <v>19.480519480519582</v>
      </c>
      <c r="Y50">
        <v>20</v>
      </c>
      <c r="Z50">
        <v>10</v>
      </c>
      <c r="AA50">
        <v>90</v>
      </c>
      <c r="AB50">
        <v>299.32</v>
      </c>
      <c r="AC50">
        <v>293.16000000000003</v>
      </c>
      <c r="AD50">
        <v>30000</v>
      </c>
      <c r="AE50">
        <f t="shared" si="4"/>
        <v>19.480519480519582</v>
      </c>
      <c r="AI50">
        <v>19.4298</v>
      </c>
      <c r="AL50">
        <v>19.488199999999999</v>
      </c>
      <c r="AO50">
        <v>20</v>
      </c>
      <c r="AP50">
        <v>10</v>
      </c>
      <c r="AQ50">
        <v>299.42</v>
      </c>
      <c r="AR50">
        <v>293.25</v>
      </c>
      <c r="AS50">
        <f t="shared" si="3"/>
        <v>19.448946515397033</v>
      </c>
      <c r="AU50">
        <v>10</v>
      </c>
      <c r="AV50">
        <v>20</v>
      </c>
      <c r="AW50">
        <v>4.6199999999999998E-2</v>
      </c>
      <c r="AX50">
        <v>19.449200000000001</v>
      </c>
      <c r="BA50">
        <f t="shared" si="5"/>
        <v>1.3033333335951244E-5</v>
      </c>
      <c r="BC50">
        <v>19.444982805993099</v>
      </c>
      <c r="BD50">
        <v>19.4443260498055</v>
      </c>
      <c r="BG50">
        <v>19.430800000000001</v>
      </c>
      <c r="BI50">
        <v>19.486599999999999</v>
      </c>
      <c r="BK50">
        <v>19.449300000000001</v>
      </c>
      <c r="BN50">
        <f t="shared" si="6"/>
        <v>6.4254443941974852E-8</v>
      </c>
      <c r="BO50">
        <f t="shared" si="7"/>
        <v>2.1348702282535846E-5</v>
      </c>
      <c r="BS50">
        <f t="shared" si="8"/>
        <v>2.5348460296825692E-4</v>
      </c>
      <c r="BT50">
        <f t="shared" si="9"/>
        <v>-2.2465153970330221E-3</v>
      </c>
      <c r="BU50">
        <f t="shared" si="10"/>
        <v>2.9724271844681738E-2</v>
      </c>
      <c r="BV50">
        <f t="shared" si="11"/>
        <v>1.5534846029687799E-3</v>
      </c>
      <c r="CF50">
        <f t="shared" si="12"/>
        <v>7.0724271844500919E-2</v>
      </c>
      <c r="CH50">
        <f t="shared" si="13"/>
        <v>2.5348460296825692E-4</v>
      </c>
    </row>
    <row r="51" spans="1:86" x14ac:dyDescent="0.25">
      <c r="A51">
        <v>20</v>
      </c>
      <c r="B51">
        <v>20</v>
      </c>
      <c r="C51">
        <v>0</v>
      </c>
      <c r="D51">
        <v>299.16000000000003</v>
      </c>
      <c r="E51">
        <v>293.16000000000003</v>
      </c>
      <c r="F51">
        <v>30000</v>
      </c>
      <c r="G51">
        <f t="shared" si="0"/>
        <v>20</v>
      </c>
      <c r="I51">
        <v>20</v>
      </c>
      <c r="J51">
        <v>20</v>
      </c>
      <c r="K51">
        <v>30</v>
      </c>
      <c r="L51">
        <v>299.16000000000003</v>
      </c>
      <c r="M51">
        <v>293.16000000000003</v>
      </c>
      <c r="N51">
        <v>30000</v>
      </c>
      <c r="O51">
        <f t="shared" si="1"/>
        <v>20</v>
      </c>
      <c r="Q51">
        <v>20</v>
      </c>
      <c r="R51">
        <v>20</v>
      </c>
      <c r="S51">
        <v>60</v>
      </c>
      <c r="T51">
        <v>299.16000000000003</v>
      </c>
      <c r="U51">
        <v>293.16000000000003</v>
      </c>
      <c r="V51">
        <v>30000</v>
      </c>
      <c r="W51">
        <f t="shared" si="2"/>
        <v>20</v>
      </c>
      <c r="Y51">
        <v>20</v>
      </c>
      <c r="Z51">
        <v>20</v>
      </c>
      <c r="AA51">
        <v>90</v>
      </c>
      <c r="AB51">
        <v>299.16000000000003</v>
      </c>
      <c r="AC51">
        <v>293.16000000000003</v>
      </c>
      <c r="AD51">
        <v>30000</v>
      </c>
      <c r="AE51">
        <f t="shared" si="4"/>
        <v>20</v>
      </c>
      <c r="AI51">
        <v>20</v>
      </c>
      <c r="AL51">
        <v>20</v>
      </c>
      <c r="AO51">
        <v>20</v>
      </c>
      <c r="AP51">
        <v>20</v>
      </c>
      <c r="AQ51">
        <v>299.25</v>
      </c>
      <c r="AR51">
        <v>293.25</v>
      </c>
      <c r="AS51">
        <f t="shared" si="3"/>
        <v>20</v>
      </c>
      <c r="AU51">
        <v>20</v>
      </c>
      <c r="AV51">
        <v>20</v>
      </c>
      <c r="AW51">
        <v>4.6199999999999998E-2</v>
      </c>
      <c r="AX51">
        <v>20</v>
      </c>
      <c r="BA51">
        <f t="shared" si="5"/>
        <v>0</v>
      </c>
      <c r="BC51">
        <v>20.007142286473801</v>
      </c>
      <c r="BD51">
        <v>20.007508098525999</v>
      </c>
      <c r="BG51">
        <v>20</v>
      </c>
      <c r="BI51">
        <v>20</v>
      </c>
      <c r="BK51">
        <v>20</v>
      </c>
      <c r="BN51">
        <f t="shared" si="6"/>
        <v>0</v>
      </c>
      <c r="BO51">
        <f t="shared" si="7"/>
        <v>5.6371543476114805E-5</v>
      </c>
      <c r="BS51">
        <f t="shared" ref="BS51" si="14">(AX51-AS51)^2</f>
        <v>0</v>
      </c>
      <c r="BT51">
        <f t="shared" si="9"/>
        <v>0</v>
      </c>
      <c r="BU51">
        <f t="shared" si="10"/>
        <v>0</v>
      </c>
      <c r="BV51">
        <f t="shared" si="11"/>
        <v>0</v>
      </c>
      <c r="CF51">
        <f t="shared" si="12"/>
        <v>0</v>
      </c>
      <c r="CH51">
        <f>AX51-AS51</f>
        <v>0</v>
      </c>
    </row>
    <row r="52" spans="1:86" x14ac:dyDescent="0.25">
      <c r="C52" t="s">
        <v>1</v>
      </c>
      <c r="D52" t="s">
        <v>2</v>
      </c>
      <c r="BN52">
        <f>SUM(BN3:BN51)</f>
        <v>1.4506771673923989E-2</v>
      </c>
      <c r="BO52">
        <f>SUM(BO3:BO51)</f>
        <v>5.620304356727128E-2</v>
      </c>
      <c r="BP52">
        <f>SQRT(BN52/49)</f>
        <v>1.7206294335909721E-2</v>
      </c>
      <c r="BQ52">
        <f>SQRT(BO52/49)</f>
        <v>3.3867401570359446E-2</v>
      </c>
      <c r="BS52" t="s">
        <v>28</v>
      </c>
      <c r="BT52" t="s">
        <v>29</v>
      </c>
      <c r="BU52" t="s">
        <v>30</v>
      </c>
      <c r="BV52" t="s">
        <v>31</v>
      </c>
    </row>
    <row r="53" spans="1:86" x14ac:dyDescent="0.25">
      <c r="B53" s="1" t="s">
        <v>13</v>
      </c>
      <c r="C53">
        <v>0.49</v>
      </c>
      <c r="D53">
        <v>0.3</v>
      </c>
      <c r="E53">
        <f>1/3*3.1415926*D53^2*C53</f>
        <v>4.6181411219999996E-2</v>
      </c>
      <c r="BR53" t="s">
        <v>23</v>
      </c>
      <c r="BS53" s="2">
        <f>PERCENTILE(BS3:BS51,0.25)</f>
        <v>-1.3131770222748251E-2</v>
      </c>
      <c r="BT53" s="2">
        <f>PERCENTILE(BT3:BT51,0.25)</f>
        <v>0</v>
      </c>
      <c r="BU53" s="2">
        <f>PERCENTILE(BU3:BU51,0.25)</f>
        <v>1.017241379310363E-3</v>
      </c>
      <c r="BV53" s="2">
        <f>PERCENTILE(BV3:BV51,0.25)</f>
        <v>-6.3520709142990128E-3</v>
      </c>
    </row>
    <row r="54" spans="1:86" x14ac:dyDescent="0.25">
      <c r="A54" t="s">
        <v>6</v>
      </c>
      <c r="B54" t="s">
        <v>7</v>
      </c>
      <c r="G54" t="s">
        <v>5</v>
      </c>
      <c r="AE54" t="s">
        <v>4</v>
      </c>
      <c r="AI54" t="s">
        <v>15</v>
      </c>
      <c r="AL54" t="s">
        <v>15</v>
      </c>
      <c r="AU54" t="s">
        <v>9</v>
      </c>
      <c r="AV54" t="s">
        <v>10</v>
      </c>
      <c r="AW54" t="s">
        <v>11</v>
      </c>
      <c r="AX54" t="s">
        <v>12</v>
      </c>
      <c r="BR54" t="s">
        <v>24</v>
      </c>
      <c r="BS54">
        <f>MIN(BS3:BS51)</f>
        <v>-5.4642723004736382E-2</v>
      </c>
      <c r="BT54">
        <f>MIN(BT3:BT51)</f>
        <v>-2.2465153970330221E-3</v>
      </c>
      <c r="BU54">
        <f>MIN(BU3:BU51)</f>
        <v>0</v>
      </c>
      <c r="BV54">
        <f>MIN(BV3:BV51)</f>
        <v>-3.1532971150243672E-2</v>
      </c>
    </row>
    <row r="55" spans="1:86" x14ac:dyDescent="0.25">
      <c r="A55">
        <v>0.2</v>
      </c>
      <c r="B55">
        <v>0.2</v>
      </c>
      <c r="C55">
        <v>0</v>
      </c>
      <c r="D55">
        <v>893.25</v>
      </c>
      <c r="E55">
        <v>293.25</v>
      </c>
      <c r="F55">
        <v>30000</v>
      </c>
      <c r="G55">
        <f t="shared" si="0"/>
        <v>0.2</v>
      </c>
      <c r="I55">
        <v>0.2</v>
      </c>
      <c r="J55">
        <v>0.2</v>
      </c>
      <c r="K55">
        <v>30</v>
      </c>
      <c r="L55">
        <v>893.25</v>
      </c>
      <c r="M55">
        <v>293.25</v>
      </c>
      <c r="N55">
        <v>30000</v>
      </c>
      <c r="O55">
        <f t="shared" si="1"/>
        <v>0.2</v>
      </c>
      <c r="Q55">
        <v>0.2</v>
      </c>
      <c r="R55">
        <v>0.2</v>
      </c>
      <c r="S55">
        <v>60</v>
      </c>
      <c r="T55">
        <v>893.25</v>
      </c>
      <c r="U55">
        <v>293.25</v>
      </c>
      <c r="V55">
        <v>30000</v>
      </c>
      <c r="W55">
        <f t="shared" ref="W55:W103" si="15">V55*4/1000/(T55-U55)</f>
        <v>0.2</v>
      </c>
      <c r="Y55">
        <v>0.2</v>
      </c>
      <c r="Z55">
        <v>0.2</v>
      </c>
      <c r="AA55">
        <v>90</v>
      </c>
      <c r="AB55">
        <v>893.25</v>
      </c>
      <c r="AC55">
        <v>293.25</v>
      </c>
      <c r="AD55">
        <v>30000</v>
      </c>
      <c r="AE55">
        <f t="shared" ref="AE55:AE66" si="16">AD55*4/1000/(AB55-AC55)</f>
        <v>0.2</v>
      </c>
      <c r="AI55">
        <v>0.2</v>
      </c>
      <c r="AL55">
        <v>0.2</v>
      </c>
      <c r="AO55">
        <v>0.2</v>
      </c>
      <c r="AP55">
        <v>0.2</v>
      </c>
      <c r="AQ55">
        <v>893.25</v>
      </c>
      <c r="AR55">
        <v>293.25</v>
      </c>
      <c r="AS55">
        <f t="shared" ref="AS55:AS86" si="17">30000*4/1000/(AQ55-AR55)</f>
        <v>0.2</v>
      </c>
      <c r="AU55">
        <v>0.2</v>
      </c>
      <c r="AV55">
        <v>0.2</v>
      </c>
      <c r="AW55">
        <v>4.6199999999999998E-2</v>
      </c>
      <c r="AX55">
        <v>0.2</v>
      </c>
      <c r="BA55">
        <f t="shared" si="5"/>
        <v>0</v>
      </c>
      <c r="BC55">
        <v>0.20542931974171599</v>
      </c>
      <c r="BD55">
        <v>0.20177440368393701</v>
      </c>
      <c r="BG55">
        <v>0.2</v>
      </c>
      <c r="BI55">
        <v>0.2</v>
      </c>
      <c r="BK55">
        <v>0.2</v>
      </c>
      <c r="BN55">
        <f>(AX55-AS55)^2</f>
        <v>0</v>
      </c>
      <c r="BO55">
        <f t="shared" si="7"/>
        <v>3.14850843356919E-6</v>
      </c>
      <c r="BR55" t="s">
        <v>25</v>
      </c>
      <c r="BS55">
        <f>MAX(BS3:BS51)</f>
        <v>2.5348460296825692E-4</v>
      </c>
      <c r="BT55">
        <f>MAX(BT3:BT51)</f>
        <v>0.20519202453982643</v>
      </c>
      <c r="BU55">
        <f>MAX(BU3:BU51)</f>
        <v>0.15606153846153958</v>
      </c>
      <c r="BV55">
        <f>MAX(BV3:BV51)</f>
        <v>2.9280559875605405E-2</v>
      </c>
    </row>
    <row r="56" spans="1:86" x14ac:dyDescent="0.25">
      <c r="A56">
        <v>0.2</v>
      </c>
      <c r="B56">
        <v>0.5</v>
      </c>
      <c r="C56">
        <v>0</v>
      </c>
      <c r="D56">
        <v>867.55</v>
      </c>
      <c r="E56">
        <v>293.25</v>
      </c>
      <c r="F56">
        <v>30000</v>
      </c>
      <c r="G56">
        <f>F56*4/1000/(D56-E56)</f>
        <v>0.20895002611875327</v>
      </c>
      <c r="I56">
        <v>0.2</v>
      </c>
      <c r="J56">
        <v>0.5</v>
      </c>
      <c r="K56">
        <v>30</v>
      </c>
      <c r="L56">
        <v>866.73</v>
      </c>
      <c r="M56">
        <v>293.25</v>
      </c>
      <c r="N56">
        <v>30000</v>
      </c>
      <c r="O56">
        <f t="shared" si="1"/>
        <v>0.20924879681941827</v>
      </c>
      <c r="Q56">
        <v>0.2</v>
      </c>
      <c r="R56">
        <v>0.5</v>
      </c>
      <c r="S56">
        <v>60</v>
      </c>
      <c r="T56">
        <v>865.11</v>
      </c>
      <c r="U56">
        <v>293.25</v>
      </c>
      <c r="V56">
        <v>30000</v>
      </c>
      <c r="W56">
        <f t="shared" si="15"/>
        <v>0.20984156961494072</v>
      </c>
      <c r="Y56">
        <v>0.2</v>
      </c>
      <c r="Z56">
        <v>0.5</v>
      </c>
      <c r="AA56">
        <v>90</v>
      </c>
      <c r="AB56">
        <v>864.3</v>
      </c>
      <c r="AC56">
        <v>293.25</v>
      </c>
      <c r="AD56">
        <v>30000</v>
      </c>
      <c r="AE56">
        <f t="shared" si="16"/>
        <v>0.21013921723141582</v>
      </c>
      <c r="AI56">
        <v>0.20849999999999999</v>
      </c>
      <c r="AL56">
        <v>0.21179999999999999</v>
      </c>
      <c r="AO56">
        <v>0.2</v>
      </c>
      <c r="AP56">
        <v>0.5</v>
      </c>
      <c r="AQ56">
        <v>865.91</v>
      </c>
      <c r="AR56">
        <v>293.25</v>
      </c>
      <c r="AS56">
        <f t="shared" si="17"/>
        <v>0.20954842314811581</v>
      </c>
      <c r="AU56">
        <v>0.5</v>
      </c>
      <c r="AV56">
        <v>0.2</v>
      </c>
      <c r="AW56">
        <v>4.6199999999999998E-2</v>
      </c>
      <c r="AX56">
        <v>0.20960000000000001</v>
      </c>
      <c r="BA56">
        <f t="shared" si="5"/>
        <v>2.4613333333338162E-4</v>
      </c>
      <c r="BC56">
        <v>0.210292734282124</v>
      </c>
      <c r="BD56">
        <v>0.20700232539024199</v>
      </c>
      <c r="BG56">
        <v>0.2089</v>
      </c>
      <c r="BI56">
        <v>0.21060000000000001</v>
      </c>
      <c r="BK56">
        <v>0.20949999999999999</v>
      </c>
      <c r="BN56">
        <f t="shared" si="6"/>
        <v>2.6601716502846734E-9</v>
      </c>
      <c r="BO56">
        <f t="shared" si="7"/>
        <v>6.4826137926500754E-6</v>
      </c>
      <c r="BR56" t="s">
        <v>26</v>
      </c>
      <c r="BS56" s="2">
        <f>PERCENTILE(BS3:BS51,0.75)</f>
        <v>-8.9048523571078064E-4</v>
      </c>
      <c r="BT56" s="2">
        <f>PERCENTILE(BT3:BT51,0.75)</f>
        <v>1.1804981320050034E-2</v>
      </c>
      <c r="BU56" s="2">
        <f>PERCENTILE(BU3:BU51,0.75)</f>
        <v>1.8547657295856723E-2</v>
      </c>
      <c r="BV56" s="2">
        <f>PERCENTILE(BV3:BV51,0.75)</f>
        <v>1.2422835633623119E-3</v>
      </c>
    </row>
    <row r="57" spans="1:86" x14ac:dyDescent="0.25">
      <c r="A57">
        <v>0.2</v>
      </c>
      <c r="B57">
        <v>1</v>
      </c>
      <c r="C57">
        <v>0</v>
      </c>
      <c r="D57">
        <v>849</v>
      </c>
      <c r="E57">
        <v>293.25</v>
      </c>
      <c r="F57">
        <v>30000</v>
      </c>
      <c r="G57">
        <f t="shared" ref="G57:G120" si="18">F57*4/1000/(D57-E57)</f>
        <v>0.21592442645074225</v>
      </c>
      <c r="I57">
        <v>0.2</v>
      </c>
      <c r="J57">
        <v>1</v>
      </c>
      <c r="K57">
        <v>30</v>
      </c>
      <c r="L57">
        <v>846.79</v>
      </c>
      <c r="M57">
        <v>293.25</v>
      </c>
      <c r="N57">
        <v>30000</v>
      </c>
      <c r="O57">
        <f t="shared" si="1"/>
        <v>0.21678650142717781</v>
      </c>
      <c r="Q57">
        <v>0.2</v>
      </c>
      <c r="R57">
        <v>1</v>
      </c>
      <c r="S57">
        <v>60</v>
      </c>
      <c r="T57">
        <v>842.53</v>
      </c>
      <c r="U57">
        <v>293.25</v>
      </c>
      <c r="V57">
        <v>30000</v>
      </c>
      <c r="W57">
        <f t="shared" si="15"/>
        <v>0.21846781240897176</v>
      </c>
      <c r="Y57">
        <v>0.2</v>
      </c>
      <c r="Z57">
        <v>1</v>
      </c>
      <c r="AA57">
        <v>90</v>
      </c>
      <c r="AB57">
        <v>840.36</v>
      </c>
      <c r="AC57">
        <v>293.25</v>
      </c>
      <c r="AD57">
        <v>30000</v>
      </c>
      <c r="AE57">
        <f t="shared" si="16"/>
        <v>0.21933432033777484</v>
      </c>
      <c r="AI57">
        <v>0.21379999999999999</v>
      </c>
      <c r="AL57">
        <v>0.2253</v>
      </c>
      <c r="AO57">
        <v>0.2</v>
      </c>
      <c r="AP57">
        <v>1</v>
      </c>
      <c r="AQ57">
        <v>844.63</v>
      </c>
      <c r="AR57">
        <v>293.25</v>
      </c>
      <c r="AS57">
        <f t="shared" si="17"/>
        <v>0.21763575029924917</v>
      </c>
      <c r="AU57">
        <v>1</v>
      </c>
      <c r="AV57">
        <v>0.2</v>
      </c>
      <c r="AW57">
        <v>4.6199999999999998E-2</v>
      </c>
      <c r="AX57">
        <v>0.2177</v>
      </c>
      <c r="BA57">
        <f t="shared" si="5"/>
        <v>2.9521666666662691E-4</v>
      </c>
      <c r="BC57">
        <v>0.21663899318583801</v>
      </c>
      <c r="BD57">
        <v>0.21302407416444</v>
      </c>
      <c r="BG57">
        <v>0.21479999999999999</v>
      </c>
      <c r="BI57">
        <v>0.2203</v>
      </c>
      <c r="BK57">
        <v>0.21659999999999999</v>
      </c>
      <c r="BN57">
        <f t="shared" si="6"/>
        <v>4.1280240465718079E-9</v>
      </c>
      <c r="BO57">
        <f t="shared" si="7"/>
        <v>2.1267556772368473E-5</v>
      </c>
    </row>
    <row r="58" spans="1:86" x14ac:dyDescent="0.25">
      <c r="A58">
        <v>0.2</v>
      </c>
      <c r="B58">
        <v>2</v>
      </c>
      <c r="C58">
        <v>0</v>
      </c>
      <c r="D58">
        <v>833.15</v>
      </c>
      <c r="E58">
        <v>293.25</v>
      </c>
      <c r="F58">
        <v>30000</v>
      </c>
      <c r="G58">
        <f t="shared" si="18"/>
        <v>0.22226338210779775</v>
      </c>
      <c r="I58">
        <v>0.2</v>
      </c>
      <c r="J58">
        <v>2</v>
      </c>
      <c r="K58">
        <v>30</v>
      </c>
      <c r="L58">
        <v>829.4</v>
      </c>
      <c r="M58">
        <v>293.25</v>
      </c>
      <c r="N58">
        <v>30000</v>
      </c>
      <c r="O58">
        <f t="shared" si="1"/>
        <v>0.22381796139140167</v>
      </c>
      <c r="Q58">
        <v>0.2</v>
      </c>
      <c r="R58">
        <v>2</v>
      </c>
      <c r="S58">
        <v>60</v>
      </c>
      <c r="T58">
        <v>822.45</v>
      </c>
      <c r="U58">
        <v>293.25</v>
      </c>
      <c r="V58">
        <v>30000</v>
      </c>
      <c r="W58">
        <f t="shared" si="15"/>
        <v>0.22675736961451246</v>
      </c>
      <c r="Y58">
        <v>0.2</v>
      </c>
      <c r="Z58">
        <v>2</v>
      </c>
      <c r="AA58">
        <v>90</v>
      </c>
      <c r="AB58">
        <v>818.79</v>
      </c>
      <c r="AC58">
        <v>293.25</v>
      </c>
      <c r="AD58">
        <v>30000</v>
      </c>
      <c r="AE58">
        <f t="shared" si="16"/>
        <v>0.22833656810138145</v>
      </c>
      <c r="AI58">
        <v>0.21740000000000001</v>
      </c>
      <c r="AL58">
        <v>0.2407</v>
      </c>
      <c r="AO58">
        <v>0.2</v>
      </c>
      <c r="AP58">
        <v>2</v>
      </c>
      <c r="AQ58">
        <v>825.86</v>
      </c>
      <c r="AR58">
        <v>293.25</v>
      </c>
      <c r="AS58">
        <f t="shared" si="17"/>
        <v>0.22530557068023507</v>
      </c>
      <c r="AU58">
        <v>2</v>
      </c>
      <c r="AV58">
        <v>0.2</v>
      </c>
      <c r="AW58">
        <v>4.6199999999999998E-2</v>
      </c>
      <c r="AX58">
        <v>0.2253</v>
      </c>
      <c r="BA58">
        <f t="shared" si="5"/>
        <v>-2.4725000000018636E-5</v>
      </c>
      <c r="BC58">
        <v>0.226395538751787</v>
      </c>
      <c r="BD58">
        <v>0.22070615170336499</v>
      </c>
      <c r="BG58">
        <v>0.219</v>
      </c>
      <c r="BI58">
        <v>0.2293</v>
      </c>
      <c r="BK58">
        <v>0.2225</v>
      </c>
      <c r="BN58">
        <f t="shared" si="6"/>
        <v>3.1032478281433098E-11</v>
      </c>
      <c r="BO58">
        <f t="shared" si="7"/>
        <v>2.1154654924792601E-5</v>
      </c>
    </row>
    <row r="59" spans="1:86" x14ac:dyDescent="0.25">
      <c r="A59">
        <v>0.2</v>
      </c>
      <c r="B59">
        <v>5</v>
      </c>
      <c r="C59">
        <v>0</v>
      </c>
      <c r="D59">
        <v>818.23</v>
      </c>
      <c r="E59">
        <v>293.25</v>
      </c>
      <c r="F59">
        <v>30000</v>
      </c>
      <c r="G59">
        <f t="shared" si="18"/>
        <v>0.22858013638614805</v>
      </c>
      <c r="I59">
        <v>0.2</v>
      </c>
      <c r="J59">
        <v>5</v>
      </c>
      <c r="K59">
        <v>30</v>
      </c>
      <c r="L59">
        <v>812.92</v>
      </c>
      <c r="M59">
        <v>293.25</v>
      </c>
      <c r="N59">
        <v>30000</v>
      </c>
      <c r="O59">
        <f t="shared" si="1"/>
        <v>0.23091577347162623</v>
      </c>
      <c r="Q59">
        <v>0.2</v>
      </c>
      <c r="R59">
        <v>5</v>
      </c>
      <c r="S59">
        <v>60</v>
      </c>
      <c r="T59">
        <v>803.49</v>
      </c>
      <c r="U59">
        <v>293.25</v>
      </c>
      <c r="V59">
        <v>30000</v>
      </c>
      <c r="W59">
        <f t="shared" si="15"/>
        <v>0.23518344308560676</v>
      </c>
      <c r="Y59">
        <v>0.2</v>
      </c>
      <c r="Z59">
        <v>5</v>
      </c>
      <c r="AA59">
        <v>90</v>
      </c>
      <c r="AB59">
        <v>798.31</v>
      </c>
      <c r="AC59">
        <v>293.25</v>
      </c>
      <c r="AD59">
        <v>30000</v>
      </c>
      <c r="AE59">
        <f t="shared" si="16"/>
        <v>0.23759553320397578</v>
      </c>
      <c r="AI59">
        <v>0.22009999999999999</v>
      </c>
      <c r="AL59">
        <v>0.25869999999999999</v>
      </c>
      <c r="AO59">
        <v>0.2</v>
      </c>
      <c r="AP59">
        <v>5</v>
      </c>
      <c r="AQ59">
        <v>808.07</v>
      </c>
      <c r="AR59">
        <v>293.25</v>
      </c>
      <c r="AS59">
        <f t="shared" si="17"/>
        <v>0.23309117749893166</v>
      </c>
      <c r="AU59">
        <v>5</v>
      </c>
      <c r="AV59">
        <v>0.2</v>
      </c>
      <c r="AW59">
        <v>4.6199999999999998E-2</v>
      </c>
      <c r="AX59">
        <v>0.23300000000000001</v>
      </c>
      <c r="BA59">
        <f t="shared" si="5"/>
        <v>-3.9116666666657402E-4</v>
      </c>
      <c r="BC59">
        <v>0.23101002288610301</v>
      </c>
      <c r="BD59">
        <v>0.23161493762261101</v>
      </c>
      <c r="BG59">
        <v>0.22220000000000001</v>
      </c>
      <c r="BI59">
        <v>0.23760000000000001</v>
      </c>
      <c r="BK59">
        <v>0.2273</v>
      </c>
      <c r="BN59">
        <f t="shared" si="6"/>
        <v>8.3133363114299133E-9</v>
      </c>
      <c r="BO59">
        <f t="shared" si="7"/>
        <v>2.179284172439194E-6</v>
      </c>
    </row>
    <row r="60" spans="1:86" x14ac:dyDescent="0.25">
      <c r="A60">
        <v>0.2</v>
      </c>
      <c r="B60">
        <v>10</v>
      </c>
      <c r="C60">
        <v>0</v>
      </c>
      <c r="D60">
        <v>811.33</v>
      </c>
      <c r="E60">
        <v>293.25</v>
      </c>
      <c r="F60">
        <v>30000</v>
      </c>
      <c r="G60">
        <f t="shared" si="18"/>
        <v>0.23162445954292771</v>
      </c>
      <c r="I60">
        <v>0.2</v>
      </c>
      <c r="J60">
        <v>10</v>
      </c>
      <c r="K60">
        <v>30</v>
      </c>
      <c r="L60">
        <v>805.35</v>
      </c>
      <c r="M60">
        <v>293.25</v>
      </c>
      <c r="N60">
        <v>30000</v>
      </c>
      <c r="O60">
        <f t="shared" si="1"/>
        <v>0.23432923257176333</v>
      </c>
      <c r="Q60">
        <v>0.2</v>
      </c>
      <c r="R60">
        <v>10</v>
      </c>
      <c r="S60">
        <v>60</v>
      </c>
      <c r="T60">
        <v>794.98</v>
      </c>
      <c r="U60">
        <v>293.25</v>
      </c>
      <c r="V60">
        <v>30000</v>
      </c>
      <c r="W60">
        <f t="shared" si="15"/>
        <v>0.23917246327706135</v>
      </c>
      <c r="Y60">
        <v>0.2</v>
      </c>
      <c r="Z60">
        <v>10</v>
      </c>
      <c r="AA60">
        <v>90</v>
      </c>
      <c r="AB60">
        <v>789.14</v>
      </c>
      <c r="AC60">
        <v>293.25</v>
      </c>
      <c r="AD60">
        <v>30000</v>
      </c>
      <c r="AE60">
        <f t="shared" si="16"/>
        <v>0.24198915081973826</v>
      </c>
      <c r="AI60">
        <v>0.221</v>
      </c>
      <c r="AL60">
        <v>0.26790000000000003</v>
      </c>
      <c r="AO60">
        <v>0.2</v>
      </c>
      <c r="AP60">
        <v>10</v>
      </c>
      <c r="AQ60">
        <v>800</v>
      </c>
      <c r="AR60">
        <v>293.25</v>
      </c>
      <c r="AS60">
        <f t="shared" si="17"/>
        <v>0.23680315737543167</v>
      </c>
      <c r="AU60">
        <v>10</v>
      </c>
      <c r="AV60">
        <v>0.2</v>
      </c>
      <c r="AW60">
        <v>4.6199999999999998E-2</v>
      </c>
      <c r="AX60">
        <v>0.23669999999999999</v>
      </c>
      <c r="BA60">
        <f t="shared" si="5"/>
        <v>-4.3562500000002508E-4</v>
      </c>
      <c r="BC60">
        <v>0.24895115697286799</v>
      </c>
      <c r="BD60">
        <v>0.233733654345891</v>
      </c>
      <c r="BG60">
        <v>0.22339999999999999</v>
      </c>
      <c r="BI60">
        <v>0.24110000000000001</v>
      </c>
      <c r="BK60">
        <v>0.2293</v>
      </c>
      <c r="BN60">
        <f t="shared" si="6"/>
        <v>1.0641444105952238E-8</v>
      </c>
      <c r="BO60">
        <f t="shared" si="7"/>
        <v>9.4218488483593922E-6</v>
      </c>
      <c r="BR60" t="s">
        <v>27</v>
      </c>
      <c r="BS60">
        <f>MEDIAN(BS3:BS51)</f>
        <v>-4.8297744923738728E-3</v>
      </c>
      <c r="BT60">
        <f>MEDIAN(BT3:BT51)</f>
        <v>4.2143634385150008E-4</v>
      </c>
      <c r="BU60">
        <f>MEDIAN(BU3:BU51)</f>
        <v>5.0035744842665819E-3</v>
      </c>
      <c r="BV60">
        <f>MEDIAN(BV3:BV51)</f>
        <v>-9.5049504950428521E-5</v>
      </c>
    </row>
    <row r="61" spans="1:86" x14ac:dyDescent="0.25">
      <c r="A61">
        <v>0.2</v>
      </c>
      <c r="B61">
        <v>20</v>
      </c>
      <c r="C61">
        <v>0</v>
      </c>
      <c r="D61">
        <v>807.23</v>
      </c>
      <c r="E61">
        <v>293.25</v>
      </c>
      <c r="F61">
        <v>30000</v>
      </c>
      <c r="G61">
        <f t="shared" si="18"/>
        <v>0.2334721195377252</v>
      </c>
      <c r="I61">
        <v>0.2</v>
      </c>
      <c r="J61">
        <v>20</v>
      </c>
      <c r="K61">
        <v>30</v>
      </c>
      <c r="L61">
        <v>800.91</v>
      </c>
      <c r="M61">
        <v>293.25</v>
      </c>
      <c r="N61">
        <v>30000</v>
      </c>
      <c r="O61">
        <f t="shared" si="1"/>
        <v>0.2363786786431864</v>
      </c>
      <c r="Q61">
        <v>0.2</v>
      </c>
      <c r="R61">
        <v>20</v>
      </c>
      <c r="S61">
        <v>60</v>
      </c>
      <c r="T61">
        <v>790.1</v>
      </c>
      <c r="U61">
        <v>293.25</v>
      </c>
      <c r="V61">
        <v>30000</v>
      </c>
      <c r="W61">
        <f t="shared" si="15"/>
        <v>0.241521585991748</v>
      </c>
      <c r="Y61">
        <v>0.2</v>
      </c>
      <c r="Z61">
        <v>20</v>
      </c>
      <c r="AA61">
        <v>90</v>
      </c>
      <c r="AB61">
        <v>783.9</v>
      </c>
      <c r="AC61">
        <v>293.25</v>
      </c>
      <c r="AD61">
        <v>30000</v>
      </c>
      <c r="AE61">
        <f t="shared" si="16"/>
        <v>0.24457352491592788</v>
      </c>
      <c r="AI61">
        <v>0.2215</v>
      </c>
      <c r="AL61">
        <v>0.27339999999999998</v>
      </c>
      <c r="AO61">
        <v>0.2</v>
      </c>
      <c r="AP61">
        <v>20</v>
      </c>
      <c r="AQ61">
        <v>795.31</v>
      </c>
      <c r="AR61">
        <v>293.25</v>
      </c>
      <c r="AS61">
        <f t="shared" si="17"/>
        <v>0.23901525714058083</v>
      </c>
      <c r="AU61">
        <v>20</v>
      </c>
      <c r="AV61">
        <v>0.2</v>
      </c>
      <c r="AW61">
        <v>4.6199999999999998E-2</v>
      </c>
      <c r="AX61">
        <v>0.2389</v>
      </c>
      <c r="BA61">
        <f t="shared" si="5"/>
        <v>-4.8221666666677196E-4</v>
      </c>
      <c r="BC61">
        <v>0.25559268255491702</v>
      </c>
      <c r="BD61">
        <v>0.23618856252915699</v>
      </c>
      <c r="BG61">
        <v>0.224</v>
      </c>
      <c r="BI61">
        <v>0.24310000000000001</v>
      </c>
      <c r="BK61">
        <v>0.23039999999999999</v>
      </c>
      <c r="BN61">
        <f t="shared" si="6"/>
        <v>1.3284208454869729E-8</v>
      </c>
      <c r="BO61">
        <f t="shared" si="7"/>
        <v>7.9902024262526109E-6</v>
      </c>
    </row>
    <row r="62" spans="1:86" x14ac:dyDescent="0.25">
      <c r="A62">
        <v>0.5</v>
      </c>
      <c r="B62">
        <v>0.2</v>
      </c>
      <c r="C62">
        <v>0</v>
      </c>
      <c r="D62">
        <v>542.79</v>
      </c>
      <c r="E62">
        <v>293.25</v>
      </c>
      <c r="F62">
        <v>30000</v>
      </c>
      <c r="G62">
        <f t="shared" si="18"/>
        <v>0.48088482808367405</v>
      </c>
      <c r="I62">
        <v>0.5</v>
      </c>
      <c r="J62">
        <v>0.2</v>
      </c>
      <c r="K62">
        <v>30</v>
      </c>
      <c r="L62">
        <v>542.47</v>
      </c>
      <c r="M62">
        <v>293.25</v>
      </c>
      <c r="N62">
        <v>30000</v>
      </c>
      <c r="O62">
        <f t="shared" si="1"/>
        <v>0.48150228713586385</v>
      </c>
      <c r="Q62">
        <v>0.5</v>
      </c>
      <c r="R62">
        <v>0.2</v>
      </c>
      <c r="S62">
        <v>60</v>
      </c>
      <c r="T62">
        <v>541.83000000000004</v>
      </c>
      <c r="U62">
        <v>293.25</v>
      </c>
      <c r="V62">
        <v>30000</v>
      </c>
      <c r="W62">
        <f t="shared" si="15"/>
        <v>0.48274197441467526</v>
      </c>
      <c r="Y62">
        <v>0.5</v>
      </c>
      <c r="Z62">
        <v>0.2</v>
      </c>
      <c r="AA62">
        <v>90</v>
      </c>
      <c r="AB62">
        <v>541.51</v>
      </c>
      <c r="AC62">
        <v>293.25</v>
      </c>
      <c r="AD62">
        <v>30000</v>
      </c>
      <c r="AE62">
        <f t="shared" si="16"/>
        <v>0.48336421493595427</v>
      </c>
      <c r="AI62">
        <v>0.48149999999999998</v>
      </c>
      <c r="AL62">
        <v>0.48509999999999998</v>
      </c>
      <c r="AO62">
        <v>0.5</v>
      </c>
      <c r="AP62">
        <v>0.2</v>
      </c>
      <c r="AQ62">
        <v>542.15</v>
      </c>
      <c r="AR62">
        <v>293.25</v>
      </c>
      <c r="AS62">
        <f t="shared" si="17"/>
        <v>0.48212133386902373</v>
      </c>
      <c r="AU62">
        <v>0.2</v>
      </c>
      <c r="AV62">
        <v>0.5</v>
      </c>
      <c r="AW62">
        <v>4.6199999999999998E-2</v>
      </c>
      <c r="AX62">
        <v>0.48270000000000002</v>
      </c>
      <c r="BA62">
        <f t="shared" si="5"/>
        <v>1.2002499999999897E-3</v>
      </c>
      <c r="BC62">
        <v>0.518516621431102</v>
      </c>
      <c r="BD62">
        <v>0.51445089273332201</v>
      </c>
      <c r="BG62">
        <v>0.48209999999999997</v>
      </c>
      <c r="BI62">
        <v>0.48420000000000002</v>
      </c>
      <c r="BK62">
        <v>0.48280000000000001</v>
      </c>
      <c r="BN62">
        <f t="shared" si="6"/>
        <v>3.3485449113906978E-7</v>
      </c>
      <c r="BO62">
        <f t="shared" si="7"/>
        <v>1.0452003763601276E-3</v>
      </c>
    </row>
    <row r="63" spans="1:86" x14ac:dyDescent="0.25">
      <c r="A63">
        <v>0.5</v>
      </c>
      <c r="B63">
        <v>0.5</v>
      </c>
      <c r="C63">
        <v>0</v>
      </c>
      <c r="D63">
        <v>533.25</v>
      </c>
      <c r="E63">
        <v>293.25</v>
      </c>
      <c r="F63">
        <v>30000</v>
      </c>
      <c r="G63">
        <f t="shared" si="18"/>
        <v>0.5</v>
      </c>
      <c r="I63">
        <v>0.5</v>
      </c>
      <c r="J63">
        <v>0.5</v>
      </c>
      <c r="K63">
        <v>30</v>
      </c>
      <c r="L63">
        <v>533.25</v>
      </c>
      <c r="M63">
        <v>293.25</v>
      </c>
      <c r="N63">
        <v>30000</v>
      </c>
      <c r="O63">
        <f t="shared" si="1"/>
        <v>0.5</v>
      </c>
      <c r="Q63">
        <v>0.5</v>
      </c>
      <c r="R63">
        <v>0.5</v>
      </c>
      <c r="S63">
        <v>60</v>
      </c>
      <c r="T63">
        <v>533.25</v>
      </c>
      <c r="U63">
        <v>293.25</v>
      </c>
      <c r="V63">
        <v>30000</v>
      </c>
      <c r="W63">
        <f t="shared" si="15"/>
        <v>0.5</v>
      </c>
      <c r="Y63">
        <v>0.5</v>
      </c>
      <c r="Z63">
        <v>0.5</v>
      </c>
      <c r="AA63">
        <v>90</v>
      </c>
      <c r="AB63">
        <v>533.25</v>
      </c>
      <c r="AC63">
        <v>293.25</v>
      </c>
      <c r="AD63">
        <v>30000</v>
      </c>
      <c r="AE63">
        <f t="shared" si="16"/>
        <v>0.5</v>
      </c>
      <c r="AI63">
        <v>0.5</v>
      </c>
      <c r="AL63">
        <v>0.5</v>
      </c>
      <c r="AO63">
        <v>0.5</v>
      </c>
      <c r="AP63">
        <v>0.5</v>
      </c>
      <c r="AQ63">
        <v>533.25</v>
      </c>
      <c r="AR63">
        <v>293.25</v>
      </c>
      <c r="AS63">
        <f t="shared" si="17"/>
        <v>0.5</v>
      </c>
      <c r="AU63">
        <v>0.5</v>
      </c>
      <c r="AV63">
        <v>0.5</v>
      </c>
      <c r="AW63">
        <v>4.6199999999999998E-2</v>
      </c>
      <c r="AX63">
        <v>0.5</v>
      </c>
      <c r="BA63">
        <f t="shared" si="5"/>
        <v>0</v>
      </c>
      <c r="BC63">
        <v>0.530537935523407</v>
      </c>
      <c r="BD63">
        <v>0.52890378315766295</v>
      </c>
      <c r="BG63">
        <v>0.5</v>
      </c>
      <c r="BI63">
        <v>0.5</v>
      </c>
      <c r="BK63">
        <v>0.5</v>
      </c>
      <c r="BN63">
        <f t="shared" si="6"/>
        <v>0</v>
      </c>
      <c r="BO63">
        <f t="shared" si="7"/>
        <v>8.3542868082520073E-4</v>
      </c>
    </row>
    <row r="64" spans="1:86" x14ac:dyDescent="0.25">
      <c r="A64">
        <v>0.5</v>
      </c>
      <c r="B64">
        <v>1</v>
      </c>
      <c r="C64">
        <v>0</v>
      </c>
      <c r="D64">
        <v>525.47</v>
      </c>
      <c r="E64">
        <v>293.25</v>
      </c>
      <c r="F64">
        <v>30000</v>
      </c>
      <c r="G64">
        <f t="shared" si="18"/>
        <v>0.51675135647231063</v>
      </c>
      <c r="I64">
        <v>0.5</v>
      </c>
      <c r="J64">
        <v>1</v>
      </c>
      <c r="K64">
        <v>30</v>
      </c>
      <c r="L64">
        <v>525.28</v>
      </c>
      <c r="M64">
        <v>293.25</v>
      </c>
      <c r="N64">
        <v>30000</v>
      </c>
      <c r="O64">
        <f t="shared" si="1"/>
        <v>0.51717450329698755</v>
      </c>
      <c r="Q64">
        <v>0.5</v>
      </c>
      <c r="R64">
        <v>1</v>
      </c>
      <c r="S64">
        <v>60</v>
      </c>
      <c r="T64">
        <v>524.89</v>
      </c>
      <c r="U64">
        <v>293.25</v>
      </c>
      <c r="V64">
        <v>30000</v>
      </c>
      <c r="W64">
        <f t="shared" si="15"/>
        <v>0.51804524261785534</v>
      </c>
      <c r="Y64">
        <v>0.5</v>
      </c>
      <c r="Z64">
        <v>1</v>
      </c>
      <c r="AA64">
        <v>90</v>
      </c>
      <c r="AB64">
        <v>524.70000000000005</v>
      </c>
      <c r="AC64">
        <v>293.25</v>
      </c>
      <c r="AD64">
        <v>30000</v>
      </c>
      <c r="AE64">
        <f t="shared" si="16"/>
        <v>0.51847051198963046</v>
      </c>
      <c r="AI64">
        <v>0.51629999999999998</v>
      </c>
      <c r="AL64">
        <v>0.52070000000000005</v>
      </c>
      <c r="AO64">
        <v>0.5</v>
      </c>
      <c r="AP64">
        <v>1</v>
      </c>
      <c r="AQ64">
        <v>525.08000000000004</v>
      </c>
      <c r="AR64">
        <v>293.25</v>
      </c>
      <c r="AS64">
        <f t="shared" si="17"/>
        <v>0.51762067031876802</v>
      </c>
      <c r="AU64">
        <v>1</v>
      </c>
      <c r="AV64">
        <v>0.5</v>
      </c>
      <c r="AW64">
        <v>4.6199999999999998E-2</v>
      </c>
      <c r="AX64">
        <v>0.51780000000000004</v>
      </c>
      <c r="BA64">
        <f t="shared" si="5"/>
        <v>3.4645000000016208E-4</v>
      </c>
      <c r="BC64">
        <v>0.54647710449918396</v>
      </c>
      <c r="BD64">
        <v>0.54046504122685901</v>
      </c>
      <c r="BG64">
        <v>0.51680000000000004</v>
      </c>
      <c r="BI64">
        <v>0.51919999999999999</v>
      </c>
      <c r="BK64">
        <v>0.51759999999999995</v>
      </c>
      <c r="BN64">
        <f t="shared" si="6"/>
        <v>3.2159134570778293E-8</v>
      </c>
      <c r="BO64">
        <f t="shared" si="7"/>
        <v>5.218652821864341E-4</v>
      </c>
    </row>
    <row r="65" spans="1:67" x14ac:dyDescent="0.25">
      <c r="A65">
        <v>0.5</v>
      </c>
      <c r="B65">
        <v>2</v>
      </c>
      <c r="C65">
        <v>0</v>
      </c>
      <c r="D65">
        <v>517.86</v>
      </c>
      <c r="E65">
        <v>293.25</v>
      </c>
      <c r="F65">
        <v>30000</v>
      </c>
      <c r="G65">
        <f t="shared" si="18"/>
        <v>0.53425938293041264</v>
      </c>
      <c r="I65">
        <v>0.5</v>
      </c>
      <c r="J65">
        <v>2</v>
      </c>
      <c r="K65">
        <v>30</v>
      </c>
      <c r="L65">
        <v>517.16999999999996</v>
      </c>
      <c r="M65">
        <v>293.25</v>
      </c>
      <c r="N65">
        <v>30000</v>
      </c>
      <c r="O65">
        <f t="shared" si="1"/>
        <v>0.53590568060021448</v>
      </c>
      <c r="Q65">
        <v>0.5</v>
      </c>
      <c r="R65">
        <v>2</v>
      </c>
      <c r="S65">
        <v>60</v>
      </c>
      <c r="T65">
        <v>515.82000000000005</v>
      </c>
      <c r="U65">
        <v>293.25</v>
      </c>
      <c r="V65">
        <v>30000</v>
      </c>
      <c r="W65">
        <f t="shared" si="15"/>
        <v>0.53915622051489409</v>
      </c>
      <c r="Y65">
        <v>0.5</v>
      </c>
      <c r="Z65">
        <v>2</v>
      </c>
      <c r="AA65">
        <v>90</v>
      </c>
      <c r="AB65">
        <v>515.15</v>
      </c>
      <c r="AC65">
        <v>293.25</v>
      </c>
      <c r="AD65">
        <v>30000</v>
      </c>
      <c r="AE65">
        <f t="shared" si="16"/>
        <v>0.54078413699864814</v>
      </c>
      <c r="AI65">
        <v>0.53069999999999995</v>
      </c>
      <c r="AL65">
        <v>0.5514</v>
      </c>
      <c r="AO65">
        <v>0.5</v>
      </c>
      <c r="AP65">
        <v>2</v>
      </c>
      <c r="AQ65">
        <v>516.49</v>
      </c>
      <c r="AR65">
        <v>293.25</v>
      </c>
      <c r="AS65">
        <f t="shared" si="17"/>
        <v>0.53753807561368927</v>
      </c>
      <c r="AU65">
        <v>2</v>
      </c>
      <c r="AV65">
        <v>0.5</v>
      </c>
      <c r="AW65">
        <v>4.6199999999999998E-2</v>
      </c>
      <c r="AX65">
        <v>0.53769999999999996</v>
      </c>
      <c r="BA65">
        <f t="shared" si="5"/>
        <v>3.0123333333331216E-4</v>
      </c>
      <c r="BC65">
        <v>0.57028541531763999</v>
      </c>
      <c r="BD65">
        <v>0.56089482524277401</v>
      </c>
      <c r="BG65">
        <v>0.53259999999999996</v>
      </c>
      <c r="BI65">
        <v>0.54300000000000004</v>
      </c>
      <c r="BK65">
        <v>0.53610000000000002</v>
      </c>
      <c r="BN65">
        <f t="shared" si="6"/>
        <v>2.6219506882092151E-8</v>
      </c>
      <c r="BO65">
        <f t="shared" si="7"/>
        <v>5.4553775323575005E-4</v>
      </c>
    </row>
    <row r="66" spans="1:67" x14ac:dyDescent="0.25">
      <c r="A66">
        <v>0.5</v>
      </c>
      <c r="B66">
        <v>5</v>
      </c>
      <c r="C66">
        <v>0</v>
      </c>
      <c r="D66">
        <v>509.21</v>
      </c>
      <c r="E66">
        <v>293.25</v>
      </c>
      <c r="F66">
        <v>30000</v>
      </c>
      <c r="G66">
        <f t="shared" si="18"/>
        <v>0.55565845526949442</v>
      </c>
      <c r="I66">
        <v>0.5</v>
      </c>
      <c r="J66">
        <v>5</v>
      </c>
      <c r="K66">
        <v>30</v>
      </c>
      <c r="L66">
        <v>507.71</v>
      </c>
      <c r="M66">
        <v>293.25</v>
      </c>
      <c r="N66">
        <v>30000</v>
      </c>
      <c r="O66">
        <f t="shared" si="1"/>
        <v>0.55954490347850416</v>
      </c>
      <c r="Q66">
        <v>0.5</v>
      </c>
      <c r="R66">
        <v>5</v>
      </c>
      <c r="S66">
        <v>60</v>
      </c>
      <c r="T66">
        <v>504.93</v>
      </c>
      <c r="U66">
        <v>293.25</v>
      </c>
      <c r="V66">
        <v>30000</v>
      </c>
      <c r="W66">
        <f t="shared" si="15"/>
        <v>0.56689342403628118</v>
      </c>
      <c r="Y66">
        <v>0.5</v>
      </c>
      <c r="Z66">
        <v>5</v>
      </c>
      <c r="AA66">
        <v>90</v>
      </c>
      <c r="AB66">
        <v>503.47</v>
      </c>
      <c r="AC66">
        <v>293.25</v>
      </c>
      <c r="AD66">
        <v>30000</v>
      </c>
      <c r="AE66">
        <f t="shared" si="16"/>
        <v>0.57083055846256292</v>
      </c>
      <c r="AI66">
        <v>0.54359999999999997</v>
      </c>
      <c r="AL66">
        <v>0.6018</v>
      </c>
      <c r="AO66">
        <v>0.5</v>
      </c>
      <c r="AP66">
        <v>5</v>
      </c>
      <c r="AQ66">
        <v>506.29</v>
      </c>
      <c r="AR66">
        <v>293.25</v>
      </c>
      <c r="AS66">
        <f t="shared" si="17"/>
        <v>0.56327450244085608</v>
      </c>
      <c r="AU66">
        <v>5</v>
      </c>
      <c r="AV66">
        <v>0.5</v>
      </c>
      <c r="AW66">
        <v>4.6199999999999998E-2</v>
      </c>
      <c r="AX66">
        <v>0.56320000000000003</v>
      </c>
      <c r="BA66">
        <f t="shared" si="5"/>
        <v>-1.322666666664411E-4</v>
      </c>
      <c r="BC66">
        <v>0.58490573638451104</v>
      </c>
      <c r="BD66">
        <v>0.57302918875120901</v>
      </c>
      <c r="BG66">
        <v>0.54749999999999999</v>
      </c>
      <c r="BI66">
        <v>0.57320000000000004</v>
      </c>
      <c r="BK66">
        <v>0.55610000000000004</v>
      </c>
      <c r="BN66">
        <f t="shared" si="6"/>
        <v>5.5506136935092548E-9</v>
      </c>
      <c r="BO66">
        <f t="shared" si="7"/>
        <v>9.5153905013386716E-5</v>
      </c>
    </row>
    <row r="67" spans="1:67" x14ac:dyDescent="0.25">
      <c r="A67">
        <v>0.5</v>
      </c>
      <c r="B67">
        <v>10</v>
      </c>
      <c r="C67">
        <v>0</v>
      </c>
      <c r="D67">
        <v>504.43</v>
      </c>
      <c r="E67">
        <v>293.25</v>
      </c>
      <c r="F67">
        <v>30000</v>
      </c>
      <c r="G67">
        <f t="shared" si="18"/>
        <v>0.56823562837389907</v>
      </c>
      <c r="I67">
        <v>0.5</v>
      </c>
      <c r="J67">
        <v>10</v>
      </c>
      <c r="K67">
        <v>30</v>
      </c>
      <c r="L67">
        <v>502.43</v>
      </c>
      <c r="M67">
        <v>293.25</v>
      </c>
      <c r="N67">
        <v>30000</v>
      </c>
      <c r="O67">
        <f t="shared" ref="O67:O130" si="19">N67*4/1000/(L67-M67)</f>
        <v>0.57366861076584763</v>
      </c>
      <c r="Q67">
        <v>0.5</v>
      </c>
      <c r="R67">
        <v>10</v>
      </c>
      <c r="S67">
        <v>60</v>
      </c>
      <c r="T67">
        <v>498.85</v>
      </c>
      <c r="U67">
        <v>293.25</v>
      </c>
      <c r="V67">
        <v>30000</v>
      </c>
      <c r="W67">
        <f t="shared" si="15"/>
        <v>0.58365758754863806</v>
      </c>
      <c r="Y67">
        <v>0.5</v>
      </c>
      <c r="Z67">
        <v>10</v>
      </c>
      <c r="AA67">
        <v>90</v>
      </c>
      <c r="AB67">
        <v>496.9</v>
      </c>
      <c r="AC67">
        <v>293.25</v>
      </c>
      <c r="AD67">
        <v>30000</v>
      </c>
      <c r="AE67">
        <f t="shared" ref="AE67:AE103" si="20">AD67*4/1000/(AB67-AC67)</f>
        <v>0.58924625583108281</v>
      </c>
      <c r="AI67">
        <v>0.54900000000000004</v>
      </c>
      <c r="AL67">
        <v>0.63719999999999999</v>
      </c>
      <c r="AO67">
        <v>0.5</v>
      </c>
      <c r="AP67">
        <v>10</v>
      </c>
      <c r="AQ67">
        <v>500.59</v>
      </c>
      <c r="AR67">
        <v>293.25</v>
      </c>
      <c r="AS67">
        <f t="shared" si="17"/>
        <v>0.57875952541718922</v>
      </c>
      <c r="AU67">
        <v>10</v>
      </c>
      <c r="AV67">
        <v>0.5</v>
      </c>
      <c r="AW67">
        <v>4.6199999999999998E-2</v>
      </c>
      <c r="AX67">
        <v>0.5786</v>
      </c>
      <c r="BA67">
        <f t="shared" si="5"/>
        <v>-2.7563333333344283E-4</v>
      </c>
      <c r="BC67">
        <v>0.59402286384431402</v>
      </c>
      <c r="BD67">
        <v>0.58459282042175897</v>
      </c>
      <c r="BG67">
        <v>0.55410000000000004</v>
      </c>
      <c r="BI67">
        <v>0.58989999999999998</v>
      </c>
      <c r="BK67">
        <v>0.56599999999999995</v>
      </c>
      <c r="BN67">
        <f t="shared" si="6"/>
        <v>2.5448358729395105E-8</v>
      </c>
      <c r="BO67">
        <f t="shared" si="7"/>
        <v>3.4027330610338393E-5</v>
      </c>
    </row>
    <row r="68" spans="1:67" x14ac:dyDescent="0.25">
      <c r="A68">
        <v>0.5</v>
      </c>
      <c r="B68">
        <v>20</v>
      </c>
      <c r="C68">
        <v>0</v>
      </c>
      <c r="D68">
        <v>501.23</v>
      </c>
      <c r="E68">
        <v>293.25</v>
      </c>
      <c r="F68">
        <v>30000</v>
      </c>
      <c r="G68">
        <f t="shared" si="18"/>
        <v>0.57697855563034905</v>
      </c>
      <c r="I68">
        <v>0.5</v>
      </c>
      <c r="J68">
        <v>20</v>
      </c>
      <c r="K68">
        <v>30</v>
      </c>
      <c r="L68">
        <v>498.91</v>
      </c>
      <c r="M68">
        <v>293.25</v>
      </c>
      <c r="N68">
        <v>30000</v>
      </c>
      <c r="O68">
        <f t="shared" si="19"/>
        <v>0.58348730915102587</v>
      </c>
      <c r="Q68">
        <v>0.5</v>
      </c>
      <c r="R68">
        <v>20</v>
      </c>
      <c r="S68">
        <v>60</v>
      </c>
      <c r="T68">
        <v>494.85</v>
      </c>
      <c r="U68">
        <v>293.25</v>
      </c>
      <c r="V68">
        <v>30000</v>
      </c>
      <c r="W68">
        <f t="shared" si="15"/>
        <v>0.59523809523809512</v>
      </c>
      <c r="Y68">
        <v>0.5</v>
      </c>
      <c r="Z68">
        <v>20</v>
      </c>
      <c r="AA68">
        <v>90</v>
      </c>
      <c r="AB68">
        <v>492.58</v>
      </c>
      <c r="AC68">
        <v>293.25</v>
      </c>
      <c r="AD68">
        <v>30000</v>
      </c>
      <c r="AE68">
        <f t="shared" si="20"/>
        <v>0.60201675613304573</v>
      </c>
      <c r="AI68">
        <v>0.55189999999999995</v>
      </c>
      <c r="AL68">
        <v>0.66339999999999999</v>
      </c>
      <c r="AO68">
        <v>0.5</v>
      </c>
      <c r="AP68">
        <v>20</v>
      </c>
      <c r="AQ68">
        <v>496.82</v>
      </c>
      <c r="AR68">
        <v>293.25</v>
      </c>
      <c r="AS68">
        <f t="shared" si="17"/>
        <v>0.58947782089698875</v>
      </c>
      <c r="AU68">
        <v>20</v>
      </c>
      <c r="AV68">
        <v>0.5</v>
      </c>
      <c r="AW68">
        <v>4.6199999999999998E-2</v>
      </c>
      <c r="AX68">
        <v>0.58930000000000005</v>
      </c>
      <c r="BA68">
        <f t="shared" ref="BA68:BA131" si="21">(AX68-AS68)/AS68</f>
        <v>-3.0165833333324843E-4</v>
      </c>
      <c r="BC68">
        <v>0.60118901473689301</v>
      </c>
      <c r="BD68">
        <v>0.58879651589016702</v>
      </c>
      <c r="BG68">
        <v>0.55769999999999997</v>
      </c>
      <c r="BI68">
        <v>0.60040000000000004</v>
      </c>
      <c r="BK68">
        <v>0.57199999999999995</v>
      </c>
      <c r="BN68">
        <f t="shared" ref="BN68:BN131" si="22">(AX68-AS68)^2</f>
        <v>3.1620271405866118E-8</v>
      </c>
      <c r="BO68">
        <f t="shared" ref="BO68:BO131" si="23">(BD68-AS68)^2</f>
        <v>4.6417651232035863E-7</v>
      </c>
    </row>
    <row r="69" spans="1:67" x14ac:dyDescent="0.25">
      <c r="A69">
        <v>1</v>
      </c>
      <c r="B69">
        <v>0.2</v>
      </c>
      <c r="C69">
        <v>0</v>
      </c>
      <c r="D69">
        <v>420.94</v>
      </c>
      <c r="E69">
        <v>293.25</v>
      </c>
      <c r="F69">
        <v>30000</v>
      </c>
      <c r="G69">
        <f t="shared" si="18"/>
        <v>0.93977602004855509</v>
      </c>
      <c r="I69">
        <v>1</v>
      </c>
      <c r="J69">
        <v>0.2</v>
      </c>
      <c r="K69">
        <v>30</v>
      </c>
      <c r="L69">
        <v>420.53</v>
      </c>
      <c r="M69">
        <v>293.25</v>
      </c>
      <c r="N69">
        <v>30000</v>
      </c>
      <c r="O69">
        <f t="shared" si="19"/>
        <v>0.94280326838466388</v>
      </c>
      <c r="Q69">
        <v>1</v>
      </c>
      <c r="R69">
        <v>0.2</v>
      </c>
      <c r="S69">
        <v>60</v>
      </c>
      <c r="T69">
        <v>419.72</v>
      </c>
      <c r="U69">
        <v>293.25</v>
      </c>
      <c r="V69">
        <v>30000</v>
      </c>
      <c r="W69">
        <f t="shared" si="15"/>
        <v>0.94884162251917425</v>
      </c>
      <c r="Y69">
        <v>1</v>
      </c>
      <c r="Z69">
        <v>0.2</v>
      </c>
      <c r="AA69">
        <v>90</v>
      </c>
      <c r="AB69">
        <v>419.31</v>
      </c>
      <c r="AC69">
        <v>293.25</v>
      </c>
      <c r="AD69">
        <v>30000</v>
      </c>
      <c r="AE69">
        <f t="shared" si="20"/>
        <v>0.95192765349833408</v>
      </c>
      <c r="AI69">
        <v>0.94440000000000002</v>
      </c>
      <c r="AL69">
        <v>0.95930000000000004</v>
      </c>
      <c r="AO69">
        <v>1</v>
      </c>
      <c r="AP69">
        <v>0.2</v>
      </c>
      <c r="AQ69">
        <v>420.12</v>
      </c>
      <c r="AR69">
        <v>293.25</v>
      </c>
      <c r="AS69">
        <f t="shared" si="17"/>
        <v>0.9458500827618822</v>
      </c>
      <c r="AU69">
        <v>0.2</v>
      </c>
      <c r="AV69">
        <v>1</v>
      </c>
      <c r="AW69">
        <v>4.6199999999999998E-2</v>
      </c>
      <c r="AX69">
        <v>0.94930000000000003</v>
      </c>
      <c r="BA69">
        <f t="shared" si="21"/>
        <v>3.6474250000000734E-3</v>
      </c>
      <c r="BC69">
        <v>0.98032542574903003</v>
      </c>
      <c r="BD69">
        <v>0.97842133228734196</v>
      </c>
      <c r="BG69">
        <v>0.94720000000000004</v>
      </c>
      <c r="BI69">
        <v>0.95579999999999998</v>
      </c>
      <c r="BK69">
        <v>0.95009999999999994</v>
      </c>
      <c r="BN69">
        <f t="shared" si="22"/>
        <v>1.1901928949862541E-5</v>
      </c>
      <c r="BO69">
        <f t="shared" si="23"/>
        <v>1.0608862956497623E-3</v>
      </c>
    </row>
    <row r="70" spans="1:67" x14ac:dyDescent="0.25">
      <c r="A70">
        <v>1</v>
      </c>
      <c r="B70">
        <v>0.5</v>
      </c>
      <c r="C70">
        <v>0</v>
      </c>
      <c r="D70">
        <v>416.93</v>
      </c>
      <c r="E70">
        <v>293.25</v>
      </c>
      <c r="F70">
        <v>30000</v>
      </c>
      <c r="G70">
        <f t="shared" si="18"/>
        <v>0.97024579560155233</v>
      </c>
      <c r="I70">
        <v>1</v>
      </c>
      <c r="J70">
        <v>0.5</v>
      </c>
      <c r="K70">
        <v>30</v>
      </c>
      <c r="L70">
        <v>416.83</v>
      </c>
      <c r="M70">
        <v>293.25</v>
      </c>
      <c r="N70">
        <v>30000</v>
      </c>
      <c r="O70">
        <f t="shared" si="19"/>
        <v>0.97103091115067175</v>
      </c>
      <c r="Q70">
        <v>1</v>
      </c>
      <c r="R70">
        <v>0.5</v>
      </c>
      <c r="S70">
        <v>60</v>
      </c>
      <c r="T70">
        <v>416.64</v>
      </c>
      <c r="U70">
        <v>293.25</v>
      </c>
      <c r="V70">
        <v>30000</v>
      </c>
      <c r="W70">
        <f t="shared" si="15"/>
        <v>0.97252613663992227</v>
      </c>
      <c r="Y70">
        <v>1</v>
      </c>
      <c r="Z70">
        <v>0.5</v>
      </c>
      <c r="AA70">
        <v>90</v>
      </c>
      <c r="AB70">
        <v>416.55</v>
      </c>
      <c r="AC70">
        <v>293.25</v>
      </c>
      <c r="AD70">
        <v>30000</v>
      </c>
      <c r="AE70">
        <f t="shared" si="20"/>
        <v>0.97323600973236002</v>
      </c>
      <c r="AI70">
        <v>0.9708</v>
      </c>
      <c r="AL70">
        <v>0.97550000000000003</v>
      </c>
      <c r="AO70">
        <v>1</v>
      </c>
      <c r="AP70">
        <v>0.5</v>
      </c>
      <c r="AQ70">
        <v>416.74</v>
      </c>
      <c r="AR70">
        <v>293.25</v>
      </c>
      <c r="AS70">
        <f t="shared" si="17"/>
        <v>0.97173860231597697</v>
      </c>
      <c r="AU70">
        <v>0.5</v>
      </c>
      <c r="AV70">
        <v>1</v>
      </c>
      <c r="AW70">
        <v>4.6199999999999998E-2</v>
      </c>
      <c r="AX70">
        <v>0.97230000000000005</v>
      </c>
      <c r="BA70">
        <f t="shared" si="21"/>
        <v>5.7772500000008399E-4</v>
      </c>
      <c r="BC70">
        <v>1.00760979595594</v>
      </c>
      <c r="BD70">
        <v>1.0096920831843901</v>
      </c>
      <c r="BG70">
        <v>0.97160000000000002</v>
      </c>
      <c r="BI70">
        <v>0.97430000000000005</v>
      </c>
      <c r="BK70">
        <v>0.97250000000000003</v>
      </c>
      <c r="BN70">
        <f t="shared" si="22"/>
        <v>3.1516735962647736E-7</v>
      </c>
      <c r="BO70">
        <f t="shared" si="23"/>
        <v>1.4404667100289994E-3</v>
      </c>
    </row>
    <row r="71" spans="1:67" x14ac:dyDescent="0.25">
      <c r="A71">
        <v>1</v>
      </c>
      <c r="B71">
        <v>1</v>
      </c>
      <c r="C71">
        <v>0</v>
      </c>
      <c r="D71">
        <v>413.25</v>
      </c>
      <c r="E71">
        <v>293.25</v>
      </c>
      <c r="F71">
        <v>30000</v>
      </c>
      <c r="G71">
        <f t="shared" si="18"/>
        <v>1</v>
      </c>
      <c r="I71">
        <v>1</v>
      </c>
      <c r="J71">
        <v>1</v>
      </c>
      <c r="K71">
        <v>30</v>
      </c>
      <c r="L71">
        <v>413.25</v>
      </c>
      <c r="M71">
        <v>293.25</v>
      </c>
      <c r="N71">
        <v>30000</v>
      </c>
      <c r="O71">
        <f t="shared" si="19"/>
        <v>1</v>
      </c>
      <c r="Q71">
        <v>1</v>
      </c>
      <c r="R71">
        <v>1</v>
      </c>
      <c r="S71">
        <v>60</v>
      </c>
      <c r="T71">
        <v>413.25</v>
      </c>
      <c r="U71">
        <v>293.25</v>
      </c>
      <c r="V71">
        <v>30000</v>
      </c>
      <c r="W71">
        <f t="shared" si="15"/>
        <v>1</v>
      </c>
      <c r="Y71">
        <v>1</v>
      </c>
      <c r="Z71">
        <v>1</v>
      </c>
      <c r="AA71">
        <v>90</v>
      </c>
      <c r="AB71">
        <v>413.25</v>
      </c>
      <c r="AC71">
        <v>293.25</v>
      </c>
      <c r="AD71">
        <v>30000</v>
      </c>
      <c r="AE71">
        <f t="shared" si="20"/>
        <v>1</v>
      </c>
      <c r="AI71">
        <v>1</v>
      </c>
      <c r="AL71">
        <v>1</v>
      </c>
      <c r="AO71">
        <v>1</v>
      </c>
      <c r="AP71">
        <v>1</v>
      </c>
      <c r="AQ71">
        <v>413.25</v>
      </c>
      <c r="AR71">
        <v>293.25</v>
      </c>
      <c r="AS71">
        <f t="shared" si="17"/>
        <v>1</v>
      </c>
      <c r="AU71">
        <v>1</v>
      </c>
      <c r="AV71">
        <v>1</v>
      </c>
      <c r="AW71">
        <v>4.6199999999999998E-2</v>
      </c>
      <c r="AX71">
        <v>1</v>
      </c>
      <c r="BA71">
        <f t="shared" si="21"/>
        <v>0</v>
      </c>
      <c r="BC71">
        <v>1.03194444866783</v>
      </c>
      <c r="BD71">
        <v>1.03216552275081</v>
      </c>
      <c r="BG71">
        <v>1</v>
      </c>
      <c r="BI71">
        <v>1</v>
      </c>
      <c r="BK71">
        <v>1</v>
      </c>
      <c r="BN71">
        <f t="shared" si="22"/>
        <v>0</v>
      </c>
      <c r="BO71">
        <f t="shared" si="23"/>
        <v>1.034620853832874E-3</v>
      </c>
    </row>
    <row r="72" spans="1:67" x14ac:dyDescent="0.25">
      <c r="A72">
        <v>1</v>
      </c>
      <c r="B72">
        <v>2</v>
      </c>
      <c r="C72">
        <v>0</v>
      </c>
      <c r="D72">
        <v>409.36</v>
      </c>
      <c r="E72">
        <v>293.25</v>
      </c>
      <c r="F72">
        <v>30000</v>
      </c>
      <c r="G72">
        <f t="shared" si="18"/>
        <v>1.0335027129446213</v>
      </c>
      <c r="I72">
        <v>1</v>
      </c>
      <c r="J72">
        <v>2</v>
      </c>
      <c r="K72">
        <v>30</v>
      </c>
      <c r="L72">
        <v>409.26</v>
      </c>
      <c r="M72">
        <v>293.25</v>
      </c>
      <c r="N72">
        <v>30000</v>
      </c>
      <c r="O72">
        <f t="shared" si="19"/>
        <v>1.0343935867597622</v>
      </c>
      <c r="Q72">
        <v>1</v>
      </c>
      <c r="R72">
        <v>2</v>
      </c>
      <c r="S72">
        <v>60</v>
      </c>
      <c r="T72">
        <v>409.07</v>
      </c>
      <c r="U72">
        <v>293.25</v>
      </c>
      <c r="V72">
        <v>30000</v>
      </c>
      <c r="W72">
        <f t="shared" si="15"/>
        <v>1.0360904852357107</v>
      </c>
      <c r="Y72">
        <v>1</v>
      </c>
      <c r="Z72">
        <v>2</v>
      </c>
      <c r="AA72">
        <v>90</v>
      </c>
      <c r="AB72">
        <v>408.98</v>
      </c>
      <c r="AC72">
        <v>293.25</v>
      </c>
      <c r="AD72">
        <v>30000</v>
      </c>
      <c r="AE72">
        <f t="shared" si="20"/>
        <v>1.0368962239695843</v>
      </c>
      <c r="AI72">
        <v>1.0326</v>
      </c>
      <c r="AL72">
        <v>1.0414000000000001</v>
      </c>
      <c r="AO72">
        <v>1</v>
      </c>
      <c r="AP72">
        <v>2</v>
      </c>
      <c r="AQ72">
        <v>409.17</v>
      </c>
      <c r="AR72">
        <v>293.25</v>
      </c>
      <c r="AS72">
        <f t="shared" si="17"/>
        <v>1.0351966873706002</v>
      </c>
      <c r="AU72">
        <v>2</v>
      </c>
      <c r="AV72">
        <v>1</v>
      </c>
      <c r="AW72">
        <v>4.6199999999999998E-2</v>
      </c>
      <c r="AX72">
        <v>1.0355000000000001</v>
      </c>
      <c r="BA72">
        <f t="shared" si="21"/>
        <v>2.930000000002702E-4</v>
      </c>
      <c r="BC72">
        <v>1.07804971388483</v>
      </c>
      <c r="BD72">
        <v>1.07262247712737</v>
      </c>
      <c r="BG72">
        <v>1.0336000000000001</v>
      </c>
      <c r="BI72">
        <v>1.0384</v>
      </c>
      <c r="BK72">
        <v>1.0351999999999999</v>
      </c>
      <c r="BN72">
        <f t="shared" si="22"/>
        <v>9.1998551153460203E-8</v>
      </c>
      <c r="BO72">
        <f t="shared" si="23"/>
        <v>1.4006897389179354E-3</v>
      </c>
    </row>
    <row r="73" spans="1:67" x14ac:dyDescent="0.25">
      <c r="A73">
        <v>1</v>
      </c>
      <c r="B73">
        <v>5</v>
      </c>
      <c r="C73">
        <v>0</v>
      </c>
      <c r="D73">
        <v>404.4</v>
      </c>
      <c r="E73">
        <v>293.25</v>
      </c>
      <c r="F73">
        <v>30000</v>
      </c>
      <c r="G73">
        <f t="shared" si="18"/>
        <v>1.0796221322537114</v>
      </c>
      <c r="I73">
        <v>1</v>
      </c>
      <c r="J73">
        <v>5</v>
      </c>
      <c r="K73">
        <v>30</v>
      </c>
      <c r="L73">
        <v>403.96</v>
      </c>
      <c r="M73">
        <v>293.25</v>
      </c>
      <c r="N73">
        <v>30000</v>
      </c>
      <c r="O73">
        <f t="shared" si="19"/>
        <v>1.0839129256616387</v>
      </c>
      <c r="Q73">
        <v>1</v>
      </c>
      <c r="R73">
        <v>5</v>
      </c>
      <c r="S73">
        <v>60</v>
      </c>
      <c r="T73">
        <v>403.11</v>
      </c>
      <c r="U73">
        <v>293.25</v>
      </c>
      <c r="V73">
        <v>30000</v>
      </c>
      <c r="W73">
        <f t="shared" si="15"/>
        <v>1.0922992900054613</v>
      </c>
      <c r="Y73">
        <v>1</v>
      </c>
      <c r="Z73">
        <v>5</v>
      </c>
      <c r="AA73">
        <v>90</v>
      </c>
      <c r="AB73">
        <v>402.67</v>
      </c>
      <c r="AC73">
        <v>293.25</v>
      </c>
      <c r="AD73">
        <v>30000</v>
      </c>
      <c r="AE73">
        <f t="shared" si="20"/>
        <v>1.0966916468652896</v>
      </c>
      <c r="AI73">
        <v>1.0690999999999999</v>
      </c>
      <c r="AL73">
        <v>1.1263000000000001</v>
      </c>
      <c r="AO73">
        <v>1</v>
      </c>
      <c r="AP73">
        <v>5</v>
      </c>
      <c r="AQ73">
        <v>403.53</v>
      </c>
      <c r="AR73">
        <v>293.25</v>
      </c>
      <c r="AS73">
        <f t="shared" si="17"/>
        <v>1.0881392818280742</v>
      </c>
      <c r="AU73">
        <v>5</v>
      </c>
      <c r="AV73">
        <v>1</v>
      </c>
      <c r="AW73">
        <v>4.6199999999999998E-2</v>
      </c>
      <c r="AX73">
        <v>1.0883</v>
      </c>
      <c r="BA73">
        <f t="shared" si="21"/>
        <v>1.4769999999987134E-4</v>
      </c>
      <c r="BC73">
        <v>1.09454841945573</v>
      </c>
      <c r="BD73">
        <v>1.0891951860539999</v>
      </c>
      <c r="BG73">
        <v>1.0740000000000001</v>
      </c>
      <c r="BI73">
        <v>1.1016999999999999</v>
      </c>
      <c r="BK73">
        <v>1.0831999999999999</v>
      </c>
      <c r="BN73">
        <f t="shared" si="22"/>
        <v>2.5830330787192405E-8</v>
      </c>
      <c r="BO73">
        <f t="shared" si="23"/>
        <v>1.1149337343277917E-6</v>
      </c>
    </row>
    <row r="74" spans="1:67" x14ac:dyDescent="0.25">
      <c r="A74">
        <v>1</v>
      </c>
      <c r="B74">
        <v>10</v>
      </c>
      <c r="C74">
        <v>0</v>
      </c>
      <c r="D74">
        <v>401.23</v>
      </c>
      <c r="E74">
        <v>293.25</v>
      </c>
      <c r="F74">
        <v>30000</v>
      </c>
      <c r="G74">
        <f t="shared" si="18"/>
        <v>1.1113169105389886</v>
      </c>
      <c r="I74">
        <v>1</v>
      </c>
      <c r="J74">
        <v>10</v>
      </c>
      <c r="K74">
        <v>30</v>
      </c>
      <c r="L74">
        <v>400.48</v>
      </c>
      <c r="M74">
        <v>293.25</v>
      </c>
      <c r="N74">
        <v>30000</v>
      </c>
      <c r="O74">
        <f t="shared" si="19"/>
        <v>1.1190898069570081</v>
      </c>
      <c r="Q74">
        <v>1</v>
      </c>
      <c r="R74">
        <v>10</v>
      </c>
      <c r="S74">
        <v>60</v>
      </c>
      <c r="T74">
        <v>399.09</v>
      </c>
      <c r="U74">
        <v>293.25</v>
      </c>
      <c r="V74">
        <v>30000</v>
      </c>
      <c r="W74">
        <f t="shared" si="15"/>
        <v>1.1337868480725626</v>
      </c>
      <c r="Y74">
        <v>1</v>
      </c>
      <c r="Z74">
        <v>10</v>
      </c>
      <c r="AA74">
        <v>90</v>
      </c>
      <c r="AB74">
        <v>398.36</v>
      </c>
      <c r="AC74">
        <v>293.25</v>
      </c>
      <c r="AD74">
        <v>30000</v>
      </c>
      <c r="AE74">
        <f t="shared" si="20"/>
        <v>1.1416611169251258</v>
      </c>
      <c r="AI74">
        <v>1.0871</v>
      </c>
      <c r="AL74">
        <v>1.2037</v>
      </c>
      <c r="AO74">
        <v>1</v>
      </c>
      <c r="AP74">
        <v>10</v>
      </c>
      <c r="AQ74">
        <v>399.77</v>
      </c>
      <c r="AR74">
        <v>293.25</v>
      </c>
      <c r="AS74">
        <f t="shared" si="17"/>
        <v>1.1265490048817126</v>
      </c>
      <c r="AU74">
        <v>10</v>
      </c>
      <c r="AV74">
        <v>1</v>
      </c>
      <c r="AW74">
        <v>4.6199999999999998E-2</v>
      </c>
      <c r="AX74">
        <v>1.1263000000000001</v>
      </c>
      <c r="BA74">
        <f t="shared" si="21"/>
        <v>-2.2103333333349214E-4</v>
      </c>
      <c r="BC74">
        <v>1.14989628382775</v>
      </c>
      <c r="BD74">
        <v>1.1414784442288499</v>
      </c>
      <c r="BG74">
        <v>1.0951</v>
      </c>
      <c r="BI74">
        <v>1.1464000000000001</v>
      </c>
      <c r="BK74">
        <v>1.1123000000000001</v>
      </c>
      <c r="BN74">
        <f t="shared" si="22"/>
        <v>6.2003431116672771E-8</v>
      </c>
      <c r="BO74">
        <f t="shared" si="23"/>
        <v>2.2288815921985163E-4</v>
      </c>
    </row>
    <row r="75" spans="1:67" x14ac:dyDescent="0.25">
      <c r="A75">
        <v>1</v>
      </c>
      <c r="B75">
        <v>20</v>
      </c>
      <c r="C75">
        <v>0</v>
      </c>
      <c r="D75">
        <v>398.84</v>
      </c>
      <c r="E75">
        <v>293.25</v>
      </c>
      <c r="F75">
        <v>30000</v>
      </c>
      <c r="G75">
        <f t="shared" si="18"/>
        <v>1.1364712567477984</v>
      </c>
      <c r="I75">
        <v>1</v>
      </c>
      <c r="J75">
        <v>20</v>
      </c>
      <c r="K75">
        <v>30</v>
      </c>
      <c r="L75">
        <v>397.84</v>
      </c>
      <c r="M75">
        <v>293.25</v>
      </c>
      <c r="N75">
        <v>30000</v>
      </c>
      <c r="O75">
        <f t="shared" si="19"/>
        <v>1.1473372215316955</v>
      </c>
      <c r="Q75">
        <v>1</v>
      </c>
      <c r="R75">
        <v>20</v>
      </c>
      <c r="S75">
        <v>60</v>
      </c>
      <c r="T75">
        <v>396.05</v>
      </c>
      <c r="U75">
        <v>293.25</v>
      </c>
      <c r="V75">
        <v>30000</v>
      </c>
      <c r="W75">
        <f t="shared" si="15"/>
        <v>1.1673151750972761</v>
      </c>
      <c r="Y75">
        <v>1</v>
      </c>
      <c r="Z75">
        <v>20</v>
      </c>
      <c r="AA75">
        <v>90</v>
      </c>
      <c r="AB75">
        <v>395.07</v>
      </c>
      <c r="AC75">
        <v>293.25</v>
      </c>
      <c r="AD75">
        <v>30000</v>
      </c>
      <c r="AE75">
        <f t="shared" si="20"/>
        <v>1.1785503830288746</v>
      </c>
      <c r="AI75">
        <v>1.0979000000000001</v>
      </c>
      <c r="AL75">
        <v>1.2745</v>
      </c>
      <c r="AO75">
        <v>1</v>
      </c>
      <c r="AP75">
        <v>20</v>
      </c>
      <c r="AQ75">
        <v>396.92</v>
      </c>
      <c r="AR75">
        <v>293.25</v>
      </c>
      <c r="AS75">
        <f t="shared" si="17"/>
        <v>1.1575190508343782</v>
      </c>
      <c r="AU75">
        <v>20</v>
      </c>
      <c r="AV75">
        <v>1</v>
      </c>
      <c r="AW75">
        <v>4.6199999999999998E-2</v>
      </c>
      <c r="AX75">
        <v>1.1572</v>
      </c>
      <c r="BA75">
        <f t="shared" si="21"/>
        <v>-2.7563333333325109E-4</v>
      </c>
      <c r="BC75">
        <v>1.1933729904894601</v>
      </c>
      <c r="BD75">
        <v>1.17304037925013</v>
      </c>
      <c r="BG75">
        <v>1.1081000000000001</v>
      </c>
      <c r="BI75">
        <v>1.1798</v>
      </c>
      <c r="BK75">
        <v>1.1321000000000001</v>
      </c>
      <c r="BN75">
        <f t="shared" si="22"/>
        <v>1.0179343491743874E-7</v>
      </c>
      <c r="BO75">
        <f t="shared" si="23"/>
        <v>2.4091163578962498E-4</v>
      </c>
    </row>
    <row r="76" spans="1:67" x14ac:dyDescent="0.25">
      <c r="A76">
        <v>2</v>
      </c>
      <c r="B76">
        <v>0.2</v>
      </c>
      <c r="C76">
        <v>0</v>
      </c>
      <c r="D76">
        <v>358.14</v>
      </c>
      <c r="E76">
        <v>293.25</v>
      </c>
      <c r="F76">
        <v>30000</v>
      </c>
      <c r="G76">
        <f t="shared" si="18"/>
        <v>1.8492834026814613</v>
      </c>
      <c r="I76">
        <v>2</v>
      </c>
      <c r="J76">
        <v>0.2</v>
      </c>
      <c r="K76">
        <v>30</v>
      </c>
      <c r="L76">
        <v>357.82</v>
      </c>
      <c r="M76">
        <v>293.25</v>
      </c>
      <c r="N76">
        <v>30000</v>
      </c>
      <c r="O76">
        <f t="shared" si="19"/>
        <v>1.8584481957565435</v>
      </c>
      <c r="Q76">
        <v>2</v>
      </c>
      <c r="R76">
        <v>0.2</v>
      </c>
      <c r="S76">
        <v>60</v>
      </c>
      <c r="T76">
        <v>357.17</v>
      </c>
      <c r="U76">
        <v>293.25</v>
      </c>
      <c r="V76">
        <v>30000</v>
      </c>
      <c r="W76">
        <f t="shared" si="15"/>
        <v>1.8773466833541923</v>
      </c>
      <c r="Y76">
        <v>2</v>
      </c>
      <c r="Z76">
        <v>0.2</v>
      </c>
      <c r="AA76">
        <v>90</v>
      </c>
      <c r="AB76">
        <v>356.85</v>
      </c>
      <c r="AC76">
        <v>293.25</v>
      </c>
      <c r="AD76">
        <v>30000</v>
      </c>
      <c r="AE76">
        <f t="shared" si="20"/>
        <v>1.886792452830188</v>
      </c>
      <c r="AI76">
        <v>1.8665</v>
      </c>
      <c r="AL76">
        <v>1.9072</v>
      </c>
      <c r="AO76">
        <v>2</v>
      </c>
      <c r="AP76">
        <v>0.2</v>
      </c>
      <c r="AQ76">
        <v>357.49</v>
      </c>
      <c r="AR76">
        <v>293.25</v>
      </c>
      <c r="AS76">
        <f t="shared" si="17"/>
        <v>1.8679950186799499</v>
      </c>
      <c r="AU76">
        <v>0.2</v>
      </c>
      <c r="AV76">
        <v>2</v>
      </c>
      <c r="AW76">
        <v>4.6199999999999998E-2</v>
      </c>
      <c r="AX76">
        <v>1.8797999999999999</v>
      </c>
      <c r="BA76">
        <f t="shared" si="21"/>
        <v>6.3196000000001196E-3</v>
      </c>
      <c r="BC76">
        <v>1.86789618495972</v>
      </c>
      <c r="BD76">
        <v>1.87520936059609</v>
      </c>
      <c r="BG76">
        <v>1.8745000000000001</v>
      </c>
      <c r="BI76">
        <v>1.8980999999999999</v>
      </c>
      <c r="BK76">
        <v>1.8823000000000001</v>
      </c>
      <c r="BN76">
        <f t="shared" si="22"/>
        <v>1.3935758396673025E-4</v>
      </c>
      <c r="BO76">
        <f t="shared" si="23"/>
        <v>5.2046729282976317E-5</v>
      </c>
    </row>
    <row r="77" spans="1:67" x14ac:dyDescent="0.25">
      <c r="A77">
        <v>2</v>
      </c>
      <c r="B77">
        <v>0.5</v>
      </c>
      <c r="C77">
        <v>0</v>
      </c>
      <c r="D77">
        <v>356.67</v>
      </c>
      <c r="E77">
        <v>293.25</v>
      </c>
      <c r="F77">
        <v>30000</v>
      </c>
      <c r="G77">
        <f t="shared" si="18"/>
        <v>1.8921475875118254</v>
      </c>
      <c r="I77">
        <v>2</v>
      </c>
      <c r="J77">
        <v>0.5</v>
      </c>
      <c r="K77">
        <v>30</v>
      </c>
      <c r="L77">
        <v>356.5</v>
      </c>
      <c r="M77">
        <v>293.25</v>
      </c>
      <c r="N77">
        <v>30000</v>
      </c>
      <c r="O77">
        <f t="shared" si="19"/>
        <v>1.8972332015810276</v>
      </c>
      <c r="Q77">
        <v>2</v>
      </c>
      <c r="R77">
        <v>0.5</v>
      </c>
      <c r="S77">
        <v>60</v>
      </c>
      <c r="T77">
        <v>356.18</v>
      </c>
      <c r="U77">
        <v>293.25</v>
      </c>
      <c r="V77">
        <v>30000</v>
      </c>
      <c r="W77">
        <f t="shared" si="15"/>
        <v>1.9068806610519622</v>
      </c>
      <c r="Y77">
        <v>2</v>
      </c>
      <c r="Z77">
        <v>0.5</v>
      </c>
      <c r="AA77">
        <v>90</v>
      </c>
      <c r="AB77">
        <v>356.02</v>
      </c>
      <c r="AC77">
        <v>293.25</v>
      </c>
      <c r="AD77">
        <v>30000</v>
      </c>
      <c r="AE77">
        <f t="shared" si="20"/>
        <v>1.9117412776804212</v>
      </c>
      <c r="AI77">
        <v>1.8989</v>
      </c>
      <c r="AL77">
        <v>1.9240999999999999</v>
      </c>
      <c r="AO77">
        <v>2</v>
      </c>
      <c r="AP77">
        <v>0.5</v>
      </c>
      <c r="AQ77">
        <v>356.34</v>
      </c>
      <c r="AR77">
        <v>293.25</v>
      </c>
      <c r="AS77">
        <f t="shared" si="17"/>
        <v>1.9020446980504049</v>
      </c>
      <c r="AU77">
        <v>0.5</v>
      </c>
      <c r="AV77">
        <v>2</v>
      </c>
      <c r="AW77">
        <v>4.6199999999999998E-2</v>
      </c>
      <c r="AX77">
        <v>1.9072</v>
      </c>
      <c r="BA77">
        <f t="shared" si="21"/>
        <v>2.7103999999996365E-3</v>
      </c>
      <c r="BC77">
        <v>1.9052066095051601</v>
      </c>
      <c r="BD77">
        <v>1.9072113699751001</v>
      </c>
      <c r="BG77">
        <v>1.9036</v>
      </c>
      <c r="BI77">
        <v>1.9181999999999999</v>
      </c>
      <c r="BK77">
        <v>1.9084000000000001</v>
      </c>
      <c r="BN77">
        <f t="shared" si="22"/>
        <v>2.6577138191499303E-5</v>
      </c>
      <c r="BO77">
        <f t="shared" si="23"/>
        <v>2.6694498777433816E-5</v>
      </c>
    </row>
    <row r="78" spans="1:67" x14ac:dyDescent="0.25">
      <c r="A78">
        <v>2</v>
      </c>
      <c r="B78">
        <v>1</v>
      </c>
      <c r="C78">
        <v>0</v>
      </c>
      <c r="D78">
        <v>355.09</v>
      </c>
      <c r="E78">
        <v>293.25</v>
      </c>
      <c r="F78">
        <v>30000</v>
      </c>
      <c r="G78">
        <f t="shared" si="18"/>
        <v>1.9404915912031055</v>
      </c>
      <c r="I78">
        <v>2</v>
      </c>
      <c r="J78">
        <v>1</v>
      </c>
      <c r="K78">
        <v>30</v>
      </c>
      <c r="L78">
        <v>355.04</v>
      </c>
      <c r="M78">
        <v>293.25</v>
      </c>
      <c r="N78">
        <v>30000</v>
      </c>
      <c r="O78">
        <f t="shared" si="19"/>
        <v>1.9420618223013426</v>
      </c>
      <c r="Q78">
        <v>2</v>
      </c>
      <c r="R78">
        <v>1</v>
      </c>
      <c r="S78">
        <v>60</v>
      </c>
      <c r="T78">
        <v>354.95</v>
      </c>
      <c r="U78">
        <v>293.25</v>
      </c>
      <c r="V78">
        <v>30000</v>
      </c>
      <c r="W78">
        <f t="shared" si="15"/>
        <v>1.9448946515397085</v>
      </c>
      <c r="Y78">
        <v>2</v>
      </c>
      <c r="Z78">
        <v>1</v>
      </c>
      <c r="AA78">
        <v>90</v>
      </c>
      <c r="AB78">
        <v>354.9</v>
      </c>
      <c r="AC78">
        <v>293.25</v>
      </c>
      <c r="AD78">
        <v>30000</v>
      </c>
      <c r="AE78">
        <f t="shared" si="20"/>
        <v>1.9464720194647209</v>
      </c>
      <c r="AI78">
        <v>1.9416</v>
      </c>
      <c r="AL78">
        <v>1.9510000000000001</v>
      </c>
      <c r="AO78">
        <v>2</v>
      </c>
      <c r="AP78">
        <v>1</v>
      </c>
      <c r="AQ78">
        <v>354.99</v>
      </c>
      <c r="AR78">
        <v>293.25</v>
      </c>
      <c r="AS78">
        <f t="shared" si="17"/>
        <v>1.9436345966958208</v>
      </c>
      <c r="AU78">
        <v>1</v>
      </c>
      <c r="AV78">
        <v>2</v>
      </c>
      <c r="AW78">
        <v>4.6199999999999998E-2</v>
      </c>
      <c r="AX78">
        <v>1.9447000000000001</v>
      </c>
      <c r="BA78">
        <f t="shared" si="21"/>
        <v>5.4815000000022819E-4</v>
      </c>
      <c r="BC78">
        <v>1.95413441670621</v>
      </c>
      <c r="BD78">
        <v>1.95230190706225</v>
      </c>
      <c r="BG78">
        <v>1.9431</v>
      </c>
      <c r="BI78">
        <v>1.9484999999999999</v>
      </c>
      <c r="BK78">
        <v>1.9449000000000001</v>
      </c>
      <c r="BN78">
        <f t="shared" si="22"/>
        <v>1.1350842005560799E-6</v>
      </c>
      <c r="BO78">
        <f t="shared" si="23"/>
        <v>7.5122268988011136E-5</v>
      </c>
    </row>
    <row r="79" spans="1:67" x14ac:dyDescent="0.25">
      <c r="A79">
        <v>2</v>
      </c>
      <c r="B79">
        <v>2</v>
      </c>
      <c r="C79">
        <v>0</v>
      </c>
      <c r="D79">
        <v>353.25</v>
      </c>
      <c r="E79">
        <v>293.25</v>
      </c>
      <c r="F79">
        <v>30000</v>
      </c>
      <c r="G79">
        <f t="shared" si="18"/>
        <v>2</v>
      </c>
      <c r="I79">
        <v>2</v>
      </c>
      <c r="J79">
        <v>2</v>
      </c>
      <c r="K79">
        <v>30</v>
      </c>
      <c r="L79">
        <v>353.25</v>
      </c>
      <c r="M79">
        <v>293.25</v>
      </c>
      <c r="N79">
        <v>30000</v>
      </c>
      <c r="O79">
        <f t="shared" si="19"/>
        <v>2</v>
      </c>
      <c r="Q79">
        <v>2</v>
      </c>
      <c r="R79">
        <v>2</v>
      </c>
      <c r="S79">
        <v>60</v>
      </c>
      <c r="T79">
        <v>353.25</v>
      </c>
      <c r="U79">
        <v>293.25</v>
      </c>
      <c r="V79">
        <v>30000</v>
      </c>
      <c r="W79">
        <f t="shared" si="15"/>
        <v>2</v>
      </c>
      <c r="Y79">
        <v>2</v>
      </c>
      <c r="Z79">
        <v>2</v>
      </c>
      <c r="AA79">
        <v>90</v>
      </c>
      <c r="AB79">
        <v>353.25</v>
      </c>
      <c r="AC79">
        <v>293.25</v>
      </c>
      <c r="AD79">
        <v>30000</v>
      </c>
      <c r="AE79">
        <f t="shared" si="20"/>
        <v>2</v>
      </c>
      <c r="AI79">
        <v>2</v>
      </c>
      <c r="AL79">
        <v>2</v>
      </c>
      <c r="AO79">
        <v>2</v>
      </c>
      <c r="AP79">
        <v>2</v>
      </c>
      <c r="AQ79">
        <v>353.25</v>
      </c>
      <c r="AR79">
        <v>293.25</v>
      </c>
      <c r="AS79">
        <f t="shared" si="17"/>
        <v>2</v>
      </c>
      <c r="AU79">
        <v>2</v>
      </c>
      <c r="AV79">
        <v>2</v>
      </c>
      <c r="AW79">
        <v>4.6199999999999998E-2</v>
      </c>
      <c r="AX79">
        <v>2</v>
      </c>
      <c r="BA79">
        <f t="shared" si="21"/>
        <v>0</v>
      </c>
      <c r="BC79">
        <v>2.0176560436102502</v>
      </c>
      <c r="BD79">
        <v>2.01776451937535</v>
      </c>
      <c r="BG79">
        <v>2</v>
      </c>
      <c r="BI79">
        <v>2</v>
      </c>
      <c r="BK79">
        <v>2</v>
      </c>
      <c r="BN79">
        <f t="shared" si="22"/>
        <v>0</v>
      </c>
      <c r="BO79">
        <f t="shared" si="23"/>
        <v>3.1557814863718384E-4</v>
      </c>
    </row>
    <row r="80" spans="1:67" x14ac:dyDescent="0.25">
      <c r="A80">
        <v>2</v>
      </c>
      <c r="B80">
        <v>5</v>
      </c>
      <c r="C80">
        <v>0</v>
      </c>
      <c r="D80">
        <v>350.68</v>
      </c>
      <c r="E80">
        <v>293.25</v>
      </c>
      <c r="F80">
        <v>30000</v>
      </c>
      <c r="G80">
        <f t="shared" si="18"/>
        <v>2.0895002611875322</v>
      </c>
      <c r="I80">
        <v>2</v>
      </c>
      <c r="J80">
        <v>5</v>
      </c>
      <c r="K80">
        <v>30</v>
      </c>
      <c r="L80">
        <v>350.6</v>
      </c>
      <c r="M80">
        <v>293.25</v>
      </c>
      <c r="N80">
        <v>30000</v>
      </c>
      <c r="O80">
        <f t="shared" si="19"/>
        <v>2.0924149956408011</v>
      </c>
      <c r="Q80">
        <v>2</v>
      </c>
      <c r="R80">
        <v>5</v>
      </c>
      <c r="S80">
        <v>60</v>
      </c>
      <c r="T80">
        <v>350.44</v>
      </c>
      <c r="U80">
        <v>293.25</v>
      </c>
      <c r="V80">
        <v>30000</v>
      </c>
      <c r="W80">
        <f t="shared" si="15"/>
        <v>2.0982689281342894</v>
      </c>
      <c r="Y80">
        <v>2</v>
      </c>
      <c r="Z80">
        <v>5</v>
      </c>
      <c r="AA80">
        <v>90</v>
      </c>
      <c r="AB80">
        <v>350.36</v>
      </c>
      <c r="AC80">
        <v>293.25</v>
      </c>
      <c r="AD80">
        <v>30000</v>
      </c>
      <c r="AE80">
        <f t="shared" si="20"/>
        <v>2.1012081947119587</v>
      </c>
      <c r="AI80">
        <v>2.0851000000000002</v>
      </c>
      <c r="AL80">
        <v>2.1181000000000001</v>
      </c>
      <c r="AO80">
        <v>2</v>
      </c>
      <c r="AP80">
        <v>5</v>
      </c>
      <c r="AQ80">
        <v>350.52</v>
      </c>
      <c r="AR80">
        <v>293.25</v>
      </c>
      <c r="AS80">
        <f t="shared" si="17"/>
        <v>2.0953378732320593</v>
      </c>
      <c r="AU80">
        <v>5</v>
      </c>
      <c r="AV80">
        <v>2</v>
      </c>
      <c r="AW80">
        <v>4.6199999999999998E-2</v>
      </c>
      <c r="AX80">
        <v>2.0962000000000001</v>
      </c>
      <c r="BA80">
        <f t="shared" si="21"/>
        <v>4.1144999999971307E-4</v>
      </c>
      <c r="BC80">
        <v>2.10796259237673</v>
      </c>
      <c r="BD80">
        <v>2.1057311499732299</v>
      </c>
      <c r="BG80">
        <v>2.0886999999999998</v>
      </c>
      <c r="BI80">
        <v>2.1061000000000001</v>
      </c>
      <c r="BK80">
        <v>2.0945</v>
      </c>
      <c r="BN80">
        <f t="shared" si="22"/>
        <v>7.4326256399992862E-7</v>
      </c>
      <c r="BO80">
        <f t="shared" si="23"/>
        <v>1.0802020141855612E-4</v>
      </c>
    </row>
    <row r="81" spans="1:67" x14ac:dyDescent="0.25">
      <c r="A81">
        <v>2</v>
      </c>
      <c r="B81">
        <v>10</v>
      </c>
      <c r="C81">
        <v>0</v>
      </c>
      <c r="D81">
        <v>348.83</v>
      </c>
      <c r="E81">
        <v>293.25</v>
      </c>
      <c r="F81">
        <v>30000</v>
      </c>
      <c r="G81">
        <f t="shared" si="18"/>
        <v>2.159050017992084</v>
      </c>
      <c r="I81">
        <v>2</v>
      </c>
      <c r="J81">
        <v>10</v>
      </c>
      <c r="K81">
        <v>30</v>
      </c>
      <c r="L81">
        <v>348.6</v>
      </c>
      <c r="M81">
        <v>293.25</v>
      </c>
      <c r="N81">
        <v>30000</v>
      </c>
      <c r="O81">
        <f t="shared" si="19"/>
        <v>2.1680216802168011</v>
      </c>
      <c r="Q81">
        <v>2</v>
      </c>
      <c r="R81">
        <v>10</v>
      </c>
      <c r="S81">
        <v>60</v>
      </c>
      <c r="T81">
        <v>348.18</v>
      </c>
      <c r="U81">
        <v>293.25</v>
      </c>
      <c r="V81">
        <v>30000</v>
      </c>
      <c r="W81">
        <f t="shared" si="15"/>
        <v>2.1845985800109227</v>
      </c>
      <c r="Y81">
        <v>2</v>
      </c>
      <c r="Z81">
        <v>10</v>
      </c>
      <c r="AA81">
        <v>90</v>
      </c>
      <c r="AB81">
        <v>347.96</v>
      </c>
      <c r="AC81">
        <v>293.25</v>
      </c>
      <c r="AD81">
        <v>30000</v>
      </c>
      <c r="AE81">
        <f t="shared" si="20"/>
        <v>2.1933832937305802</v>
      </c>
      <c r="AI81">
        <v>2.1381000000000001</v>
      </c>
      <c r="AL81">
        <v>2.2526999999999999</v>
      </c>
      <c r="AO81">
        <v>2</v>
      </c>
      <c r="AP81">
        <v>10</v>
      </c>
      <c r="AQ81">
        <v>348.39</v>
      </c>
      <c r="AR81">
        <v>293.25</v>
      </c>
      <c r="AS81">
        <f t="shared" si="17"/>
        <v>2.1762785636561484</v>
      </c>
      <c r="AU81">
        <v>10</v>
      </c>
      <c r="AV81">
        <v>2</v>
      </c>
      <c r="AW81">
        <v>4.6199999999999998E-2</v>
      </c>
      <c r="AX81">
        <v>2.1766999999999999</v>
      </c>
      <c r="BA81">
        <f t="shared" si="21"/>
        <v>1.9364999999976426E-4</v>
      </c>
      <c r="BC81">
        <v>2.2100340783030901</v>
      </c>
      <c r="BD81">
        <v>2.20101595413308</v>
      </c>
      <c r="BG81">
        <v>2.1478999999999999</v>
      </c>
      <c r="BI81">
        <v>2.2033999999999998</v>
      </c>
      <c r="BK81">
        <v>2.1665000000000001</v>
      </c>
      <c r="BN81">
        <f t="shared" si="22"/>
        <v>1.7760859191891982E-7</v>
      </c>
      <c r="BO81">
        <f t="shared" si="23"/>
        <v>6.119384876081905E-4</v>
      </c>
    </row>
    <row r="82" spans="1:67" x14ac:dyDescent="0.25">
      <c r="A82">
        <v>2</v>
      </c>
      <c r="B82">
        <v>20</v>
      </c>
      <c r="C82">
        <v>0</v>
      </c>
      <c r="D82">
        <v>347.24</v>
      </c>
      <c r="E82">
        <v>293.25</v>
      </c>
      <c r="F82">
        <v>30000</v>
      </c>
      <c r="G82">
        <f t="shared" si="18"/>
        <v>2.2226338210779772</v>
      </c>
      <c r="I82">
        <v>2</v>
      </c>
      <c r="J82">
        <v>20</v>
      </c>
      <c r="K82">
        <v>30</v>
      </c>
      <c r="L82">
        <v>346.87</v>
      </c>
      <c r="M82">
        <v>293.25</v>
      </c>
      <c r="N82">
        <v>30000</v>
      </c>
      <c r="O82">
        <f t="shared" si="19"/>
        <v>2.2379709063782167</v>
      </c>
      <c r="Q82">
        <v>2</v>
      </c>
      <c r="R82">
        <v>20</v>
      </c>
      <c r="S82">
        <v>60</v>
      </c>
      <c r="T82">
        <v>346.17</v>
      </c>
      <c r="U82">
        <v>293.25</v>
      </c>
      <c r="V82">
        <v>30000</v>
      </c>
      <c r="W82">
        <f t="shared" si="15"/>
        <v>2.2675736961451238</v>
      </c>
      <c r="Y82">
        <v>2</v>
      </c>
      <c r="Z82">
        <v>20</v>
      </c>
      <c r="AA82">
        <v>90</v>
      </c>
      <c r="AB82">
        <v>345.81</v>
      </c>
      <c r="AC82">
        <v>293.25</v>
      </c>
      <c r="AD82">
        <v>30000</v>
      </c>
      <c r="AE82">
        <f t="shared" si="20"/>
        <v>2.2831050228310503</v>
      </c>
      <c r="AI82">
        <v>2.1743000000000001</v>
      </c>
      <c r="AL82">
        <v>2.4074</v>
      </c>
      <c r="AO82">
        <v>2</v>
      </c>
      <c r="AP82">
        <v>20</v>
      </c>
      <c r="AQ82">
        <v>346.51</v>
      </c>
      <c r="AR82">
        <v>293.25</v>
      </c>
      <c r="AS82">
        <f t="shared" si="17"/>
        <v>2.2530980097634252</v>
      </c>
      <c r="AU82">
        <v>20</v>
      </c>
      <c r="AV82">
        <v>2</v>
      </c>
      <c r="AW82">
        <v>4.6199999999999998E-2</v>
      </c>
      <c r="AX82">
        <v>2.2526999999999999</v>
      </c>
      <c r="BA82">
        <f t="shared" si="21"/>
        <v>-1.7665000000026225E-4</v>
      </c>
      <c r="BC82">
        <v>2.29772945800363</v>
      </c>
      <c r="BD82">
        <v>2.28485785914026</v>
      </c>
      <c r="BG82">
        <v>2.1901999999999999</v>
      </c>
      <c r="BI82">
        <v>2.2928999999999999</v>
      </c>
      <c r="BK82">
        <v>2.2246000000000001</v>
      </c>
      <c r="BN82">
        <f t="shared" si="22"/>
        <v>1.584117717818632E-7</v>
      </c>
      <c r="BO82">
        <f t="shared" si="23"/>
        <v>1.0086880324392299E-3</v>
      </c>
    </row>
    <row r="83" spans="1:67" x14ac:dyDescent="0.25">
      <c r="A83">
        <v>5</v>
      </c>
      <c r="B83">
        <v>0.2</v>
      </c>
      <c r="C83">
        <v>0</v>
      </c>
      <c r="D83">
        <v>319.52999999999997</v>
      </c>
      <c r="E83">
        <v>293.25</v>
      </c>
      <c r="F83">
        <v>30000</v>
      </c>
      <c r="G83">
        <f t="shared" si="18"/>
        <v>4.5662100456621051</v>
      </c>
      <c r="I83">
        <v>5</v>
      </c>
      <c r="J83">
        <v>0.2</v>
      </c>
      <c r="K83">
        <v>30</v>
      </c>
      <c r="L83">
        <v>319.36</v>
      </c>
      <c r="M83">
        <v>293.25</v>
      </c>
      <c r="N83">
        <v>30000</v>
      </c>
      <c r="O83">
        <f t="shared" si="19"/>
        <v>4.5959402527767113</v>
      </c>
      <c r="Q83">
        <v>5</v>
      </c>
      <c r="R83">
        <v>0.2</v>
      </c>
      <c r="S83">
        <v>60</v>
      </c>
      <c r="T83">
        <v>319.01</v>
      </c>
      <c r="U83">
        <v>293.25</v>
      </c>
      <c r="V83">
        <v>30000</v>
      </c>
      <c r="W83">
        <f t="shared" si="15"/>
        <v>4.6583850931677038</v>
      </c>
      <c r="Y83">
        <v>5</v>
      </c>
      <c r="Z83">
        <v>0.2</v>
      </c>
      <c r="AA83">
        <v>90</v>
      </c>
      <c r="AB83">
        <v>318.83999999999997</v>
      </c>
      <c r="AC83">
        <v>293.25</v>
      </c>
      <c r="AD83">
        <v>30000</v>
      </c>
      <c r="AE83">
        <f t="shared" si="20"/>
        <v>4.6893317702227479</v>
      </c>
      <c r="AI83">
        <v>4.6289999999999996</v>
      </c>
      <c r="AL83">
        <v>4.7504999999999997</v>
      </c>
      <c r="AO83">
        <v>5</v>
      </c>
      <c r="AP83">
        <v>0.2</v>
      </c>
      <c r="AQ83">
        <v>319.18</v>
      </c>
      <c r="AR83">
        <v>293.25</v>
      </c>
      <c r="AS83">
        <f t="shared" si="17"/>
        <v>4.6278441959120693</v>
      </c>
      <c r="AU83">
        <v>0.2</v>
      </c>
      <c r="AV83">
        <v>5</v>
      </c>
      <c r="AW83">
        <v>4.6199999999999998E-2</v>
      </c>
      <c r="AX83">
        <v>4.6688000000000001</v>
      </c>
      <c r="BA83">
        <f t="shared" si="21"/>
        <v>8.8498666666670407E-3</v>
      </c>
      <c r="BC83">
        <v>4.6836049883674002</v>
      </c>
      <c r="BD83">
        <v>4.6838876648592196</v>
      </c>
      <c r="BG83">
        <v>4.6536</v>
      </c>
      <c r="BI83">
        <v>4.7241</v>
      </c>
      <c r="BK83">
        <v>4.6768999999999998</v>
      </c>
      <c r="BN83">
        <f t="shared" si="22"/>
        <v>1.6773778884889659E-3</v>
      </c>
      <c r="BO83">
        <f t="shared" si="23"/>
        <v>3.1408704116301987E-3</v>
      </c>
    </row>
    <row r="84" spans="1:67" x14ac:dyDescent="0.25">
      <c r="A84">
        <v>5</v>
      </c>
      <c r="B84">
        <v>0.5</v>
      </c>
      <c r="C84">
        <v>0</v>
      </c>
      <c r="D84">
        <v>319.20999999999998</v>
      </c>
      <c r="E84">
        <v>293.25</v>
      </c>
      <c r="F84">
        <v>30000</v>
      </c>
      <c r="G84">
        <f t="shared" si="18"/>
        <v>4.6224961479198807</v>
      </c>
      <c r="I84">
        <v>5</v>
      </c>
      <c r="J84">
        <v>0.5</v>
      </c>
      <c r="K84">
        <v>30</v>
      </c>
      <c r="L84">
        <v>319.08</v>
      </c>
      <c r="M84">
        <v>293.25</v>
      </c>
      <c r="N84">
        <v>30000</v>
      </c>
      <c r="O84">
        <f t="shared" si="19"/>
        <v>4.6457607433217216</v>
      </c>
      <c r="Q84">
        <v>5</v>
      </c>
      <c r="R84">
        <v>0.5</v>
      </c>
      <c r="S84">
        <v>60</v>
      </c>
      <c r="T84">
        <v>318.82</v>
      </c>
      <c r="U84">
        <v>293.25</v>
      </c>
      <c r="V84">
        <v>30000</v>
      </c>
      <c r="W84">
        <f t="shared" si="15"/>
        <v>4.6929996089167005</v>
      </c>
      <c r="Y84">
        <v>5</v>
      </c>
      <c r="Z84">
        <v>0.5</v>
      </c>
      <c r="AA84">
        <v>90</v>
      </c>
      <c r="AB84">
        <v>318.69</v>
      </c>
      <c r="AC84">
        <v>293.25</v>
      </c>
      <c r="AD84">
        <v>30000</v>
      </c>
      <c r="AE84">
        <f t="shared" si="20"/>
        <v>4.716981132075472</v>
      </c>
      <c r="AI84">
        <v>4.6661999999999999</v>
      </c>
      <c r="AL84">
        <v>4.7679</v>
      </c>
      <c r="AO84">
        <v>5</v>
      </c>
      <c r="AP84">
        <v>0.5</v>
      </c>
      <c r="AQ84">
        <v>318.95</v>
      </c>
      <c r="AR84">
        <v>293.25</v>
      </c>
      <c r="AS84">
        <f t="shared" si="17"/>
        <v>4.6692607003891071</v>
      </c>
      <c r="AU84">
        <v>0.5</v>
      </c>
      <c r="AV84">
        <v>5</v>
      </c>
      <c r="AW84">
        <v>4.6199999999999998E-2</v>
      </c>
      <c r="AX84">
        <v>4.6996000000000002</v>
      </c>
      <c r="BA84">
        <f t="shared" si="21"/>
        <v>6.4976666666662691E-3</v>
      </c>
      <c r="BC84">
        <v>4.7090861104764397</v>
      </c>
      <c r="BD84">
        <v>4.7069465874854197</v>
      </c>
      <c r="BG84">
        <v>4.6863000000000001</v>
      </c>
      <c r="BI84">
        <v>4.7451999999999996</v>
      </c>
      <c r="BK84">
        <v>4.7058</v>
      </c>
      <c r="BN84">
        <f t="shared" si="22"/>
        <v>9.2047310087953822E-4</v>
      </c>
      <c r="BO84">
        <f t="shared" si="23"/>
        <v>1.4202260862360204E-3</v>
      </c>
    </row>
    <row r="85" spans="1:67" x14ac:dyDescent="0.25">
      <c r="A85">
        <v>5</v>
      </c>
      <c r="B85">
        <v>1</v>
      </c>
      <c r="C85">
        <v>0</v>
      </c>
      <c r="D85">
        <v>318.79000000000002</v>
      </c>
      <c r="E85">
        <v>293.25</v>
      </c>
      <c r="F85">
        <v>30000</v>
      </c>
      <c r="G85">
        <f t="shared" si="18"/>
        <v>4.6985121378230188</v>
      </c>
      <c r="I85">
        <v>5</v>
      </c>
      <c r="J85">
        <v>1</v>
      </c>
      <c r="K85">
        <v>30</v>
      </c>
      <c r="L85">
        <v>318.70999999999998</v>
      </c>
      <c r="M85">
        <v>293.25</v>
      </c>
      <c r="N85">
        <v>30000</v>
      </c>
      <c r="O85">
        <f t="shared" si="19"/>
        <v>4.7132757266300116</v>
      </c>
      <c r="Q85">
        <v>5</v>
      </c>
      <c r="R85">
        <v>1</v>
      </c>
      <c r="S85">
        <v>60</v>
      </c>
      <c r="T85">
        <v>318.54000000000002</v>
      </c>
      <c r="U85">
        <v>293.25</v>
      </c>
      <c r="V85">
        <v>30000</v>
      </c>
      <c r="W85">
        <f t="shared" si="15"/>
        <v>4.7449584816132822</v>
      </c>
      <c r="Y85">
        <v>5</v>
      </c>
      <c r="Z85">
        <v>1</v>
      </c>
      <c r="AA85">
        <v>90</v>
      </c>
      <c r="AB85">
        <v>318.45999999999998</v>
      </c>
      <c r="AC85">
        <v>293.25</v>
      </c>
      <c r="AD85">
        <v>30000</v>
      </c>
      <c r="AE85">
        <f t="shared" si="20"/>
        <v>4.7600158667195593</v>
      </c>
      <c r="AI85">
        <v>4.7220000000000004</v>
      </c>
      <c r="AL85">
        <v>4.7962999999999996</v>
      </c>
      <c r="AO85">
        <v>5</v>
      </c>
      <c r="AP85">
        <v>1</v>
      </c>
      <c r="AQ85">
        <v>318.62</v>
      </c>
      <c r="AR85">
        <v>293.25</v>
      </c>
      <c r="AS85">
        <f t="shared" si="17"/>
        <v>4.7299960583366172</v>
      </c>
      <c r="AU85">
        <v>1</v>
      </c>
      <c r="AV85">
        <v>5</v>
      </c>
      <c r="AW85">
        <v>4.6199999999999998E-2</v>
      </c>
      <c r="AX85">
        <v>4.7465000000000002</v>
      </c>
      <c r="BA85">
        <f t="shared" si="21"/>
        <v>3.4892083333335528E-3</v>
      </c>
      <c r="BC85">
        <v>4.7431797425422104</v>
      </c>
      <c r="BD85">
        <v>4.7386872166188097</v>
      </c>
      <c r="BG85">
        <v>4.7361000000000004</v>
      </c>
      <c r="BI85">
        <v>4.7790999999999997</v>
      </c>
      <c r="BK85">
        <v>4.7503000000000002</v>
      </c>
      <c r="BN85">
        <f t="shared" si="22"/>
        <v>2.7238009042834864E-4</v>
      </c>
      <c r="BO85">
        <f t="shared" si="23"/>
        <v>7.553623228612274E-5</v>
      </c>
    </row>
    <row r="86" spans="1:67" x14ac:dyDescent="0.25">
      <c r="A86">
        <v>5</v>
      </c>
      <c r="B86">
        <v>2</v>
      </c>
      <c r="C86">
        <v>0</v>
      </c>
      <c r="D86">
        <v>318.2</v>
      </c>
      <c r="E86">
        <v>293.25</v>
      </c>
      <c r="F86">
        <v>30000</v>
      </c>
      <c r="G86">
        <f t="shared" si="18"/>
        <v>4.809619238476956</v>
      </c>
      <c r="I86">
        <v>5</v>
      </c>
      <c r="J86">
        <v>2</v>
      </c>
      <c r="K86">
        <v>30</v>
      </c>
      <c r="L86">
        <v>318.17</v>
      </c>
      <c r="M86">
        <v>293.25</v>
      </c>
      <c r="N86">
        <v>30000</v>
      </c>
      <c r="O86">
        <f t="shared" si="19"/>
        <v>4.8154093097913293</v>
      </c>
      <c r="Q86">
        <v>5</v>
      </c>
      <c r="R86">
        <v>2</v>
      </c>
      <c r="S86">
        <v>60</v>
      </c>
      <c r="T86">
        <v>318.11</v>
      </c>
      <c r="U86">
        <v>293.25</v>
      </c>
      <c r="V86">
        <v>30000</v>
      </c>
      <c r="W86">
        <f t="shared" si="15"/>
        <v>4.8270313757039398</v>
      </c>
      <c r="Y86">
        <v>5</v>
      </c>
      <c r="Z86">
        <v>2</v>
      </c>
      <c r="AA86">
        <v>90</v>
      </c>
      <c r="AB86">
        <v>318.08</v>
      </c>
      <c r="AC86">
        <v>293.25</v>
      </c>
      <c r="AD86">
        <v>30000</v>
      </c>
      <c r="AE86">
        <f t="shared" si="20"/>
        <v>4.8328634716069301</v>
      </c>
      <c r="AI86">
        <v>4.8148</v>
      </c>
      <c r="AL86">
        <v>4.8510999999999997</v>
      </c>
      <c r="AO86">
        <v>5</v>
      </c>
      <c r="AP86">
        <v>2</v>
      </c>
      <c r="AQ86">
        <v>318.14</v>
      </c>
      <c r="AR86">
        <v>293.25</v>
      </c>
      <c r="AS86">
        <f t="shared" si="17"/>
        <v>4.8212133386902396</v>
      </c>
      <c r="AU86">
        <v>2</v>
      </c>
      <c r="AV86">
        <v>5</v>
      </c>
      <c r="AW86">
        <v>4.6199999999999998E-2</v>
      </c>
      <c r="AX86">
        <v>4.8268000000000004</v>
      </c>
      <c r="BA86">
        <f t="shared" si="21"/>
        <v>1.158766666666223E-3</v>
      </c>
      <c r="BC86">
        <v>4.8130580718504801</v>
      </c>
      <c r="BD86">
        <v>4.8093755556651798</v>
      </c>
      <c r="BG86">
        <v>4.8212000000000002</v>
      </c>
      <c r="BI86">
        <v>4.8419999999999996</v>
      </c>
      <c r="BK86">
        <v>4.8281000000000001</v>
      </c>
      <c r="BN86">
        <f t="shared" si="22"/>
        <v>3.1210784589978491E-5</v>
      </c>
      <c r="BO86">
        <f t="shared" si="23"/>
        <v>1.4013310694839344E-4</v>
      </c>
    </row>
    <row r="87" spans="1:67" x14ac:dyDescent="0.25">
      <c r="A87">
        <v>5</v>
      </c>
      <c r="B87">
        <v>5</v>
      </c>
      <c r="C87">
        <v>0</v>
      </c>
      <c r="D87">
        <v>317.25</v>
      </c>
      <c r="E87">
        <v>293.25</v>
      </c>
      <c r="F87">
        <v>30000</v>
      </c>
      <c r="G87">
        <f t="shared" si="18"/>
        <v>5</v>
      </c>
      <c r="I87">
        <v>5</v>
      </c>
      <c r="J87">
        <v>5</v>
      </c>
      <c r="K87">
        <v>30</v>
      </c>
      <c r="L87">
        <v>317.25</v>
      </c>
      <c r="M87">
        <v>293.25</v>
      </c>
      <c r="N87">
        <v>30000</v>
      </c>
      <c r="O87">
        <f t="shared" si="19"/>
        <v>5</v>
      </c>
      <c r="Q87">
        <v>5</v>
      </c>
      <c r="R87">
        <v>5</v>
      </c>
      <c r="S87">
        <v>60</v>
      </c>
      <c r="T87">
        <v>317.25</v>
      </c>
      <c r="U87">
        <v>293.25</v>
      </c>
      <c r="V87">
        <v>30000</v>
      </c>
      <c r="W87">
        <f t="shared" si="15"/>
        <v>5</v>
      </c>
      <c r="Y87">
        <v>5</v>
      </c>
      <c r="Z87">
        <v>5</v>
      </c>
      <c r="AA87">
        <v>90</v>
      </c>
      <c r="AB87">
        <v>317.25</v>
      </c>
      <c r="AC87">
        <v>293.25</v>
      </c>
      <c r="AD87">
        <v>30000</v>
      </c>
      <c r="AE87">
        <f t="shared" si="20"/>
        <v>5</v>
      </c>
      <c r="AI87">
        <v>5</v>
      </c>
      <c r="AL87">
        <v>5</v>
      </c>
      <c r="AO87">
        <v>5</v>
      </c>
      <c r="AP87">
        <v>5</v>
      </c>
      <c r="AQ87">
        <v>317.25</v>
      </c>
      <c r="AR87">
        <v>293.25</v>
      </c>
      <c r="AS87">
        <f t="shared" ref="AS87:AS103" si="24">30000*4/1000/(AQ87-AR87)</f>
        <v>5</v>
      </c>
      <c r="AU87">
        <v>5</v>
      </c>
      <c r="AV87">
        <v>5</v>
      </c>
      <c r="AW87">
        <v>4.6199999999999998E-2</v>
      </c>
      <c r="AX87">
        <v>5</v>
      </c>
      <c r="BA87">
        <f t="shared" si="21"/>
        <v>0</v>
      </c>
      <c r="BC87">
        <v>4.9988438205616896</v>
      </c>
      <c r="BD87">
        <v>4.9968120547872799</v>
      </c>
      <c r="BG87">
        <v>5</v>
      </c>
      <c r="BI87">
        <v>5</v>
      </c>
      <c r="BK87">
        <v>5</v>
      </c>
      <c r="BN87">
        <f t="shared" si="22"/>
        <v>0</v>
      </c>
      <c r="BO87">
        <f t="shared" si="23"/>
        <v>1.0162994679305288E-5</v>
      </c>
    </row>
    <row r="88" spans="1:67" x14ac:dyDescent="0.25">
      <c r="A88">
        <v>5</v>
      </c>
      <c r="B88">
        <v>10</v>
      </c>
      <c r="C88">
        <v>0</v>
      </c>
      <c r="D88">
        <v>316.47000000000003</v>
      </c>
      <c r="E88">
        <v>293.25</v>
      </c>
      <c r="F88">
        <v>30000</v>
      </c>
      <c r="G88">
        <f t="shared" si="18"/>
        <v>5.1679586563307431</v>
      </c>
      <c r="I88">
        <v>5</v>
      </c>
      <c r="J88">
        <v>10</v>
      </c>
      <c r="K88">
        <v>30</v>
      </c>
      <c r="L88">
        <v>316.45</v>
      </c>
      <c r="M88">
        <v>293.25</v>
      </c>
      <c r="N88">
        <v>30000</v>
      </c>
      <c r="O88">
        <f t="shared" si="19"/>
        <v>5.1724137931034511</v>
      </c>
      <c r="Q88">
        <v>5</v>
      </c>
      <c r="R88">
        <v>10</v>
      </c>
      <c r="S88">
        <v>60</v>
      </c>
      <c r="T88">
        <v>316.41000000000003</v>
      </c>
      <c r="U88">
        <v>293.25</v>
      </c>
      <c r="V88">
        <v>30000</v>
      </c>
      <c r="W88">
        <f t="shared" si="15"/>
        <v>5.1813471502590618</v>
      </c>
      <c r="Y88">
        <v>5</v>
      </c>
      <c r="Z88">
        <v>10</v>
      </c>
      <c r="AA88">
        <v>90</v>
      </c>
      <c r="AB88">
        <v>316.39999999999998</v>
      </c>
      <c r="AC88">
        <v>293.25</v>
      </c>
      <c r="AD88">
        <v>30000</v>
      </c>
      <c r="AE88">
        <f t="shared" si="20"/>
        <v>5.1835853131749507</v>
      </c>
      <c r="AI88">
        <v>5.1627999999999998</v>
      </c>
      <c r="AL88">
        <v>5.2069999999999999</v>
      </c>
      <c r="AO88">
        <v>5</v>
      </c>
      <c r="AP88">
        <v>10</v>
      </c>
      <c r="AQ88">
        <v>316.43</v>
      </c>
      <c r="AR88">
        <v>293.25</v>
      </c>
      <c r="AS88">
        <f t="shared" si="24"/>
        <v>5.1768766177739414</v>
      </c>
      <c r="AU88">
        <v>10</v>
      </c>
      <c r="AV88">
        <v>5</v>
      </c>
      <c r="AW88">
        <v>4.6199999999999998E-2</v>
      </c>
      <c r="AX88">
        <v>5.1776</v>
      </c>
      <c r="BA88">
        <f t="shared" si="21"/>
        <v>1.3973333333365504E-4</v>
      </c>
      <c r="BC88">
        <v>5.2007652938484199</v>
      </c>
      <c r="BD88">
        <v>5.1966288012214701</v>
      </c>
      <c r="BG88">
        <v>5.1680000000000001</v>
      </c>
      <c r="BI88">
        <v>5.1917999999999997</v>
      </c>
      <c r="BK88">
        <v>5.1760000000000002</v>
      </c>
      <c r="BN88">
        <f t="shared" si="22"/>
        <v>5.2328184497751131E-7</v>
      </c>
      <c r="BO88">
        <f t="shared" si="23"/>
        <v>3.9014875094482736E-4</v>
      </c>
    </row>
    <row r="89" spans="1:67" x14ac:dyDescent="0.25">
      <c r="A89">
        <v>5</v>
      </c>
      <c r="B89">
        <v>20</v>
      </c>
      <c r="C89">
        <v>0</v>
      </c>
      <c r="D89">
        <v>315.70999999999998</v>
      </c>
      <c r="E89">
        <v>293.25</v>
      </c>
      <c r="F89">
        <v>30000</v>
      </c>
      <c r="G89">
        <f t="shared" si="18"/>
        <v>5.3428317008014297</v>
      </c>
      <c r="I89">
        <v>5</v>
      </c>
      <c r="J89">
        <v>20</v>
      </c>
      <c r="K89">
        <v>30</v>
      </c>
      <c r="L89">
        <v>315.64</v>
      </c>
      <c r="M89">
        <v>293.25</v>
      </c>
      <c r="N89">
        <v>30000</v>
      </c>
      <c r="O89">
        <f t="shared" si="19"/>
        <v>5.3595355069227368</v>
      </c>
      <c r="Q89">
        <v>5</v>
      </c>
      <c r="R89">
        <v>20</v>
      </c>
      <c r="S89">
        <v>60</v>
      </c>
      <c r="T89">
        <v>315.51</v>
      </c>
      <c r="U89">
        <v>293.25</v>
      </c>
      <c r="V89">
        <v>30000</v>
      </c>
      <c r="W89">
        <f t="shared" si="15"/>
        <v>5.3908355795148273</v>
      </c>
      <c r="Y89">
        <v>5</v>
      </c>
      <c r="Z89">
        <v>20</v>
      </c>
      <c r="AA89">
        <v>90</v>
      </c>
      <c r="AB89">
        <v>315.44</v>
      </c>
      <c r="AC89">
        <v>293.25</v>
      </c>
      <c r="AD89">
        <v>30000</v>
      </c>
      <c r="AE89">
        <f t="shared" si="20"/>
        <v>5.4078413699864809</v>
      </c>
      <c r="AI89">
        <v>5.3070000000000004</v>
      </c>
      <c r="AL89">
        <v>5.5144000000000002</v>
      </c>
      <c r="AO89">
        <v>5</v>
      </c>
      <c r="AP89">
        <v>20</v>
      </c>
      <c r="AQ89">
        <v>315.57</v>
      </c>
      <c r="AR89">
        <v>293.25</v>
      </c>
      <c r="AS89">
        <f t="shared" si="24"/>
        <v>5.3763440860215068</v>
      </c>
      <c r="AU89">
        <v>20</v>
      </c>
      <c r="AV89">
        <v>5</v>
      </c>
      <c r="AW89">
        <v>4.6199999999999998E-2</v>
      </c>
      <c r="AX89">
        <v>5.3768000000000002</v>
      </c>
      <c r="BA89">
        <f t="shared" si="21"/>
        <v>8.4799999999777469E-5</v>
      </c>
      <c r="BC89">
        <v>5.4146492409452396</v>
      </c>
      <c r="BD89">
        <v>5.4029160948784902</v>
      </c>
      <c r="BG89">
        <v>5.3262</v>
      </c>
      <c r="BI89">
        <v>5.4295999999999998</v>
      </c>
      <c r="BK89">
        <v>5.3609</v>
      </c>
      <c r="BN89">
        <f t="shared" si="22"/>
        <v>2.0785755578570539E-7</v>
      </c>
      <c r="BO89">
        <f t="shared" si="23"/>
        <v>7.0607165469560476E-4</v>
      </c>
    </row>
    <row r="90" spans="1:67" x14ac:dyDescent="0.25">
      <c r="A90">
        <v>10</v>
      </c>
      <c r="B90">
        <v>0.2</v>
      </c>
      <c r="C90">
        <v>0</v>
      </c>
      <c r="D90">
        <v>306.45</v>
      </c>
      <c r="E90">
        <v>293.25</v>
      </c>
      <c r="F90">
        <v>30000</v>
      </c>
      <c r="G90">
        <f t="shared" si="18"/>
        <v>9.0909090909090988</v>
      </c>
      <c r="I90">
        <v>10</v>
      </c>
      <c r="J90">
        <v>0.2</v>
      </c>
      <c r="K90">
        <v>30</v>
      </c>
      <c r="L90">
        <v>306.36</v>
      </c>
      <c r="M90">
        <v>293.25</v>
      </c>
      <c r="N90">
        <v>30000</v>
      </c>
      <c r="O90">
        <f t="shared" si="19"/>
        <v>9.1533180778031937</v>
      </c>
      <c r="Q90">
        <v>10</v>
      </c>
      <c r="R90">
        <v>0.2</v>
      </c>
      <c r="S90">
        <v>60</v>
      </c>
      <c r="T90">
        <v>306.17</v>
      </c>
      <c r="U90">
        <v>293.25</v>
      </c>
      <c r="V90">
        <v>30000</v>
      </c>
      <c r="W90">
        <f t="shared" si="15"/>
        <v>9.2879256965944155</v>
      </c>
      <c r="Y90">
        <v>10</v>
      </c>
      <c r="Z90">
        <v>0.2</v>
      </c>
      <c r="AA90">
        <v>90</v>
      </c>
      <c r="AB90">
        <v>306.07</v>
      </c>
      <c r="AC90">
        <v>293.25</v>
      </c>
      <c r="AD90">
        <v>30000</v>
      </c>
      <c r="AE90">
        <f t="shared" si="20"/>
        <v>9.3603744149766044</v>
      </c>
      <c r="AI90">
        <v>9.2317</v>
      </c>
      <c r="AL90">
        <v>9.4893000000000001</v>
      </c>
      <c r="AO90">
        <v>10</v>
      </c>
      <c r="AP90">
        <v>0.2</v>
      </c>
      <c r="AQ90">
        <v>306.26</v>
      </c>
      <c r="AR90">
        <v>293.25</v>
      </c>
      <c r="AS90">
        <f t="shared" si="24"/>
        <v>9.2236740968485851</v>
      </c>
      <c r="AU90">
        <v>0.2</v>
      </c>
      <c r="AV90">
        <v>10</v>
      </c>
      <c r="AW90">
        <v>4.6199999999999998E-2</v>
      </c>
      <c r="AX90">
        <v>9.3160000000000007</v>
      </c>
      <c r="BA90">
        <f t="shared" si="21"/>
        <v>1.0009666666665971E-2</v>
      </c>
      <c r="BC90">
        <v>9.30130405128698</v>
      </c>
      <c r="BD90">
        <v>9.2986639948235208</v>
      </c>
      <c r="BG90">
        <v>9.2844999999999995</v>
      </c>
      <c r="BI90">
        <v>9.4338999999999995</v>
      </c>
      <c r="BK90">
        <v>9.3337000000000003</v>
      </c>
      <c r="BN90">
        <f t="shared" si="22"/>
        <v>8.5240723927245809E-3</v>
      </c>
      <c r="BO90">
        <f t="shared" si="23"/>
        <v>5.6234847982912679E-3</v>
      </c>
    </row>
    <row r="91" spans="1:67" x14ac:dyDescent="0.25">
      <c r="A91">
        <v>10</v>
      </c>
      <c r="B91">
        <v>0.5</v>
      </c>
      <c r="C91">
        <v>0</v>
      </c>
      <c r="D91">
        <v>306.36</v>
      </c>
      <c r="E91">
        <v>293.25</v>
      </c>
      <c r="F91">
        <v>30000</v>
      </c>
      <c r="G91">
        <f t="shared" si="18"/>
        <v>9.1533180778031937</v>
      </c>
      <c r="I91">
        <v>10</v>
      </c>
      <c r="J91">
        <v>0.5</v>
      </c>
      <c r="K91">
        <v>30</v>
      </c>
      <c r="L91">
        <v>306.27999999999997</v>
      </c>
      <c r="M91">
        <v>293.25</v>
      </c>
      <c r="N91">
        <v>30000</v>
      </c>
      <c r="O91">
        <f t="shared" si="19"/>
        <v>9.2095165003837494</v>
      </c>
      <c r="Q91">
        <v>10</v>
      </c>
      <c r="R91">
        <v>0.5</v>
      </c>
      <c r="S91">
        <v>60</v>
      </c>
      <c r="T91">
        <v>306.12</v>
      </c>
      <c r="U91">
        <v>293.25</v>
      </c>
      <c r="V91">
        <v>30000</v>
      </c>
      <c r="W91">
        <f t="shared" si="15"/>
        <v>9.3240093240093209</v>
      </c>
      <c r="Y91">
        <v>10</v>
      </c>
      <c r="Z91">
        <v>0.5</v>
      </c>
      <c r="AA91">
        <v>90</v>
      </c>
      <c r="AB91">
        <v>306.02999999999997</v>
      </c>
      <c r="AC91">
        <v>293.25</v>
      </c>
      <c r="AD91">
        <v>30000</v>
      </c>
      <c r="AE91">
        <f t="shared" si="20"/>
        <v>9.3896713615023675</v>
      </c>
      <c r="AI91">
        <v>9.2707999999999995</v>
      </c>
      <c r="AL91">
        <v>9.5068999999999999</v>
      </c>
      <c r="AO91">
        <v>10</v>
      </c>
      <c r="AP91">
        <v>0.5</v>
      </c>
      <c r="AQ91">
        <v>306.2</v>
      </c>
      <c r="AR91">
        <v>293.25</v>
      </c>
      <c r="AS91">
        <f t="shared" si="24"/>
        <v>9.2664092664092745</v>
      </c>
      <c r="AU91">
        <v>0.5</v>
      </c>
      <c r="AV91">
        <v>10</v>
      </c>
      <c r="AW91">
        <v>4.6199999999999998E-2</v>
      </c>
      <c r="AX91">
        <v>9.3481000000000005</v>
      </c>
      <c r="BA91">
        <f t="shared" si="21"/>
        <v>8.8157916666658388E-3</v>
      </c>
      <c r="BC91">
        <v>9.3315159217276005</v>
      </c>
      <c r="BD91">
        <v>9.3304359075442402</v>
      </c>
      <c r="BG91">
        <v>9.3185000000000002</v>
      </c>
      <c r="BI91">
        <v>9.4553999999999991</v>
      </c>
      <c r="BK91">
        <v>9.3636999999999997</v>
      </c>
      <c r="BN91">
        <f t="shared" si="22"/>
        <v>6.6733759545909667E-3</v>
      </c>
      <c r="BO91">
        <f t="shared" si="23"/>
        <v>4.099410775025682E-3</v>
      </c>
    </row>
    <row r="92" spans="1:67" x14ac:dyDescent="0.25">
      <c r="A92">
        <v>10</v>
      </c>
      <c r="B92">
        <v>1</v>
      </c>
      <c r="C92">
        <v>0</v>
      </c>
      <c r="D92">
        <v>306.23</v>
      </c>
      <c r="E92">
        <v>293.25</v>
      </c>
      <c r="F92">
        <v>30000</v>
      </c>
      <c r="G92">
        <f t="shared" si="18"/>
        <v>9.2449922958397401</v>
      </c>
      <c r="I92">
        <v>10</v>
      </c>
      <c r="J92">
        <v>1</v>
      </c>
      <c r="K92">
        <v>30</v>
      </c>
      <c r="L92">
        <v>306.16000000000003</v>
      </c>
      <c r="M92">
        <v>293.25</v>
      </c>
      <c r="N92">
        <v>30000</v>
      </c>
      <c r="O92">
        <f t="shared" si="19"/>
        <v>9.2951200619674488</v>
      </c>
      <c r="Q92">
        <v>10</v>
      </c>
      <c r="R92">
        <v>1</v>
      </c>
      <c r="S92">
        <v>60</v>
      </c>
      <c r="T92">
        <v>306.02999999999997</v>
      </c>
      <c r="U92">
        <v>293.25</v>
      </c>
      <c r="V92">
        <v>30000</v>
      </c>
      <c r="W92">
        <f t="shared" si="15"/>
        <v>9.3896713615023675</v>
      </c>
      <c r="Y92">
        <v>10</v>
      </c>
      <c r="Z92">
        <v>1</v>
      </c>
      <c r="AA92">
        <v>90</v>
      </c>
      <c r="AB92">
        <v>305.97000000000003</v>
      </c>
      <c r="AC92">
        <v>293.25</v>
      </c>
      <c r="AD92">
        <v>30000</v>
      </c>
      <c r="AE92">
        <f t="shared" si="20"/>
        <v>9.4339622641509226</v>
      </c>
      <c r="AI92">
        <v>9.3323999999999998</v>
      </c>
      <c r="AL92">
        <v>9.5358999999999998</v>
      </c>
      <c r="AO92">
        <v>10</v>
      </c>
      <c r="AP92">
        <v>1</v>
      </c>
      <c r="AQ92">
        <v>306.10000000000002</v>
      </c>
      <c r="AR92">
        <v>293.25</v>
      </c>
      <c r="AS92">
        <f t="shared" si="24"/>
        <v>9.3385214007781929</v>
      </c>
      <c r="AU92">
        <v>1</v>
      </c>
      <c r="AV92">
        <v>10</v>
      </c>
      <c r="AW92">
        <v>4.6199999999999998E-2</v>
      </c>
      <c r="AX92">
        <v>9.3992000000000004</v>
      </c>
      <c r="BA92">
        <f t="shared" si="21"/>
        <v>6.4976666666685667E-3</v>
      </c>
      <c r="BC92">
        <v>9.3835413364718807</v>
      </c>
      <c r="BD92">
        <v>9.3854847104978596</v>
      </c>
      <c r="BG92">
        <v>9.3726000000000003</v>
      </c>
      <c r="BI92">
        <v>9.4905000000000008</v>
      </c>
      <c r="BK92">
        <v>9.4115000000000002</v>
      </c>
      <c r="BN92">
        <f t="shared" si="22"/>
        <v>3.6818924035207398E-3</v>
      </c>
      <c r="BO92">
        <f t="shared" si="23"/>
        <v>2.2055524598253379E-3</v>
      </c>
    </row>
    <row r="93" spans="1:67" x14ac:dyDescent="0.25">
      <c r="A93">
        <v>10</v>
      </c>
      <c r="B93">
        <v>2</v>
      </c>
      <c r="C93">
        <v>0</v>
      </c>
      <c r="D93">
        <v>306.02</v>
      </c>
      <c r="E93">
        <v>293.25</v>
      </c>
      <c r="F93">
        <v>30000</v>
      </c>
      <c r="G93">
        <f t="shared" si="18"/>
        <v>9.3970242756460589</v>
      </c>
      <c r="I93">
        <v>10</v>
      </c>
      <c r="J93">
        <v>2</v>
      </c>
      <c r="K93">
        <v>30</v>
      </c>
      <c r="L93">
        <v>305.98</v>
      </c>
      <c r="M93">
        <v>293.25</v>
      </c>
      <c r="N93">
        <v>30000</v>
      </c>
      <c r="O93">
        <f t="shared" si="19"/>
        <v>9.4265514532600019</v>
      </c>
      <c r="Q93">
        <v>10</v>
      </c>
      <c r="R93">
        <v>2</v>
      </c>
      <c r="S93">
        <v>60</v>
      </c>
      <c r="T93">
        <v>305.89999999999998</v>
      </c>
      <c r="U93">
        <v>293.25</v>
      </c>
      <c r="V93">
        <v>30000</v>
      </c>
      <c r="W93">
        <f t="shared" si="15"/>
        <v>9.4861660079051546</v>
      </c>
      <c r="Y93">
        <v>10</v>
      </c>
      <c r="Z93">
        <v>2</v>
      </c>
      <c r="AA93">
        <v>90</v>
      </c>
      <c r="AB93">
        <v>305.86</v>
      </c>
      <c r="AC93">
        <v>293.25</v>
      </c>
      <c r="AD93">
        <v>30000</v>
      </c>
      <c r="AE93">
        <f t="shared" si="20"/>
        <v>9.5162569389373406</v>
      </c>
      <c r="AI93">
        <v>9.4440000000000008</v>
      </c>
      <c r="AL93">
        <v>9.5927000000000007</v>
      </c>
      <c r="AO93">
        <v>10</v>
      </c>
      <c r="AP93">
        <v>2</v>
      </c>
      <c r="AQ93">
        <v>305.94</v>
      </c>
      <c r="AR93">
        <v>293.25</v>
      </c>
      <c r="AS93">
        <f t="shared" si="24"/>
        <v>9.4562647754137128</v>
      </c>
      <c r="AU93">
        <v>2</v>
      </c>
      <c r="AV93">
        <v>10</v>
      </c>
      <c r="AW93">
        <v>4.6199999999999998E-2</v>
      </c>
      <c r="AX93">
        <v>9.4929000000000006</v>
      </c>
      <c r="BA93">
        <f t="shared" si="21"/>
        <v>3.8741749999999303E-3</v>
      </c>
      <c r="BC93">
        <v>9.4851273515755992</v>
      </c>
      <c r="BD93">
        <v>9.4847610549384793</v>
      </c>
      <c r="BG93">
        <v>9.4722000000000008</v>
      </c>
      <c r="BI93">
        <v>9.5581999999999994</v>
      </c>
      <c r="BK93">
        <v>9.5006000000000004</v>
      </c>
      <c r="BN93">
        <f t="shared" si="22"/>
        <v>1.3421396804877434E-3</v>
      </c>
      <c r="BO93">
        <f t="shared" si="23"/>
        <v>8.1203794675362769E-4</v>
      </c>
    </row>
    <row r="94" spans="1:67" x14ac:dyDescent="0.25">
      <c r="A94">
        <v>10</v>
      </c>
      <c r="B94">
        <v>5</v>
      </c>
      <c r="C94">
        <v>0</v>
      </c>
      <c r="D94">
        <v>305.62</v>
      </c>
      <c r="E94">
        <v>293.25</v>
      </c>
      <c r="F94">
        <v>30000</v>
      </c>
      <c r="G94">
        <f t="shared" si="18"/>
        <v>9.7008892481810793</v>
      </c>
      <c r="I94">
        <v>10</v>
      </c>
      <c r="J94">
        <v>5</v>
      </c>
      <c r="K94">
        <v>30</v>
      </c>
      <c r="L94">
        <v>305.61</v>
      </c>
      <c r="M94">
        <v>293.25</v>
      </c>
      <c r="N94">
        <v>30000</v>
      </c>
      <c r="O94">
        <f t="shared" si="19"/>
        <v>9.7087378640776585</v>
      </c>
      <c r="Q94">
        <v>10</v>
      </c>
      <c r="R94">
        <v>5</v>
      </c>
      <c r="S94">
        <v>60</v>
      </c>
      <c r="T94">
        <v>305.58999999999997</v>
      </c>
      <c r="U94">
        <v>293.25</v>
      </c>
      <c r="V94">
        <v>30000</v>
      </c>
      <c r="W94">
        <f t="shared" si="15"/>
        <v>9.7244732576985609</v>
      </c>
      <c r="Y94">
        <v>10</v>
      </c>
      <c r="Z94">
        <v>5</v>
      </c>
      <c r="AA94">
        <v>90</v>
      </c>
      <c r="AB94">
        <v>305.58</v>
      </c>
      <c r="AC94">
        <v>293.25</v>
      </c>
      <c r="AD94">
        <v>30000</v>
      </c>
      <c r="AE94">
        <f t="shared" si="20"/>
        <v>9.732360097323614</v>
      </c>
      <c r="AI94">
        <v>9.7078000000000007</v>
      </c>
      <c r="AL94">
        <v>9.7547999999999995</v>
      </c>
      <c r="AO94">
        <v>10</v>
      </c>
      <c r="AP94">
        <v>5</v>
      </c>
      <c r="AQ94">
        <v>305.60000000000002</v>
      </c>
      <c r="AR94">
        <v>293.25</v>
      </c>
      <c r="AS94">
        <f t="shared" si="24"/>
        <v>9.7165991902833824</v>
      </c>
      <c r="AU94">
        <v>5</v>
      </c>
      <c r="AV94">
        <v>10</v>
      </c>
      <c r="AW94">
        <v>4.6199999999999998E-2</v>
      </c>
      <c r="AX94">
        <v>9.7233000000000001</v>
      </c>
      <c r="BA94">
        <f t="shared" si="21"/>
        <v>6.8962500000190464E-4</v>
      </c>
      <c r="BC94">
        <v>9.7191403526683402</v>
      </c>
      <c r="BD94">
        <v>9.7153348058793192</v>
      </c>
      <c r="BG94">
        <v>9.7157</v>
      </c>
      <c r="BI94">
        <v>9.7426999999999992</v>
      </c>
      <c r="BK94">
        <v>9.7247000000000003</v>
      </c>
      <c r="BN94">
        <f t="shared" si="22"/>
        <v>4.4900850858317966E-5</v>
      </c>
      <c r="BO94">
        <f t="shared" si="23"/>
        <v>1.5986679212382005E-6</v>
      </c>
    </row>
    <row r="95" spans="1:67" x14ac:dyDescent="0.25">
      <c r="A95">
        <v>10</v>
      </c>
      <c r="B95">
        <v>10</v>
      </c>
      <c r="C95">
        <v>0</v>
      </c>
      <c r="D95">
        <v>305.25</v>
      </c>
      <c r="E95">
        <v>293.25</v>
      </c>
      <c r="F95">
        <v>30000</v>
      </c>
      <c r="G95">
        <f t="shared" si="18"/>
        <v>10</v>
      </c>
      <c r="I95">
        <v>10</v>
      </c>
      <c r="J95">
        <v>10</v>
      </c>
      <c r="K95">
        <v>30</v>
      </c>
      <c r="L95">
        <v>305.25</v>
      </c>
      <c r="M95">
        <v>293.25</v>
      </c>
      <c r="N95">
        <v>30000</v>
      </c>
      <c r="O95">
        <f t="shared" si="19"/>
        <v>10</v>
      </c>
      <c r="Q95">
        <v>10</v>
      </c>
      <c r="R95">
        <v>10</v>
      </c>
      <c r="S95">
        <v>60</v>
      </c>
      <c r="T95">
        <v>305.25</v>
      </c>
      <c r="U95">
        <v>293.25</v>
      </c>
      <c r="V95">
        <v>30000</v>
      </c>
      <c r="W95">
        <f t="shared" si="15"/>
        <v>10</v>
      </c>
      <c r="Y95">
        <v>10</v>
      </c>
      <c r="Z95">
        <v>10</v>
      </c>
      <c r="AA95">
        <v>90</v>
      </c>
      <c r="AB95">
        <v>305.25</v>
      </c>
      <c r="AC95">
        <v>293.25</v>
      </c>
      <c r="AD95">
        <v>30000</v>
      </c>
      <c r="AE95">
        <f t="shared" si="20"/>
        <v>10</v>
      </c>
      <c r="AI95">
        <v>10</v>
      </c>
      <c r="AL95">
        <v>10</v>
      </c>
      <c r="AO95">
        <v>10</v>
      </c>
      <c r="AP95">
        <v>10</v>
      </c>
      <c r="AQ95">
        <v>305.25</v>
      </c>
      <c r="AR95">
        <v>293.25</v>
      </c>
      <c r="AS95">
        <f t="shared" si="24"/>
        <v>10</v>
      </c>
      <c r="AU95">
        <v>10</v>
      </c>
      <c r="AV95">
        <v>10</v>
      </c>
      <c r="AW95">
        <v>4.6199999999999998E-2</v>
      </c>
      <c r="AX95">
        <v>10</v>
      </c>
      <c r="BA95">
        <f t="shared" si="21"/>
        <v>0</v>
      </c>
      <c r="BC95">
        <v>10.007950595837199</v>
      </c>
      <c r="BD95">
        <v>10.0061339654118</v>
      </c>
      <c r="BG95">
        <v>10</v>
      </c>
      <c r="BI95">
        <v>10</v>
      </c>
      <c r="BK95">
        <v>10</v>
      </c>
      <c r="BN95">
        <f t="shared" si="22"/>
        <v>0</v>
      </c>
      <c r="BO95">
        <f t="shared" si="23"/>
        <v>3.7625531673164214E-5</v>
      </c>
    </row>
    <row r="96" spans="1:67" x14ac:dyDescent="0.25">
      <c r="A96">
        <v>10</v>
      </c>
      <c r="B96">
        <v>20</v>
      </c>
      <c r="C96">
        <v>0</v>
      </c>
      <c r="D96">
        <v>304.86</v>
      </c>
      <c r="E96">
        <v>293.25</v>
      </c>
      <c r="F96">
        <v>30000</v>
      </c>
      <c r="G96">
        <f t="shared" si="18"/>
        <v>10.335917312661486</v>
      </c>
      <c r="I96">
        <v>10</v>
      </c>
      <c r="J96">
        <v>20</v>
      </c>
      <c r="K96">
        <v>30</v>
      </c>
      <c r="L96">
        <v>304.85000000000002</v>
      </c>
      <c r="M96">
        <v>293.25</v>
      </c>
      <c r="N96">
        <v>30000</v>
      </c>
      <c r="O96">
        <f t="shared" si="19"/>
        <v>10.344827586206875</v>
      </c>
      <c r="Q96">
        <v>10</v>
      </c>
      <c r="R96">
        <v>20</v>
      </c>
      <c r="S96">
        <v>60</v>
      </c>
      <c r="T96">
        <v>304.83</v>
      </c>
      <c r="U96">
        <v>293.25</v>
      </c>
      <c r="V96">
        <v>30000</v>
      </c>
      <c r="W96">
        <f t="shared" si="15"/>
        <v>10.362694300518148</v>
      </c>
      <c r="Y96">
        <v>10</v>
      </c>
      <c r="Z96">
        <v>20</v>
      </c>
      <c r="AA96">
        <v>90</v>
      </c>
      <c r="AB96">
        <v>304.82</v>
      </c>
      <c r="AC96">
        <v>293.25</v>
      </c>
      <c r="AD96">
        <v>30000</v>
      </c>
      <c r="AE96">
        <f t="shared" si="20"/>
        <v>10.371650821089029</v>
      </c>
      <c r="AI96">
        <v>10.3256</v>
      </c>
      <c r="AL96">
        <v>10.414099999999999</v>
      </c>
      <c r="AO96">
        <v>10</v>
      </c>
      <c r="AP96">
        <v>20</v>
      </c>
      <c r="AQ96">
        <v>304.83999999999997</v>
      </c>
      <c r="AR96">
        <v>293.25</v>
      </c>
      <c r="AS96">
        <f t="shared" si="24"/>
        <v>10.353753235547908</v>
      </c>
      <c r="AU96">
        <v>20</v>
      </c>
      <c r="AV96">
        <v>10</v>
      </c>
      <c r="AW96">
        <v>4.6199999999999998E-2</v>
      </c>
      <c r="AX96">
        <v>10.3553</v>
      </c>
      <c r="BA96">
        <f t="shared" si="21"/>
        <v>1.4939166666456358E-4</v>
      </c>
      <c r="BC96">
        <v>10.388043026864</v>
      </c>
      <c r="BD96">
        <v>10.3815129733165</v>
      </c>
      <c r="BG96">
        <v>10.3361</v>
      </c>
      <c r="BI96">
        <v>10.383599999999999</v>
      </c>
      <c r="BK96">
        <v>10.352</v>
      </c>
      <c r="BN96">
        <f t="shared" si="22"/>
        <v>2.3924802702558355E-6</v>
      </c>
      <c r="BO96">
        <f t="shared" si="23"/>
        <v>7.7060304098102252E-4</v>
      </c>
    </row>
    <row r="97" spans="1:70" x14ac:dyDescent="0.25">
      <c r="A97">
        <v>20</v>
      </c>
      <c r="B97">
        <v>0.2</v>
      </c>
      <c r="C97">
        <v>0</v>
      </c>
      <c r="D97">
        <v>299.87</v>
      </c>
      <c r="E97">
        <v>293.25</v>
      </c>
      <c r="F97">
        <v>30000</v>
      </c>
      <c r="G97">
        <f t="shared" si="18"/>
        <v>18.126888217522644</v>
      </c>
      <c r="I97">
        <v>20</v>
      </c>
      <c r="J97">
        <v>0.2</v>
      </c>
      <c r="K97">
        <v>30</v>
      </c>
      <c r="L97">
        <v>299.82</v>
      </c>
      <c r="M97">
        <v>293.25</v>
      </c>
      <c r="N97">
        <v>30000</v>
      </c>
      <c r="O97">
        <f t="shared" si="19"/>
        <v>18.26484018264842</v>
      </c>
      <c r="Q97">
        <v>20</v>
      </c>
      <c r="R97">
        <v>0.2</v>
      </c>
      <c r="S97">
        <v>60</v>
      </c>
      <c r="T97">
        <v>299.72000000000003</v>
      </c>
      <c r="U97">
        <v>293.25</v>
      </c>
      <c r="V97">
        <v>30000</v>
      </c>
      <c r="W97">
        <f t="shared" si="15"/>
        <v>18.547140649149846</v>
      </c>
      <c r="Y97">
        <v>20</v>
      </c>
      <c r="Z97">
        <v>0.2</v>
      </c>
      <c r="AA97">
        <v>90</v>
      </c>
      <c r="AB97">
        <v>299.67</v>
      </c>
      <c r="AC97">
        <v>293.25</v>
      </c>
      <c r="AD97">
        <v>30000</v>
      </c>
      <c r="AE97">
        <f t="shared" si="20"/>
        <v>18.691588785046683</v>
      </c>
      <c r="AI97">
        <v>18.436699999999998</v>
      </c>
      <c r="AL97">
        <v>18.966899999999999</v>
      </c>
      <c r="AO97">
        <v>20</v>
      </c>
      <c r="AP97">
        <v>0.2</v>
      </c>
      <c r="AQ97">
        <v>299.77</v>
      </c>
      <c r="AR97">
        <v>293.25</v>
      </c>
      <c r="AS97">
        <f t="shared" si="24"/>
        <v>18.404907975460173</v>
      </c>
      <c r="AU97">
        <v>0.2</v>
      </c>
      <c r="AV97">
        <v>20</v>
      </c>
      <c r="AW97">
        <v>4.6199999999999998E-2</v>
      </c>
      <c r="AX97">
        <v>18.610099999999999</v>
      </c>
      <c r="BA97">
        <f t="shared" si="21"/>
        <v>1.1148766666663873E-2</v>
      </c>
      <c r="BC97">
        <v>18.5312914961807</v>
      </c>
      <c r="BD97">
        <v>18.543173158018998</v>
      </c>
      <c r="BG97">
        <v>18.5458</v>
      </c>
      <c r="BI97">
        <v>18.853200000000001</v>
      </c>
      <c r="BK97">
        <v>18.647099999999998</v>
      </c>
      <c r="BN97">
        <f t="shared" si="22"/>
        <v>4.2103766934752734E-2</v>
      </c>
      <c r="BO97">
        <f t="shared" si="23"/>
        <v>1.9117260708025337E-2</v>
      </c>
    </row>
    <row r="98" spans="1:70" x14ac:dyDescent="0.25">
      <c r="A98">
        <v>20</v>
      </c>
      <c r="B98">
        <v>0.5</v>
      </c>
      <c r="C98">
        <v>0</v>
      </c>
      <c r="D98">
        <v>299.83999999999997</v>
      </c>
      <c r="E98">
        <v>293.25</v>
      </c>
      <c r="F98">
        <v>30000</v>
      </c>
      <c r="G98">
        <f t="shared" si="18"/>
        <v>18.209408194233756</v>
      </c>
      <c r="I98">
        <v>20</v>
      </c>
      <c r="J98">
        <v>0.5</v>
      </c>
      <c r="K98">
        <v>30</v>
      </c>
      <c r="L98">
        <v>299.8</v>
      </c>
      <c r="M98">
        <v>293.25</v>
      </c>
      <c r="N98">
        <v>30000</v>
      </c>
      <c r="O98">
        <f t="shared" si="19"/>
        <v>18.320610687022867</v>
      </c>
      <c r="Q98">
        <v>20</v>
      </c>
      <c r="R98">
        <v>0.5</v>
      </c>
      <c r="S98">
        <v>60</v>
      </c>
      <c r="T98">
        <v>299.7</v>
      </c>
      <c r="U98">
        <v>293.25</v>
      </c>
      <c r="V98">
        <v>30000</v>
      </c>
      <c r="W98">
        <f t="shared" si="15"/>
        <v>18.604651162790731</v>
      </c>
      <c r="Y98">
        <v>20</v>
      </c>
      <c r="Z98">
        <v>0.5</v>
      </c>
      <c r="AA98">
        <v>90</v>
      </c>
      <c r="AB98">
        <v>299.66000000000003</v>
      </c>
      <c r="AC98">
        <v>293.25</v>
      </c>
      <c r="AD98">
        <v>30000</v>
      </c>
      <c r="AE98">
        <f t="shared" si="20"/>
        <v>18.720748829953124</v>
      </c>
      <c r="AI98">
        <v>18.476700000000001</v>
      </c>
      <c r="AL98">
        <v>18.984500000000001</v>
      </c>
      <c r="AO98">
        <v>20</v>
      </c>
      <c r="AP98">
        <v>0.5</v>
      </c>
      <c r="AQ98">
        <v>299.75</v>
      </c>
      <c r="AR98">
        <v>293.25</v>
      </c>
      <c r="AS98">
        <f t="shared" si="24"/>
        <v>18.46153846153846</v>
      </c>
      <c r="AU98">
        <v>0.5</v>
      </c>
      <c r="AV98">
        <v>20</v>
      </c>
      <c r="AW98">
        <v>4.6199999999999998E-2</v>
      </c>
      <c r="AX98">
        <v>18.642900000000001</v>
      </c>
      <c r="BA98">
        <f t="shared" si="21"/>
        <v>9.8237500000001397E-3</v>
      </c>
      <c r="BC98">
        <v>18.5863809741731</v>
      </c>
      <c r="BD98">
        <v>18.598128453246002</v>
      </c>
      <c r="BG98">
        <v>18.580500000000001</v>
      </c>
      <c r="BI98">
        <v>18.8749</v>
      </c>
      <c r="BK98">
        <v>18.677600000000002</v>
      </c>
      <c r="BN98">
        <f t="shared" si="22"/>
        <v>3.2892007633137023E-2</v>
      </c>
      <c r="BO98">
        <f t="shared" si="23"/>
        <v>1.8656825834666314E-2</v>
      </c>
    </row>
    <row r="99" spans="1:70" x14ac:dyDescent="0.25">
      <c r="A99">
        <v>20</v>
      </c>
      <c r="B99">
        <v>1</v>
      </c>
      <c r="C99">
        <v>0</v>
      </c>
      <c r="D99">
        <v>299.81</v>
      </c>
      <c r="E99">
        <v>293.25</v>
      </c>
      <c r="F99">
        <v>30000</v>
      </c>
      <c r="G99">
        <f t="shared" si="18"/>
        <v>18.292682926829261</v>
      </c>
      <c r="I99">
        <v>20</v>
      </c>
      <c r="J99">
        <v>1</v>
      </c>
      <c r="K99">
        <v>30</v>
      </c>
      <c r="L99">
        <v>299.76</v>
      </c>
      <c r="M99">
        <v>293.25</v>
      </c>
      <c r="N99">
        <v>30000</v>
      </c>
      <c r="O99">
        <f t="shared" si="19"/>
        <v>18.433179723502331</v>
      </c>
      <c r="Q99">
        <v>20</v>
      </c>
      <c r="R99">
        <v>1</v>
      </c>
      <c r="S99">
        <v>60</v>
      </c>
      <c r="T99">
        <v>299.68</v>
      </c>
      <c r="U99">
        <v>293.25</v>
      </c>
      <c r="V99">
        <v>30000</v>
      </c>
      <c r="W99">
        <f t="shared" si="15"/>
        <v>18.662519440124395</v>
      </c>
      <c r="Y99">
        <v>20</v>
      </c>
      <c r="Z99">
        <v>1</v>
      </c>
      <c r="AA99">
        <v>90</v>
      </c>
      <c r="AB99">
        <v>299.64</v>
      </c>
      <c r="AC99">
        <v>293.25</v>
      </c>
      <c r="AD99">
        <v>30000</v>
      </c>
      <c r="AE99">
        <f t="shared" si="20"/>
        <v>18.779342723004735</v>
      </c>
      <c r="AI99">
        <v>18.541599999999999</v>
      </c>
      <c r="AL99">
        <v>19.0138</v>
      </c>
      <c r="AO99">
        <v>20</v>
      </c>
      <c r="AP99">
        <v>1</v>
      </c>
      <c r="AQ99">
        <v>299.72000000000003</v>
      </c>
      <c r="AR99">
        <v>293.25</v>
      </c>
      <c r="AS99">
        <f t="shared" si="24"/>
        <v>18.547140649149846</v>
      </c>
      <c r="AU99">
        <v>1</v>
      </c>
      <c r="AV99">
        <v>20</v>
      </c>
      <c r="AW99">
        <v>4.6199999999999998E-2</v>
      </c>
      <c r="AX99">
        <v>18.696200000000001</v>
      </c>
      <c r="BA99">
        <f t="shared" si="21"/>
        <v>8.0367833333375802E-3</v>
      </c>
      <c r="BC99">
        <v>18.665565252238501</v>
      </c>
      <c r="BD99">
        <v>18.677034864644899</v>
      </c>
      <c r="BG99">
        <v>18.637</v>
      </c>
      <c r="BI99">
        <v>18.910699999999999</v>
      </c>
      <c r="BK99">
        <v>18.7273</v>
      </c>
      <c r="BN99">
        <f t="shared" si="22"/>
        <v>2.221869007586973E-2</v>
      </c>
      <c r="BO99">
        <f t="shared" si="23"/>
        <v>1.6872507219075291E-2</v>
      </c>
    </row>
    <row r="100" spans="1:70" x14ac:dyDescent="0.25">
      <c r="A100">
        <v>20</v>
      </c>
      <c r="B100">
        <v>2</v>
      </c>
      <c r="C100">
        <v>0</v>
      </c>
      <c r="D100">
        <v>299.74</v>
      </c>
      <c r="E100">
        <v>293.25</v>
      </c>
      <c r="F100">
        <v>30000</v>
      </c>
      <c r="G100">
        <f t="shared" si="18"/>
        <v>18.48998459167948</v>
      </c>
      <c r="I100">
        <v>20</v>
      </c>
      <c r="J100">
        <v>2</v>
      </c>
      <c r="K100">
        <v>30</v>
      </c>
      <c r="L100">
        <v>299.70999999999998</v>
      </c>
      <c r="M100">
        <v>293.25</v>
      </c>
      <c r="N100">
        <v>30000</v>
      </c>
      <c r="O100">
        <f t="shared" si="19"/>
        <v>18.575851393188913</v>
      </c>
      <c r="Q100">
        <v>20</v>
      </c>
      <c r="R100">
        <v>2</v>
      </c>
      <c r="S100">
        <v>60</v>
      </c>
      <c r="T100">
        <v>299.64</v>
      </c>
      <c r="U100">
        <v>293.25</v>
      </c>
      <c r="V100">
        <v>30000</v>
      </c>
      <c r="W100">
        <f t="shared" si="15"/>
        <v>18.779342723004735</v>
      </c>
      <c r="Y100">
        <v>20</v>
      </c>
      <c r="Z100">
        <v>2</v>
      </c>
      <c r="AA100">
        <v>90</v>
      </c>
      <c r="AB100">
        <v>299.61</v>
      </c>
      <c r="AC100">
        <v>293.25</v>
      </c>
      <c r="AD100">
        <v>30000</v>
      </c>
      <c r="AE100">
        <f t="shared" si="20"/>
        <v>18.867924528301845</v>
      </c>
      <c r="AI100">
        <v>18.664899999999999</v>
      </c>
      <c r="AL100">
        <v>19.0717</v>
      </c>
      <c r="AO100">
        <v>20</v>
      </c>
      <c r="AP100">
        <v>2</v>
      </c>
      <c r="AQ100">
        <v>299.67</v>
      </c>
      <c r="AR100">
        <v>293.25</v>
      </c>
      <c r="AS100">
        <f t="shared" si="24"/>
        <v>18.691588785046683</v>
      </c>
      <c r="AU100">
        <v>2</v>
      </c>
      <c r="AV100">
        <v>20</v>
      </c>
      <c r="AW100">
        <v>4.6199999999999998E-2</v>
      </c>
      <c r="AX100">
        <v>18.798300000000001</v>
      </c>
      <c r="BA100">
        <f t="shared" si="21"/>
        <v>5.7090500000025286E-3</v>
      </c>
      <c r="BC100">
        <v>18.805689992694301</v>
      </c>
      <c r="BD100">
        <v>18.813558028928099</v>
      </c>
      <c r="BG100">
        <v>18.745200000000001</v>
      </c>
      <c r="BI100">
        <v>18.981000000000002</v>
      </c>
      <c r="BK100">
        <v>18.8231</v>
      </c>
      <c r="BN100">
        <f t="shared" si="22"/>
        <v>1.1387283396813247E-2</v>
      </c>
      <c r="BO100">
        <f t="shared" si="23"/>
        <v>1.4876496453004429E-2</v>
      </c>
    </row>
    <row r="101" spans="1:70" x14ac:dyDescent="0.25">
      <c r="A101">
        <v>20</v>
      </c>
      <c r="B101">
        <v>5</v>
      </c>
      <c r="C101">
        <v>0</v>
      </c>
      <c r="D101">
        <v>299.58999999999997</v>
      </c>
      <c r="E101">
        <v>293.25</v>
      </c>
      <c r="F101">
        <v>30000</v>
      </c>
      <c r="G101">
        <f t="shared" si="18"/>
        <v>18.927444794952756</v>
      </c>
      <c r="I101">
        <v>20</v>
      </c>
      <c r="J101">
        <v>5</v>
      </c>
      <c r="K101">
        <v>30</v>
      </c>
      <c r="L101">
        <v>299.58</v>
      </c>
      <c r="M101">
        <v>293.25</v>
      </c>
      <c r="N101">
        <v>30000</v>
      </c>
      <c r="O101">
        <f t="shared" si="19"/>
        <v>18.957345971564028</v>
      </c>
      <c r="Q101">
        <v>20</v>
      </c>
      <c r="R101">
        <v>5</v>
      </c>
      <c r="S101">
        <v>60</v>
      </c>
      <c r="T101">
        <v>299.54000000000002</v>
      </c>
      <c r="U101">
        <v>293.25</v>
      </c>
      <c r="V101">
        <v>30000</v>
      </c>
      <c r="W101">
        <f t="shared" si="15"/>
        <v>19.077901430842545</v>
      </c>
      <c r="Y101">
        <v>20</v>
      </c>
      <c r="Z101">
        <v>5</v>
      </c>
      <c r="AA101">
        <v>90</v>
      </c>
      <c r="AB101">
        <v>299.52999999999997</v>
      </c>
      <c r="AC101">
        <v>293.25</v>
      </c>
      <c r="AD101">
        <v>30000</v>
      </c>
      <c r="AE101">
        <f t="shared" si="20"/>
        <v>19.108280254777153</v>
      </c>
      <c r="AI101">
        <v>18.9894</v>
      </c>
      <c r="AL101">
        <v>19.241099999999999</v>
      </c>
      <c r="AO101">
        <v>20</v>
      </c>
      <c r="AP101">
        <v>5</v>
      </c>
      <c r="AQ101">
        <v>299.56</v>
      </c>
      <c r="AR101">
        <v>293.25</v>
      </c>
      <c r="AS101">
        <f t="shared" si="24"/>
        <v>19.017432646592702</v>
      </c>
      <c r="AU101">
        <v>5</v>
      </c>
      <c r="AV101">
        <v>20</v>
      </c>
      <c r="AW101">
        <v>4.6199999999999998E-2</v>
      </c>
      <c r="AX101">
        <v>19.072299999999998</v>
      </c>
      <c r="BA101">
        <f t="shared" si="21"/>
        <v>2.885108333333654E-3</v>
      </c>
      <c r="BC101">
        <v>19.094734756041198</v>
      </c>
      <c r="BD101">
        <v>19.0980875029617</v>
      </c>
      <c r="BG101">
        <v>19.036100000000001</v>
      </c>
      <c r="BI101">
        <v>19.1816</v>
      </c>
      <c r="BK101">
        <v>19.084299999999999</v>
      </c>
      <c r="BN101">
        <f t="shared" si="22"/>
        <v>3.0104264699211264E-3</v>
      </c>
      <c r="BO101">
        <f t="shared" si="23"/>
        <v>6.5052058559036873E-3</v>
      </c>
    </row>
    <row r="102" spans="1:70" x14ac:dyDescent="0.25">
      <c r="A102">
        <v>20</v>
      </c>
      <c r="B102">
        <v>10</v>
      </c>
      <c r="C102">
        <v>0</v>
      </c>
      <c r="D102">
        <v>299.43</v>
      </c>
      <c r="E102">
        <v>293.25</v>
      </c>
      <c r="F102">
        <v>30000</v>
      </c>
      <c r="G102">
        <f t="shared" si="18"/>
        <v>19.417475728155317</v>
      </c>
      <c r="I102">
        <v>20</v>
      </c>
      <c r="J102">
        <v>10</v>
      </c>
      <c r="K102">
        <v>30</v>
      </c>
      <c r="L102">
        <v>299.43</v>
      </c>
      <c r="M102">
        <v>293.25</v>
      </c>
      <c r="N102">
        <v>30000</v>
      </c>
      <c r="O102">
        <f t="shared" si="19"/>
        <v>19.417475728155317</v>
      </c>
      <c r="Q102">
        <v>20</v>
      </c>
      <c r="R102">
        <v>10</v>
      </c>
      <c r="S102">
        <v>60</v>
      </c>
      <c r="T102">
        <v>299.42</v>
      </c>
      <c r="U102">
        <v>293.25</v>
      </c>
      <c r="V102">
        <v>30000</v>
      </c>
      <c r="W102">
        <f t="shared" si="15"/>
        <v>19.448946515397033</v>
      </c>
      <c r="Y102">
        <v>20</v>
      </c>
      <c r="Z102">
        <v>10</v>
      </c>
      <c r="AA102">
        <v>90</v>
      </c>
      <c r="AB102">
        <v>299.41000000000003</v>
      </c>
      <c r="AC102">
        <v>293.25</v>
      </c>
      <c r="AD102">
        <v>30000</v>
      </c>
      <c r="AE102">
        <f t="shared" si="20"/>
        <v>19.480519480519401</v>
      </c>
      <c r="AI102">
        <v>19.415500000000002</v>
      </c>
      <c r="AL102">
        <v>19.509599999999999</v>
      </c>
      <c r="AO102">
        <v>20</v>
      </c>
      <c r="AP102">
        <v>10</v>
      </c>
      <c r="AQ102">
        <v>299.42</v>
      </c>
      <c r="AR102">
        <v>293.25</v>
      </c>
      <c r="AS102">
        <f t="shared" si="24"/>
        <v>19.448946515397033</v>
      </c>
      <c r="AU102">
        <v>10</v>
      </c>
      <c r="AV102">
        <v>20</v>
      </c>
      <c r="AW102">
        <v>4.6199999999999998E-2</v>
      </c>
      <c r="AX102">
        <v>19.4467</v>
      </c>
      <c r="BA102">
        <f t="shared" si="21"/>
        <v>-1.1550833333078151E-4</v>
      </c>
      <c r="BC102">
        <v>19.429947302889701</v>
      </c>
      <c r="BD102">
        <v>19.4349338205474</v>
      </c>
      <c r="BG102">
        <v>19.4315</v>
      </c>
      <c r="BI102">
        <v>19.485399999999998</v>
      </c>
      <c r="BK102">
        <v>19.449400000000001</v>
      </c>
      <c r="BN102">
        <f t="shared" si="22"/>
        <v>5.0468314291064366E-6</v>
      </c>
      <c r="BO102">
        <f t="shared" si="23"/>
        <v>1.963556169489334E-4</v>
      </c>
    </row>
    <row r="103" spans="1:70" x14ac:dyDescent="0.25">
      <c r="A103">
        <v>20</v>
      </c>
      <c r="B103">
        <v>20</v>
      </c>
      <c r="C103">
        <v>0</v>
      </c>
      <c r="D103">
        <v>299.25</v>
      </c>
      <c r="E103">
        <v>293.25</v>
      </c>
      <c r="F103">
        <v>30000</v>
      </c>
      <c r="G103">
        <f t="shared" si="18"/>
        <v>20</v>
      </c>
      <c r="I103">
        <v>20</v>
      </c>
      <c r="J103">
        <v>20</v>
      </c>
      <c r="K103">
        <v>30</v>
      </c>
      <c r="L103">
        <v>299.25</v>
      </c>
      <c r="M103">
        <v>293.25</v>
      </c>
      <c r="N103">
        <v>30000</v>
      </c>
      <c r="O103">
        <f t="shared" si="19"/>
        <v>20</v>
      </c>
      <c r="Q103">
        <v>20</v>
      </c>
      <c r="R103">
        <v>20</v>
      </c>
      <c r="S103">
        <v>60</v>
      </c>
      <c r="T103">
        <v>299.25</v>
      </c>
      <c r="U103">
        <v>293.25</v>
      </c>
      <c r="V103">
        <v>30000</v>
      </c>
      <c r="W103">
        <f t="shared" si="15"/>
        <v>20</v>
      </c>
      <c r="Y103">
        <v>20</v>
      </c>
      <c r="Z103">
        <v>20</v>
      </c>
      <c r="AA103">
        <v>90</v>
      </c>
      <c r="AB103">
        <v>299.25</v>
      </c>
      <c r="AC103">
        <v>293.25</v>
      </c>
      <c r="AD103">
        <v>30000</v>
      </c>
      <c r="AE103">
        <f t="shared" si="20"/>
        <v>20</v>
      </c>
      <c r="AI103">
        <v>20</v>
      </c>
      <c r="AL103">
        <v>20</v>
      </c>
      <c r="AO103">
        <v>20</v>
      </c>
      <c r="AP103">
        <v>20</v>
      </c>
      <c r="AQ103">
        <v>299.25</v>
      </c>
      <c r="AR103">
        <v>293.25</v>
      </c>
      <c r="AS103">
        <f t="shared" si="24"/>
        <v>20</v>
      </c>
      <c r="AU103">
        <v>20</v>
      </c>
      <c r="AV103">
        <v>20</v>
      </c>
      <c r="AW103">
        <v>4.6199999999999998E-2</v>
      </c>
      <c r="AX103">
        <v>20</v>
      </c>
      <c r="BA103">
        <f t="shared" si="21"/>
        <v>0</v>
      </c>
      <c r="BC103">
        <v>20.016624911646399</v>
      </c>
      <c r="BD103">
        <v>20.0143468186428</v>
      </c>
      <c r="BG103">
        <v>20</v>
      </c>
      <c r="BI103">
        <v>20</v>
      </c>
      <c r="BK103">
        <v>20</v>
      </c>
      <c r="BN103">
        <f t="shared" si="22"/>
        <v>0</v>
      </c>
      <c r="BO103">
        <f t="shared" si="23"/>
        <v>2.0583120516937985E-4</v>
      </c>
    </row>
    <row r="104" spans="1:70" x14ac:dyDescent="0.25">
      <c r="BN104">
        <f>SUM(BN55:BN103)</f>
        <v>0.13496931083010055</v>
      </c>
      <c r="BO104">
        <f>SUM(BO55:BO103)</f>
        <v>0.10661293421912413</v>
      </c>
      <c r="BP104">
        <f>SQRT(BN104/49)</f>
        <v>5.2483099481895522E-2</v>
      </c>
      <c r="BR104">
        <f>SQRT(BO104/49)</f>
        <v>4.6645194476357656E-2</v>
      </c>
    </row>
    <row r="105" spans="1:70" x14ac:dyDescent="0.25">
      <c r="B105" s="1" t="s">
        <v>14</v>
      </c>
      <c r="C105">
        <v>0.18659999999999999</v>
      </c>
      <c r="D105">
        <v>0.112</v>
      </c>
      <c r="E105">
        <f>2*3.1415926*C105*3.1415926*D105^2</f>
        <v>4.6203769754728542E-2</v>
      </c>
      <c r="AI105" t="s">
        <v>15</v>
      </c>
      <c r="AL105" t="s">
        <v>15</v>
      </c>
      <c r="AU105" t="s">
        <v>9</v>
      </c>
      <c r="AV105" t="s">
        <v>10</v>
      </c>
      <c r="AW105" t="s">
        <v>11</v>
      </c>
      <c r="AX105" t="s">
        <v>12</v>
      </c>
    </row>
    <row r="106" spans="1:70" x14ac:dyDescent="0.25">
      <c r="A106">
        <v>0.2</v>
      </c>
      <c r="B106">
        <v>0.2</v>
      </c>
      <c r="C106">
        <v>0</v>
      </c>
      <c r="D106">
        <v>893.25</v>
      </c>
      <c r="E106">
        <v>293.25</v>
      </c>
      <c r="F106">
        <v>30000</v>
      </c>
      <c r="G106">
        <f t="shared" si="18"/>
        <v>0.2</v>
      </c>
      <c r="I106">
        <v>0.2</v>
      </c>
      <c r="J106">
        <v>0.2</v>
      </c>
      <c r="K106">
        <v>30</v>
      </c>
      <c r="L106">
        <v>893.25</v>
      </c>
      <c r="M106">
        <v>293.25</v>
      </c>
      <c r="N106">
        <v>30000</v>
      </c>
      <c r="O106">
        <f t="shared" si="19"/>
        <v>0.2</v>
      </c>
      <c r="Q106">
        <v>0.2</v>
      </c>
      <c r="R106">
        <v>0.2</v>
      </c>
      <c r="S106">
        <v>60</v>
      </c>
      <c r="T106">
        <v>893.25</v>
      </c>
      <c r="U106">
        <v>293.25</v>
      </c>
      <c r="V106">
        <v>30000</v>
      </c>
      <c r="W106">
        <f t="shared" ref="W106:W169" si="25">V106*4/1000/(T106-U106)</f>
        <v>0.2</v>
      </c>
      <c r="Y106">
        <v>0.2</v>
      </c>
      <c r="Z106">
        <v>0.2</v>
      </c>
      <c r="AA106">
        <v>90</v>
      </c>
      <c r="AB106">
        <v>893.25</v>
      </c>
      <c r="AC106">
        <v>293.25</v>
      </c>
      <c r="AD106">
        <v>30000</v>
      </c>
      <c r="AE106">
        <f>AD106*4/1000/(AB106-AC106)</f>
        <v>0.2</v>
      </c>
      <c r="AI106">
        <v>0.2</v>
      </c>
      <c r="AL106">
        <v>0.2</v>
      </c>
      <c r="AO106">
        <v>0.2</v>
      </c>
      <c r="AP106">
        <v>0.2</v>
      </c>
      <c r="AQ106">
        <v>893.25</v>
      </c>
      <c r="AR106">
        <v>293.25</v>
      </c>
      <c r="AS106">
        <f t="shared" ref="AS106:AS117" si="26">30000*4/1000/(AQ106-AR106)</f>
        <v>0.2</v>
      </c>
      <c r="AU106">
        <v>0.2</v>
      </c>
      <c r="AV106">
        <v>0.2</v>
      </c>
      <c r="AW106">
        <v>4.6199999999999998E-2</v>
      </c>
      <c r="AX106">
        <v>0.2</v>
      </c>
      <c r="BA106">
        <f t="shared" si="21"/>
        <v>0</v>
      </c>
      <c r="BC106">
        <v>0.18094604725549801</v>
      </c>
      <c r="BD106">
        <v>0.19871806569730999</v>
      </c>
      <c r="BG106">
        <v>0.2</v>
      </c>
      <c r="BI106">
        <v>0.2</v>
      </c>
      <c r="BK106">
        <v>0.2</v>
      </c>
      <c r="BN106">
        <f>(AX106-AS106)^2</f>
        <v>0</v>
      </c>
      <c r="BO106">
        <f t="shared" si="23"/>
        <v>1.6433555564133588E-6</v>
      </c>
    </row>
    <row r="107" spans="1:70" x14ac:dyDescent="0.25">
      <c r="A107">
        <v>0.2</v>
      </c>
      <c r="B107">
        <v>0.5</v>
      </c>
      <c r="C107">
        <v>0</v>
      </c>
      <c r="D107">
        <v>870.3</v>
      </c>
      <c r="E107">
        <v>293.25</v>
      </c>
      <c r="F107">
        <v>30000</v>
      </c>
      <c r="G107">
        <f t="shared" si="18"/>
        <v>0.20795425006498572</v>
      </c>
      <c r="I107">
        <v>0.2</v>
      </c>
      <c r="J107">
        <v>0.5</v>
      </c>
      <c r="K107">
        <v>30</v>
      </c>
      <c r="L107">
        <v>868.53</v>
      </c>
      <c r="M107">
        <v>293.25</v>
      </c>
      <c r="N107">
        <v>30000</v>
      </c>
      <c r="O107">
        <f t="shared" si="19"/>
        <v>0.20859407592824364</v>
      </c>
      <c r="Q107">
        <v>0.2</v>
      </c>
      <c r="R107">
        <v>0.5</v>
      </c>
      <c r="S107">
        <v>60</v>
      </c>
      <c r="T107">
        <v>864.97</v>
      </c>
      <c r="U107">
        <v>293.25</v>
      </c>
      <c r="V107">
        <v>30000</v>
      </c>
      <c r="W107">
        <f t="shared" si="25"/>
        <v>0.20989295459315749</v>
      </c>
      <c r="Y107">
        <v>0.2</v>
      </c>
      <c r="Z107">
        <v>0.5</v>
      </c>
      <c r="AA107">
        <v>90</v>
      </c>
      <c r="AB107">
        <v>863.17</v>
      </c>
      <c r="AC107">
        <v>293.25</v>
      </c>
      <c r="AD107">
        <v>30000</v>
      </c>
      <c r="AE107">
        <f t="shared" ref="AE107:AE154" si="27">AD107*4/1000/(AB107-AC107)</f>
        <v>0.21055586749017408</v>
      </c>
      <c r="AI107">
        <v>0.20860000000000001</v>
      </c>
      <c r="AL107">
        <v>0.21160000000000001</v>
      </c>
      <c r="AO107">
        <v>0.2</v>
      </c>
      <c r="AP107">
        <v>0.5</v>
      </c>
      <c r="AQ107">
        <v>866.73</v>
      </c>
      <c r="AR107">
        <v>293.25</v>
      </c>
      <c r="AS107">
        <f t="shared" si="26"/>
        <v>0.20924879681941827</v>
      </c>
      <c r="AU107">
        <v>0.5</v>
      </c>
      <c r="AV107">
        <v>0.2</v>
      </c>
      <c r="AW107">
        <v>4.6199999999999998E-2</v>
      </c>
      <c r="AX107">
        <v>0.20960000000000001</v>
      </c>
      <c r="BA107">
        <f t="shared" si="21"/>
        <v>1.678400000000128E-3</v>
      </c>
      <c r="BC107">
        <v>0.18183353338078501</v>
      </c>
      <c r="BD107">
        <v>0.20331520672804301</v>
      </c>
      <c r="BG107">
        <v>0.2089</v>
      </c>
      <c r="BI107">
        <v>0.2107</v>
      </c>
      <c r="BK107">
        <v>0.20949999999999999</v>
      </c>
      <c r="BN107">
        <f t="shared" si="22"/>
        <v>1.2334367405072915E-7</v>
      </c>
      <c r="BO107">
        <f t="shared" si="23"/>
        <v>3.5207491372466631E-5</v>
      </c>
    </row>
    <row r="108" spans="1:70" x14ac:dyDescent="0.25">
      <c r="A108">
        <v>0.2</v>
      </c>
      <c r="B108">
        <v>1</v>
      </c>
      <c r="C108">
        <v>0</v>
      </c>
      <c r="D108">
        <v>858.14</v>
      </c>
      <c r="E108">
        <v>293.25</v>
      </c>
      <c r="F108">
        <v>30000</v>
      </c>
      <c r="G108">
        <f t="shared" si="18"/>
        <v>0.21243073872789392</v>
      </c>
      <c r="I108">
        <v>0.2</v>
      </c>
      <c r="J108">
        <v>1</v>
      </c>
      <c r="K108">
        <v>30</v>
      </c>
      <c r="L108">
        <v>852.86</v>
      </c>
      <c r="M108">
        <v>293.25</v>
      </c>
      <c r="N108">
        <v>30000</v>
      </c>
      <c r="O108">
        <f t="shared" si="19"/>
        <v>0.21443505298332766</v>
      </c>
      <c r="Q108">
        <v>0.2</v>
      </c>
      <c r="R108">
        <v>1</v>
      </c>
      <c r="S108">
        <v>60</v>
      </c>
      <c r="T108">
        <v>842.24</v>
      </c>
      <c r="U108">
        <v>293.25</v>
      </c>
      <c r="V108">
        <v>30000</v>
      </c>
      <c r="W108">
        <f t="shared" si="25"/>
        <v>0.21858321645203008</v>
      </c>
      <c r="Y108">
        <v>0.2</v>
      </c>
      <c r="Z108">
        <v>1</v>
      </c>
      <c r="AA108">
        <v>90</v>
      </c>
      <c r="AB108">
        <v>836.83</v>
      </c>
      <c r="AC108">
        <v>293.25</v>
      </c>
      <c r="AD108">
        <v>30000</v>
      </c>
      <c r="AE108">
        <f t="shared" si="27"/>
        <v>0.22075867397623164</v>
      </c>
      <c r="AI108">
        <v>0.214</v>
      </c>
      <c r="AL108">
        <v>0.2243</v>
      </c>
      <c r="AO108">
        <v>0.2</v>
      </c>
      <c r="AP108">
        <v>1</v>
      </c>
      <c r="AQ108">
        <v>847.41</v>
      </c>
      <c r="AR108">
        <v>293.25</v>
      </c>
      <c r="AS108">
        <f t="shared" si="26"/>
        <v>0.21654395842356</v>
      </c>
      <c r="AU108">
        <v>1</v>
      </c>
      <c r="AV108">
        <v>0.2</v>
      </c>
      <c r="AW108">
        <v>4.6199999999999998E-2</v>
      </c>
      <c r="AX108">
        <v>0.21740000000000001</v>
      </c>
      <c r="BA108">
        <f t="shared" si="21"/>
        <v>3.9531999999999597E-3</v>
      </c>
      <c r="BC108">
        <v>0.187890330987978</v>
      </c>
      <c r="BD108">
        <v>0.20981118877420399</v>
      </c>
      <c r="BG108">
        <v>0.2147</v>
      </c>
      <c r="BI108">
        <v>0.2205</v>
      </c>
      <c r="BK108">
        <v>0.2167</v>
      </c>
      <c r="BN108">
        <f t="shared" si="22"/>
        <v>7.3280718059389524E-7</v>
      </c>
      <c r="BO108">
        <f t="shared" si="23"/>
        <v>4.5330187151289489E-5</v>
      </c>
    </row>
    <row r="109" spans="1:70" x14ac:dyDescent="0.25">
      <c r="A109">
        <v>0.2</v>
      </c>
      <c r="B109">
        <v>2</v>
      </c>
      <c r="C109">
        <v>0</v>
      </c>
      <c r="D109">
        <v>850.59</v>
      </c>
      <c r="E109">
        <v>293.25</v>
      </c>
      <c r="F109">
        <v>30000</v>
      </c>
      <c r="G109">
        <f t="shared" si="18"/>
        <v>0.21530842932500807</v>
      </c>
      <c r="I109">
        <v>0.2</v>
      </c>
      <c r="J109">
        <v>2</v>
      </c>
      <c r="K109">
        <v>30</v>
      </c>
      <c r="L109">
        <v>841.1</v>
      </c>
      <c r="M109">
        <v>293.25</v>
      </c>
      <c r="N109">
        <v>30000</v>
      </c>
      <c r="O109">
        <f t="shared" si="19"/>
        <v>0.21903805786255362</v>
      </c>
      <c r="Q109">
        <v>0.2</v>
      </c>
      <c r="R109">
        <v>2</v>
      </c>
      <c r="S109">
        <v>60</v>
      </c>
      <c r="T109">
        <v>822.05</v>
      </c>
      <c r="U109">
        <v>293.25</v>
      </c>
      <c r="V109">
        <v>30000</v>
      </c>
      <c r="W109">
        <f t="shared" si="25"/>
        <v>0.22692889561270804</v>
      </c>
      <c r="Y109">
        <v>0.2</v>
      </c>
      <c r="Z109">
        <v>2</v>
      </c>
      <c r="AA109">
        <v>90</v>
      </c>
      <c r="AB109">
        <v>812.33</v>
      </c>
      <c r="AC109">
        <v>293.25</v>
      </c>
      <c r="AD109">
        <v>30000</v>
      </c>
      <c r="AE109">
        <f t="shared" si="27"/>
        <v>0.2311782384218232</v>
      </c>
      <c r="AI109">
        <v>0.2177</v>
      </c>
      <c r="AL109">
        <v>0.23830000000000001</v>
      </c>
      <c r="AO109">
        <v>0.2</v>
      </c>
      <c r="AP109">
        <v>2</v>
      </c>
      <c r="AQ109">
        <v>831.13</v>
      </c>
      <c r="AR109">
        <v>293.25</v>
      </c>
      <c r="AS109">
        <f t="shared" si="26"/>
        <v>0.22309808879303933</v>
      </c>
      <c r="AU109">
        <v>2</v>
      </c>
      <c r="AV109">
        <v>0.2</v>
      </c>
      <c r="AW109">
        <v>4.6199999999999998E-2</v>
      </c>
      <c r="AX109">
        <v>0.22459999999999999</v>
      </c>
      <c r="BA109">
        <f t="shared" si="21"/>
        <v>6.7320666666666898E-3</v>
      </c>
      <c r="BC109">
        <v>0.183354033154847</v>
      </c>
      <c r="BD109">
        <v>0.21629574933009199</v>
      </c>
      <c r="BG109">
        <v>0.21890000000000001</v>
      </c>
      <c r="BI109">
        <v>0.22969999999999999</v>
      </c>
      <c r="BK109">
        <v>0.2225</v>
      </c>
      <c r="BN109">
        <f t="shared" si="22"/>
        <v>2.2557372735940431E-6</v>
      </c>
      <c r="BO109">
        <f t="shared" si="23"/>
        <v>4.6271822169170674E-5</v>
      </c>
    </row>
    <row r="110" spans="1:70" x14ac:dyDescent="0.25">
      <c r="A110">
        <v>0.2</v>
      </c>
      <c r="B110">
        <v>5</v>
      </c>
      <c r="C110">
        <v>0</v>
      </c>
      <c r="D110">
        <v>845.43</v>
      </c>
      <c r="E110">
        <v>293.25</v>
      </c>
      <c r="F110">
        <v>30000</v>
      </c>
      <c r="G110">
        <f t="shared" si="18"/>
        <v>0.21732043898728678</v>
      </c>
      <c r="I110">
        <v>0.2</v>
      </c>
      <c r="J110">
        <v>5</v>
      </c>
      <c r="K110">
        <v>30</v>
      </c>
      <c r="L110">
        <v>831.36</v>
      </c>
      <c r="M110">
        <v>293.25</v>
      </c>
      <c r="N110">
        <v>30000</v>
      </c>
      <c r="O110">
        <f t="shared" si="19"/>
        <v>0.22300273178346433</v>
      </c>
      <c r="Q110">
        <v>0.2</v>
      </c>
      <c r="R110">
        <v>5</v>
      </c>
      <c r="S110">
        <v>60</v>
      </c>
      <c r="T110">
        <v>803.24</v>
      </c>
      <c r="U110">
        <v>293.25</v>
      </c>
      <c r="V110">
        <v>30000</v>
      </c>
      <c r="W110">
        <f t="shared" si="25"/>
        <v>0.23529873134767348</v>
      </c>
      <c r="Y110">
        <v>0.2</v>
      </c>
      <c r="Z110">
        <v>5</v>
      </c>
      <c r="AA110">
        <v>90</v>
      </c>
      <c r="AB110">
        <v>788.89</v>
      </c>
      <c r="AC110">
        <v>293.25</v>
      </c>
      <c r="AD110">
        <v>30000</v>
      </c>
      <c r="AE110">
        <f t="shared" si="27"/>
        <v>0.24211120974901137</v>
      </c>
      <c r="AI110">
        <v>0.22040000000000001</v>
      </c>
      <c r="AL110">
        <v>0.25369999999999998</v>
      </c>
      <c r="AO110">
        <v>0.2</v>
      </c>
      <c r="AP110">
        <v>5</v>
      </c>
      <c r="AQ110">
        <v>816.32</v>
      </c>
      <c r="AR110">
        <v>293.25</v>
      </c>
      <c r="AS110">
        <f t="shared" si="26"/>
        <v>0.22941480107824955</v>
      </c>
      <c r="AU110">
        <v>5</v>
      </c>
      <c r="AV110">
        <v>0.2</v>
      </c>
      <c r="AW110">
        <v>4.6199999999999998E-2</v>
      </c>
      <c r="AX110">
        <v>0.23150000000000001</v>
      </c>
      <c r="BA110">
        <f t="shared" si="21"/>
        <v>9.0892083333334612E-3</v>
      </c>
      <c r="BC110">
        <v>0.19670973526593899</v>
      </c>
      <c r="BD110">
        <v>0.22473624208302401</v>
      </c>
      <c r="BG110">
        <v>0.22209999999999999</v>
      </c>
      <c r="BI110">
        <v>0.2382</v>
      </c>
      <c r="BK110">
        <v>0.22750000000000001</v>
      </c>
      <c r="BN110">
        <f t="shared" si="22"/>
        <v>4.3480545432692979E-6</v>
      </c>
      <c r="BO110">
        <f t="shared" si="23"/>
        <v>2.1888914271805817E-5</v>
      </c>
    </row>
    <row r="111" spans="1:70" x14ac:dyDescent="0.25">
      <c r="A111">
        <v>0.2</v>
      </c>
      <c r="B111">
        <v>10</v>
      </c>
      <c r="C111">
        <v>0</v>
      </c>
      <c r="D111">
        <v>843.59</v>
      </c>
      <c r="E111">
        <v>293.25</v>
      </c>
      <c r="F111">
        <v>30000</v>
      </c>
      <c r="G111">
        <f t="shared" si="18"/>
        <v>0.21804702547516081</v>
      </c>
      <c r="I111">
        <v>0.2</v>
      </c>
      <c r="J111">
        <v>10</v>
      </c>
      <c r="K111">
        <v>30</v>
      </c>
      <c r="L111">
        <v>827.36</v>
      </c>
      <c r="M111">
        <v>293.25</v>
      </c>
      <c r="N111">
        <v>30000</v>
      </c>
      <c r="O111">
        <f t="shared" si="19"/>
        <v>0.22467282020557564</v>
      </c>
      <c r="Q111">
        <v>0.2</v>
      </c>
      <c r="R111">
        <v>10</v>
      </c>
      <c r="S111">
        <v>60</v>
      </c>
      <c r="T111">
        <v>794.98</v>
      </c>
      <c r="U111">
        <v>293.25</v>
      </c>
      <c r="V111">
        <v>30000</v>
      </c>
      <c r="W111">
        <f t="shared" si="25"/>
        <v>0.23917246327706135</v>
      </c>
      <c r="Y111">
        <v>0.2</v>
      </c>
      <c r="Z111">
        <v>10</v>
      </c>
      <c r="AA111">
        <v>90</v>
      </c>
      <c r="AB111">
        <v>778.46</v>
      </c>
      <c r="AC111">
        <v>293.25</v>
      </c>
      <c r="AD111">
        <v>30000</v>
      </c>
      <c r="AE111">
        <f t="shared" si="27"/>
        <v>0.24731559530924752</v>
      </c>
      <c r="AI111">
        <v>0.22140000000000001</v>
      </c>
      <c r="AL111">
        <v>0.26129999999999998</v>
      </c>
      <c r="AO111">
        <v>0.2</v>
      </c>
      <c r="AP111">
        <v>10</v>
      </c>
      <c r="AQ111">
        <v>809.86</v>
      </c>
      <c r="AR111">
        <v>293.25</v>
      </c>
      <c r="AS111">
        <f t="shared" si="26"/>
        <v>0.23228354077543989</v>
      </c>
      <c r="AU111">
        <v>10</v>
      </c>
      <c r="AV111">
        <v>0.2</v>
      </c>
      <c r="AW111">
        <v>4.6199999999999998E-2</v>
      </c>
      <c r="AX111">
        <v>0.23469999999999999</v>
      </c>
      <c r="BA111">
        <f t="shared" si="21"/>
        <v>1.0403058333333288E-2</v>
      </c>
      <c r="BC111">
        <v>0.20800167242919301</v>
      </c>
      <c r="BD111">
        <v>0.22472766869174299</v>
      </c>
      <c r="BG111">
        <v>0.2233</v>
      </c>
      <c r="BI111">
        <v>0.2419</v>
      </c>
      <c r="BK111">
        <v>0.22950000000000001</v>
      </c>
      <c r="BN111">
        <f t="shared" si="22"/>
        <v>5.8392751839616115E-6</v>
      </c>
      <c r="BO111">
        <f t="shared" si="23"/>
        <v>5.709120294519016E-5</v>
      </c>
    </row>
    <row r="112" spans="1:70" x14ac:dyDescent="0.25">
      <c r="A112">
        <v>0.2</v>
      </c>
      <c r="B112">
        <v>20</v>
      </c>
      <c r="C112">
        <v>0</v>
      </c>
      <c r="D112">
        <v>842.64</v>
      </c>
      <c r="E112">
        <v>293.25</v>
      </c>
      <c r="F112">
        <v>30000</v>
      </c>
      <c r="G112">
        <f t="shared" si="18"/>
        <v>0.21842407033255065</v>
      </c>
      <c r="I112">
        <v>0.2</v>
      </c>
      <c r="J112">
        <v>20</v>
      </c>
      <c r="K112">
        <v>30</v>
      </c>
      <c r="L112">
        <v>825.15</v>
      </c>
      <c r="M112">
        <v>293.25</v>
      </c>
      <c r="N112">
        <v>30000</v>
      </c>
      <c r="O112">
        <f t="shared" si="19"/>
        <v>0.22560631697687536</v>
      </c>
      <c r="Q112">
        <v>0.2</v>
      </c>
      <c r="R112">
        <v>20</v>
      </c>
      <c r="S112">
        <v>60</v>
      </c>
      <c r="T112">
        <v>790.32</v>
      </c>
      <c r="U112">
        <v>293.25</v>
      </c>
      <c r="V112">
        <v>30000</v>
      </c>
      <c r="W112">
        <f t="shared" si="25"/>
        <v>0.24141469008389158</v>
      </c>
      <c r="Y112">
        <v>0.2</v>
      </c>
      <c r="Z112">
        <v>20</v>
      </c>
      <c r="AA112">
        <v>90</v>
      </c>
      <c r="AB112">
        <v>772.56</v>
      </c>
      <c r="AC112">
        <v>293.25</v>
      </c>
      <c r="AD112">
        <v>30000</v>
      </c>
      <c r="AE112">
        <f t="shared" si="27"/>
        <v>0.2503598923452463</v>
      </c>
      <c r="AI112">
        <v>0.22189999999999999</v>
      </c>
      <c r="AL112">
        <v>0.26579999999999998</v>
      </c>
      <c r="AO112">
        <v>0.2</v>
      </c>
      <c r="AP112">
        <v>20</v>
      </c>
      <c r="AQ112">
        <v>806.22</v>
      </c>
      <c r="AR112">
        <v>293.25</v>
      </c>
      <c r="AS112">
        <f t="shared" si="26"/>
        <v>0.23393180887771214</v>
      </c>
      <c r="AU112">
        <v>20</v>
      </c>
      <c r="AV112">
        <v>0.2</v>
      </c>
      <c r="AW112">
        <v>4.6199999999999998E-2</v>
      </c>
      <c r="AX112">
        <v>0.23649999999999999</v>
      </c>
      <c r="BA112">
        <f t="shared" si="21"/>
        <v>1.097837499999996E-2</v>
      </c>
      <c r="BC112">
        <v>0.219843610889531</v>
      </c>
      <c r="BD112">
        <v>0.234686389962216</v>
      </c>
      <c r="BG112">
        <v>0.22389999999999999</v>
      </c>
      <c r="BI112">
        <v>0.24390000000000001</v>
      </c>
      <c r="BK112">
        <v>0.2306</v>
      </c>
      <c r="BN112">
        <f t="shared" si="22"/>
        <v>6.5956056405980952E-6</v>
      </c>
      <c r="BO112">
        <f t="shared" si="23"/>
        <v>5.6939261309101019E-7</v>
      </c>
    </row>
    <row r="113" spans="1:67" x14ac:dyDescent="0.25">
      <c r="A113">
        <v>0.5</v>
      </c>
      <c r="B113">
        <v>0.2</v>
      </c>
      <c r="C113">
        <v>0</v>
      </c>
      <c r="D113">
        <v>543.15</v>
      </c>
      <c r="E113">
        <v>293.25</v>
      </c>
      <c r="F113">
        <v>30000</v>
      </c>
      <c r="G113">
        <f t="shared" si="18"/>
        <v>0.48019207683073234</v>
      </c>
      <c r="I113">
        <v>0.5</v>
      </c>
      <c r="J113">
        <v>0.2</v>
      </c>
      <c r="K113">
        <v>30</v>
      </c>
      <c r="L113">
        <v>542.67999999999995</v>
      </c>
      <c r="M113">
        <v>293.25</v>
      </c>
      <c r="N113">
        <v>30000</v>
      </c>
      <c r="O113">
        <f t="shared" si="19"/>
        <v>0.48109690093412993</v>
      </c>
      <c r="Q113">
        <v>0.5</v>
      </c>
      <c r="R113">
        <v>0.2</v>
      </c>
      <c r="S113">
        <v>60</v>
      </c>
      <c r="T113">
        <v>541.76</v>
      </c>
      <c r="U113">
        <v>293.25</v>
      </c>
      <c r="V113">
        <v>30000</v>
      </c>
      <c r="W113">
        <f t="shared" si="25"/>
        <v>0.48287795259748101</v>
      </c>
      <c r="Y113">
        <v>0.5</v>
      </c>
      <c r="Z113">
        <v>0.2</v>
      </c>
      <c r="AA113">
        <v>90</v>
      </c>
      <c r="AB113">
        <v>541.29</v>
      </c>
      <c r="AC113">
        <v>293.25</v>
      </c>
      <c r="AD113">
        <v>30000</v>
      </c>
      <c r="AE113">
        <f t="shared" si="27"/>
        <v>0.48379293662312539</v>
      </c>
      <c r="AI113">
        <v>0.48159999999999997</v>
      </c>
      <c r="AL113">
        <v>0.48499999999999999</v>
      </c>
      <c r="AO113">
        <v>0.5</v>
      </c>
      <c r="AP113">
        <v>0.2</v>
      </c>
      <c r="AQ113">
        <v>542.22</v>
      </c>
      <c r="AR113">
        <v>293.25</v>
      </c>
      <c r="AS113">
        <f t="shared" si="26"/>
        <v>0.48198578141944809</v>
      </c>
      <c r="AU113">
        <v>0.2</v>
      </c>
      <c r="AV113">
        <v>0.5</v>
      </c>
      <c r="AW113">
        <v>4.6199999999999998E-2</v>
      </c>
      <c r="AX113">
        <v>0.48270000000000002</v>
      </c>
      <c r="BA113">
        <f t="shared" si="21"/>
        <v>1.4818250000001138E-3</v>
      </c>
      <c r="BC113">
        <v>0.50528402917180604</v>
      </c>
      <c r="BD113">
        <v>0.51131698780204604</v>
      </c>
      <c r="BG113">
        <v>0.48209999999999997</v>
      </c>
      <c r="BI113">
        <v>0.48420000000000002</v>
      </c>
      <c r="BK113">
        <v>0.48280000000000001</v>
      </c>
      <c r="BN113">
        <f t="shared" si="22"/>
        <v>5.1010818080561168E-7</v>
      </c>
      <c r="BO113">
        <f t="shared" si="23"/>
        <v>8.6031966785855482E-4</v>
      </c>
    </row>
    <row r="114" spans="1:67" x14ac:dyDescent="0.25">
      <c r="A114">
        <v>0.5</v>
      </c>
      <c r="B114">
        <v>0.5</v>
      </c>
      <c r="C114">
        <v>0</v>
      </c>
      <c r="D114">
        <v>533.25</v>
      </c>
      <c r="E114">
        <v>293.25</v>
      </c>
      <c r="F114">
        <v>30000</v>
      </c>
      <c r="G114">
        <f t="shared" si="18"/>
        <v>0.5</v>
      </c>
      <c r="I114">
        <v>0.5</v>
      </c>
      <c r="J114">
        <v>0.5</v>
      </c>
      <c r="K114">
        <v>30</v>
      </c>
      <c r="L114">
        <v>533.25</v>
      </c>
      <c r="M114">
        <v>293.25</v>
      </c>
      <c r="N114">
        <v>30000</v>
      </c>
      <c r="O114">
        <f t="shared" si="19"/>
        <v>0.5</v>
      </c>
      <c r="Q114">
        <v>0.5</v>
      </c>
      <c r="R114">
        <v>0.5</v>
      </c>
      <c r="S114">
        <v>60</v>
      </c>
      <c r="T114">
        <v>533.25</v>
      </c>
      <c r="U114">
        <v>293.25</v>
      </c>
      <c r="V114">
        <v>30000</v>
      </c>
      <c r="W114">
        <f t="shared" si="25"/>
        <v>0.5</v>
      </c>
      <c r="Y114">
        <v>0.5</v>
      </c>
      <c r="Z114">
        <v>0.5</v>
      </c>
      <c r="AA114">
        <v>90</v>
      </c>
      <c r="AB114">
        <v>533.25</v>
      </c>
      <c r="AC114">
        <v>293.25</v>
      </c>
      <c r="AD114">
        <v>30000</v>
      </c>
      <c r="AE114">
        <f t="shared" si="27"/>
        <v>0.5</v>
      </c>
      <c r="AI114">
        <v>0.5</v>
      </c>
      <c r="AL114">
        <v>0.5</v>
      </c>
      <c r="AO114">
        <v>0.5</v>
      </c>
      <c r="AP114">
        <v>0.5</v>
      </c>
      <c r="AQ114">
        <v>533.25</v>
      </c>
      <c r="AR114">
        <v>293.25</v>
      </c>
      <c r="AS114">
        <f t="shared" si="26"/>
        <v>0.5</v>
      </c>
      <c r="AU114">
        <v>0.5</v>
      </c>
      <c r="AV114">
        <v>0.5</v>
      </c>
      <c r="AW114">
        <v>4.6199999999999998E-2</v>
      </c>
      <c r="AX114">
        <v>0.5</v>
      </c>
      <c r="BA114">
        <f t="shared" si="21"/>
        <v>0</v>
      </c>
      <c r="BC114">
        <v>0.51840432469589703</v>
      </c>
      <c r="BD114">
        <v>0.52625784632469996</v>
      </c>
      <c r="BG114">
        <v>0.5</v>
      </c>
      <c r="BI114">
        <v>0.5</v>
      </c>
      <c r="BK114">
        <v>0.5</v>
      </c>
      <c r="BN114">
        <f t="shared" si="22"/>
        <v>0</v>
      </c>
      <c r="BO114">
        <f t="shared" si="23"/>
        <v>6.8947449361155932E-4</v>
      </c>
    </row>
    <row r="115" spans="1:67" x14ac:dyDescent="0.25">
      <c r="A115">
        <v>0.5</v>
      </c>
      <c r="B115">
        <v>1</v>
      </c>
      <c r="C115">
        <v>0</v>
      </c>
      <c r="D115">
        <v>526.05999999999995</v>
      </c>
      <c r="E115">
        <v>293.25</v>
      </c>
      <c r="F115">
        <v>30000</v>
      </c>
      <c r="G115">
        <f t="shared" si="18"/>
        <v>0.51544177655598999</v>
      </c>
      <c r="I115">
        <v>0.5</v>
      </c>
      <c r="J115">
        <v>1</v>
      </c>
      <c r="K115">
        <v>30</v>
      </c>
      <c r="L115">
        <v>525.66</v>
      </c>
      <c r="M115">
        <v>293.25</v>
      </c>
      <c r="N115">
        <v>30000</v>
      </c>
      <c r="O115">
        <f t="shared" si="19"/>
        <v>0.51632890151026212</v>
      </c>
      <c r="Q115">
        <v>0.5</v>
      </c>
      <c r="R115">
        <v>1</v>
      </c>
      <c r="S115">
        <v>60</v>
      </c>
      <c r="T115">
        <v>524.85</v>
      </c>
      <c r="U115">
        <v>293.25</v>
      </c>
      <c r="V115">
        <v>30000</v>
      </c>
      <c r="W115">
        <f t="shared" si="25"/>
        <v>0.51813471502590669</v>
      </c>
      <c r="Y115">
        <v>0.5</v>
      </c>
      <c r="Z115">
        <v>1</v>
      </c>
      <c r="AA115">
        <v>90</v>
      </c>
      <c r="AB115">
        <v>524.45000000000005</v>
      </c>
      <c r="AC115">
        <v>293.25</v>
      </c>
      <c r="AD115">
        <v>30000</v>
      </c>
      <c r="AE115">
        <f t="shared" si="27"/>
        <v>0.51903114186851196</v>
      </c>
      <c r="AI115">
        <v>0.51639999999999997</v>
      </c>
      <c r="AL115">
        <v>0.52039999999999997</v>
      </c>
      <c r="AO115">
        <v>0.5</v>
      </c>
      <c r="AP115">
        <v>1</v>
      </c>
      <c r="AQ115">
        <v>525.25</v>
      </c>
      <c r="AR115">
        <v>293.25</v>
      </c>
      <c r="AS115">
        <f t="shared" si="26"/>
        <v>0.51724137931034486</v>
      </c>
      <c r="AU115">
        <v>1</v>
      </c>
      <c r="AV115">
        <v>0.5</v>
      </c>
      <c r="AW115">
        <v>4.6199999999999998E-2</v>
      </c>
      <c r="AX115">
        <v>0.51770000000000005</v>
      </c>
      <c r="BA115">
        <f t="shared" si="21"/>
        <v>8.8666666666669476E-4</v>
      </c>
      <c r="BC115">
        <v>0.52814252850230403</v>
      </c>
      <c r="BD115">
        <v>0.53722574281050195</v>
      </c>
      <c r="BG115">
        <v>0.51680000000000004</v>
      </c>
      <c r="BI115">
        <v>0.51919999999999999</v>
      </c>
      <c r="BK115">
        <v>0.51759999999999995</v>
      </c>
      <c r="BN115">
        <f t="shared" si="22"/>
        <v>2.1033293697979934E-7</v>
      </c>
      <c r="BO115">
        <f t="shared" si="23"/>
        <v>3.9937478450641082E-4</v>
      </c>
    </row>
    <row r="116" spans="1:67" x14ac:dyDescent="0.25">
      <c r="A116">
        <v>0.5</v>
      </c>
      <c r="B116">
        <v>2</v>
      </c>
      <c r="C116">
        <v>0</v>
      </c>
      <c r="D116">
        <v>520.54999999999995</v>
      </c>
      <c r="E116">
        <v>293.25</v>
      </c>
      <c r="F116">
        <v>30000</v>
      </c>
      <c r="G116">
        <f t="shared" si="18"/>
        <v>0.52793664760228787</v>
      </c>
      <c r="I116">
        <v>0.5</v>
      </c>
      <c r="J116">
        <v>2</v>
      </c>
      <c r="K116">
        <v>30</v>
      </c>
      <c r="L116">
        <v>518.95000000000005</v>
      </c>
      <c r="M116">
        <v>293.25</v>
      </c>
      <c r="N116">
        <v>30000</v>
      </c>
      <c r="O116">
        <f t="shared" si="19"/>
        <v>0.53167922020381031</v>
      </c>
      <c r="Q116">
        <v>0.5</v>
      </c>
      <c r="R116">
        <v>2</v>
      </c>
      <c r="S116">
        <v>60</v>
      </c>
      <c r="T116">
        <v>515.73</v>
      </c>
      <c r="U116">
        <v>293.25</v>
      </c>
      <c r="V116">
        <v>30000</v>
      </c>
      <c r="W116">
        <f t="shared" si="25"/>
        <v>0.53937432578209277</v>
      </c>
      <c r="Y116">
        <v>0.5</v>
      </c>
      <c r="Z116">
        <v>2</v>
      </c>
      <c r="AA116">
        <v>90</v>
      </c>
      <c r="AB116">
        <v>514.09</v>
      </c>
      <c r="AC116">
        <v>293.25</v>
      </c>
      <c r="AD116">
        <v>30000</v>
      </c>
      <c r="AE116">
        <f t="shared" si="27"/>
        <v>0.54337982249592454</v>
      </c>
      <c r="AI116">
        <v>0.53100000000000003</v>
      </c>
      <c r="AL116">
        <v>0.54979999999999996</v>
      </c>
      <c r="AO116">
        <v>0.5</v>
      </c>
      <c r="AP116">
        <v>2</v>
      </c>
      <c r="AQ116">
        <v>517.30999999999995</v>
      </c>
      <c r="AR116">
        <v>293.25</v>
      </c>
      <c r="AS116">
        <f t="shared" si="26"/>
        <v>0.53557082924216737</v>
      </c>
      <c r="AU116">
        <v>2</v>
      </c>
      <c r="AV116">
        <v>0.5</v>
      </c>
      <c r="AW116">
        <v>4.6199999999999998E-2</v>
      </c>
      <c r="AX116">
        <v>0.5373</v>
      </c>
      <c r="BA116">
        <f t="shared" si="21"/>
        <v>3.2286499999998291E-3</v>
      </c>
      <c r="BC116">
        <v>0.53661419239341401</v>
      </c>
      <c r="BD116">
        <v>0.55482107088267596</v>
      </c>
      <c r="BG116">
        <v>0.53249999999999997</v>
      </c>
      <c r="BI116">
        <v>0.54330000000000001</v>
      </c>
      <c r="BK116">
        <v>0.53610000000000002</v>
      </c>
      <c r="BN116">
        <f t="shared" si="22"/>
        <v>2.9900315097434789E-6</v>
      </c>
      <c r="BO116">
        <f t="shared" si="23"/>
        <v>3.7057180321797091E-4</v>
      </c>
    </row>
    <row r="117" spans="1:67" x14ac:dyDescent="0.25">
      <c r="A117">
        <v>0.5</v>
      </c>
      <c r="B117">
        <v>5</v>
      </c>
      <c r="C117">
        <v>0</v>
      </c>
      <c r="D117">
        <v>516.19000000000005</v>
      </c>
      <c r="E117">
        <v>293.25</v>
      </c>
      <c r="F117">
        <v>30000</v>
      </c>
      <c r="G117">
        <f t="shared" si="18"/>
        <v>0.53826141562752294</v>
      </c>
      <c r="I117">
        <v>0.5</v>
      </c>
      <c r="J117">
        <v>5</v>
      </c>
      <c r="K117">
        <v>30</v>
      </c>
      <c r="L117">
        <v>512.39</v>
      </c>
      <c r="M117">
        <v>293.25</v>
      </c>
      <c r="N117">
        <v>30000</v>
      </c>
      <c r="O117">
        <f t="shared" si="19"/>
        <v>0.54759514465638404</v>
      </c>
      <c r="Q117">
        <v>0.5</v>
      </c>
      <c r="R117">
        <v>5</v>
      </c>
      <c r="S117">
        <v>60</v>
      </c>
      <c r="T117">
        <v>504.77</v>
      </c>
      <c r="U117">
        <v>293.25</v>
      </c>
      <c r="V117">
        <v>30000</v>
      </c>
      <c r="W117">
        <f t="shared" si="25"/>
        <v>0.56732223903177015</v>
      </c>
      <c r="Y117">
        <v>0.5</v>
      </c>
      <c r="Z117">
        <v>5</v>
      </c>
      <c r="AA117">
        <v>90</v>
      </c>
      <c r="AB117">
        <v>500.88</v>
      </c>
      <c r="AC117">
        <v>293.25</v>
      </c>
      <c r="AD117">
        <v>30000</v>
      </c>
      <c r="AE117">
        <f t="shared" si="27"/>
        <v>0.57795116312671579</v>
      </c>
      <c r="AI117">
        <v>0.54420000000000002</v>
      </c>
      <c r="AL117">
        <v>0.59560000000000002</v>
      </c>
      <c r="AO117">
        <v>0.5</v>
      </c>
      <c r="AP117">
        <v>5</v>
      </c>
      <c r="AQ117">
        <v>508.4</v>
      </c>
      <c r="AR117">
        <v>293.25</v>
      </c>
      <c r="AS117">
        <f t="shared" si="26"/>
        <v>0.55775040669300491</v>
      </c>
      <c r="AU117">
        <v>5</v>
      </c>
      <c r="AV117">
        <v>0.5</v>
      </c>
      <c r="AW117">
        <v>4.6199999999999998E-2</v>
      </c>
      <c r="AX117">
        <v>0.5615</v>
      </c>
      <c r="BA117">
        <f t="shared" si="21"/>
        <v>6.7227083333332828E-3</v>
      </c>
      <c r="BC117">
        <v>0.54896992699918701</v>
      </c>
      <c r="BD117">
        <v>0.56835305738256003</v>
      </c>
      <c r="BG117">
        <v>0.5474</v>
      </c>
      <c r="BI117">
        <v>0.57420000000000004</v>
      </c>
      <c r="BK117">
        <v>0.55630000000000002</v>
      </c>
      <c r="BN117">
        <f t="shared" si="22"/>
        <v>1.4059449967862387E-5</v>
      </c>
      <c r="BO117">
        <f t="shared" si="23"/>
        <v>1.124162016447238E-4</v>
      </c>
    </row>
    <row r="118" spans="1:67" x14ac:dyDescent="0.25">
      <c r="A118">
        <v>0.5</v>
      </c>
      <c r="B118">
        <v>10</v>
      </c>
      <c r="C118">
        <v>0</v>
      </c>
      <c r="D118">
        <v>514.48</v>
      </c>
      <c r="E118">
        <v>293.25</v>
      </c>
      <c r="F118">
        <v>30000</v>
      </c>
      <c r="G118">
        <f t="shared" si="18"/>
        <v>0.54242191384531935</v>
      </c>
      <c r="I118">
        <v>0.5</v>
      </c>
      <c r="J118">
        <v>10</v>
      </c>
      <c r="K118">
        <v>30</v>
      </c>
      <c r="L118">
        <v>509.23</v>
      </c>
      <c r="M118">
        <v>293.25</v>
      </c>
      <c r="N118">
        <v>30000</v>
      </c>
      <c r="O118">
        <f t="shared" si="19"/>
        <v>0.55560700064820812</v>
      </c>
      <c r="Q118">
        <v>0.5</v>
      </c>
      <c r="R118">
        <v>10</v>
      </c>
      <c r="S118">
        <v>60</v>
      </c>
      <c r="T118">
        <v>498.72</v>
      </c>
      <c r="U118">
        <v>293.25</v>
      </c>
      <c r="V118">
        <v>30000</v>
      </c>
      <c r="W118">
        <f t="shared" si="25"/>
        <v>0.58402686523580072</v>
      </c>
      <c r="Y118">
        <v>0.5</v>
      </c>
      <c r="Z118">
        <v>10</v>
      </c>
      <c r="AA118">
        <v>90</v>
      </c>
      <c r="AB118">
        <v>493.36</v>
      </c>
      <c r="AC118">
        <v>293.25</v>
      </c>
      <c r="AD118">
        <v>30000</v>
      </c>
      <c r="AE118">
        <f t="shared" si="27"/>
        <v>0.59967018140022987</v>
      </c>
      <c r="AI118">
        <v>0.54979999999999996</v>
      </c>
      <c r="AL118">
        <v>0.62619999999999998</v>
      </c>
      <c r="AO118">
        <v>0.5</v>
      </c>
      <c r="AP118">
        <v>10</v>
      </c>
      <c r="AQ118">
        <v>503.63</v>
      </c>
      <c r="AR118">
        <v>293.25</v>
      </c>
      <c r="AS118">
        <f t="shared" ref="AS118:AS181" si="28">30000*4/1000/(AQ118-AR118)</f>
        <v>0.57039642551573344</v>
      </c>
      <c r="AU118">
        <v>10</v>
      </c>
      <c r="AV118">
        <v>0.5</v>
      </c>
      <c r="AW118">
        <v>4.6199999999999998E-2</v>
      </c>
      <c r="AX118">
        <v>0.57540000000000002</v>
      </c>
      <c r="BA118">
        <f t="shared" si="21"/>
        <v>8.7721000000000292E-3</v>
      </c>
      <c r="BC118">
        <v>0.56632801081639705</v>
      </c>
      <c r="BD118">
        <v>0.57904351552917699</v>
      </c>
      <c r="BG118">
        <v>0.55379999999999996</v>
      </c>
      <c r="BI118">
        <v>0.59130000000000005</v>
      </c>
      <c r="BK118">
        <v>0.56630000000000003</v>
      </c>
      <c r="BN118">
        <f t="shared" si="22"/>
        <v>2.5035757619603592E-5</v>
      </c>
      <c r="BO118">
        <f t="shared" si="23"/>
        <v>7.477216570059514E-5</v>
      </c>
    </row>
    <row r="119" spans="1:67" x14ac:dyDescent="0.25">
      <c r="A119">
        <v>0.5</v>
      </c>
      <c r="B119">
        <v>20</v>
      </c>
      <c r="C119">
        <v>0</v>
      </c>
      <c r="D119">
        <v>513.57000000000005</v>
      </c>
      <c r="E119">
        <v>293.25</v>
      </c>
      <c r="F119">
        <v>30000</v>
      </c>
      <c r="G119">
        <f t="shared" si="18"/>
        <v>0.5446623093681916</v>
      </c>
      <c r="I119">
        <v>0.5</v>
      </c>
      <c r="J119">
        <v>20</v>
      </c>
      <c r="K119">
        <v>30</v>
      </c>
      <c r="L119">
        <v>507.31</v>
      </c>
      <c r="M119">
        <v>293.25</v>
      </c>
      <c r="N119">
        <v>30000</v>
      </c>
      <c r="O119">
        <f t="shared" si="19"/>
        <v>0.56059048864804262</v>
      </c>
      <c r="Q119">
        <v>0.5</v>
      </c>
      <c r="R119">
        <v>20</v>
      </c>
      <c r="S119">
        <v>60</v>
      </c>
      <c r="T119">
        <v>494.82</v>
      </c>
      <c r="U119">
        <v>293.25</v>
      </c>
      <c r="V119">
        <v>30000</v>
      </c>
      <c r="W119">
        <f t="shared" si="25"/>
        <v>0.5953266855186784</v>
      </c>
      <c r="Y119">
        <v>0.5</v>
      </c>
      <c r="Z119">
        <v>20</v>
      </c>
      <c r="AA119">
        <v>90</v>
      </c>
      <c r="AB119">
        <v>488.44</v>
      </c>
      <c r="AC119">
        <v>293.25</v>
      </c>
      <c r="AD119">
        <v>30000</v>
      </c>
      <c r="AE119">
        <f t="shared" si="27"/>
        <v>0.61478559352425843</v>
      </c>
      <c r="AI119">
        <v>0.55279999999999996</v>
      </c>
      <c r="AL119">
        <v>0.64800000000000002</v>
      </c>
      <c r="AO119">
        <v>0.5</v>
      </c>
      <c r="AP119">
        <v>20</v>
      </c>
      <c r="AQ119">
        <v>500.58</v>
      </c>
      <c r="AR119">
        <v>293.25</v>
      </c>
      <c r="AS119">
        <f t="shared" si="28"/>
        <v>0.57878744031254525</v>
      </c>
      <c r="AU119">
        <v>20</v>
      </c>
      <c r="AV119">
        <v>0.5</v>
      </c>
      <c r="AW119">
        <v>4.6199999999999998E-2</v>
      </c>
      <c r="AX119">
        <v>0.5847</v>
      </c>
      <c r="BA119">
        <f t="shared" si="21"/>
        <v>1.0215424999999933E-2</v>
      </c>
      <c r="BC119">
        <v>0.55998816456744305</v>
      </c>
      <c r="BD119">
        <v>0.58023180095534899</v>
      </c>
      <c r="BG119">
        <v>0.55740000000000001</v>
      </c>
      <c r="BI119">
        <v>0.60219999999999996</v>
      </c>
      <c r="BK119">
        <v>0.57240000000000002</v>
      </c>
      <c r="BN119">
        <f t="shared" si="22"/>
        <v>3.4958362057714938E-5</v>
      </c>
      <c r="BO119">
        <f t="shared" si="23"/>
        <v>2.0861776664804114E-6</v>
      </c>
    </row>
    <row r="120" spans="1:67" x14ac:dyDescent="0.25">
      <c r="A120">
        <v>1</v>
      </c>
      <c r="B120">
        <v>0.2</v>
      </c>
      <c r="C120">
        <v>0</v>
      </c>
      <c r="D120">
        <v>421.16</v>
      </c>
      <c r="E120">
        <v>293.25</v>
      </c>
      <c r="F120">
        <v>30000</v>
      </c>
      <c r="G120">
        <f t="shared" si="18"/>
        <v>0.93815964349933534</v>
      </c>
      <c r="I120">
        <v>1</v>
      </c>
      <c r="J120">
        <v>0.2</v>
      </c>
      <c r="K120">
        <v>30</v>
      </c>
      <c r="L120">
        <v>420.62</v>
      </c>
      <c r="M120">
        <v>293.25</v>
      </c>
      <c r="N120">
        <v>30000</v>
      </c>
      <c r="O120">
        <f t="shared" si="19"/>
        <v>0.94213708094527748</v>
      </c>
      <c r="Q120">
        <v>1</v>
      </c>
      <c r="R120">
        <v>0.2</v>
      </c>
      <c r="S120">
        <v>60</v>
      </c>
      <c r="T120">
        <v>419.58</v>
      </c>
      <c r="U120">
        <v>293.25</v>
      </c>
      <c r="V120">
        <v>30000</v>
      </c>
      <c r="W120">
        <f t="shared" si="25"/>
        <v>0.94989313702208511</v>
      </c>
      <c r="Y120">
        <v>1</v>
      </c>
      <c r="Z120">
        <v>0.2</v>
      </c>
      <c r="AA120">
        <v>90</v>
      </c>
      <c r="AB120">
        <v>419.06</v>
      </c>
      <c r="AC120">
        <v>293.25</v>
      </c>
      <c r="AD120">
        <v>30000</v>
      </c>
      <c r="AE120">
        <f t="shared" si="27"/>
        <v>0.95381925125188771</v>
      </c>
      <c r="AI120">
        <v>0.94489999999999996</v>
      </c>
      <c r="AL120">
        <v>0.9587</v>
      </c>
      <c r="AO120">
        <v>1</v>
      </c>
      <c r="AP120">
        <v>0.2</v>
      </c>
      <c r="AQ120">
        <v>420.09</v>
      </c>
      <c r="AR120">
        <v>293.25</v>
      </c>
      <c r="AS120">
        <f t="shared" si="28"/>
        <v>0.94607379375591316</v>
      </c>
      <c r="AU120">
        <v>0.2</v>
      </c>
      <c r="AV120">
        <v>1</v>
      </c>
      <c r="AW120">
        <v>4.6199999999999998E-2</v>
      </c>
      <c r="AX120">
        <v>0.94940000000000002</v>
      </c>
      <c r="BA120">
        <f t="shared" si="21"/>
        <v>3.5157999999998104E-3</v>
      </c>
      <c r="BC120">
        <v>0.97262628924854999</v>
      </c>
      <c r="BD120">
        <v>0.97740092145347002</v>
      </c>
      <c r="BG120">
        <v>0.94710000000000005</v>
      </c>
      <c r="BI120">
        <v>0.95599999999999996</v>
      </c>
      <c r="BK120">
        <v>0.95</v>
      </c>
      <c r="BN120">
        <f t="shared" si="22"/>
        <v>1.1063647978202417E-5</v>
      </c>
      <c r="BO120">
        <f t="shared" si="23"/>
        <v>9.8138892977903385E-4</v>
      </c>
    </row>
    <row r="121" spans="1:67" x14ac:dyDescent="0.25">
      <c r="A121">
        <v>1</v>
      </c>
      <c r="B121">
        <v>0.5</v>
      </c>
      <c r="C121">
        <v>0</v>
      </c>
      <c r="D121">
        <v>417.06</v>
      </c>
      <c r="E121">
        <v>293.25</v>
      </c>
      <c r="F121">
        <v>30000</v>
      </c>
      <c r="G121">
        <f t="shared" ref="G121:G157" si="29">F121*4/1000/(D121-E121)</f>
        <v>0.96922704143445604</v>
      </c>
      <c r="I121">
        <v>1</v>
      </c>
      <c r="J121">
        <v>0.5</v>
      </c>
      <c r="K121">
        <v>30</v>
      </c>
      <c r="L121">
        <v>416.92</v>
      </c>
      <c r="M121">
        <v>293.25</v>
      </c>
      <c r="N121">
        <v>30000</v>
      </c>
      <c r="O121">
        <f t="shared" si="19"/>
        <v>0.97032425002021494</v>
      </c>
      <c r="Q121">
        <v>1</v>
      </c>
      <c r="R121">
        <v>0.5</v>
      </c>
      <c r="S121">
        <v>60</v>
      </c>
      <c r="T121">
        <v>416.63</v>
      </c>
      <c r="U121">
        <v>293.25</v>
      </c>
      <c r="V121">
        <v>30000</v>
      </c>
      <c r="W121">
        <f t="shared" si="25"/>
        <v>0.97260496028529753</v>
      </c>
      <c r="Y121">
        <v>1</v>
      </c>
      <c r="Z121">
        <v>0.5</v>
      </c>
      <c r="AA121">
        <v>90</v>
      </c>
      <c r="AB121">
        <v>416.48</v>
      </c>
      <c r="AC121">
        <v>293.25</v>
      </c>
      <c r="AD121">
        <v>30000</v>
      </c>
      <c r="AE121">
        <f t="shared" si="27"/>
        <v>0.97378885011766603</v>
      </c>
      <c r="AI121">
        <v>0.97089999999999999</v>
      </c>
      <c r="AL121">
        <v>0.97529999999999994</v>
      </c>
      <c r="AO121">
        <v>1</v>
      </c>
      <c r="AP121">
        <v>0.5</v>
      </c>
      <c r="AQ121">
        <v>416.77</v>
      </c>
      <c r="AR121">
        <v>293.25</v>
      </c>
      <c r="AS121">
        <f t="shared" si="28"/>
        <v>0.97150259067357525</v>
      </c>
      <c r="AU121">
        <v>0.5</v>
      </c>
      <c r="AV121">
        <v>1</v>
      </c>
      <c r="AW121">
        <v>4.6199999999999998E-2</v>
      </c>
      <c r="AX121">
        <v>0.97240000000000004</v>
      </c>
      <c r="BA121">
        <f t="shared" si="21"/>
        <v>9.2373333333325221E-4</v>
      </c>
      <c r="BC121">
        <v>1.00636656577614</v>
      </c>
      <c r="BD121">
        <v>1.0104724637998901</v>
      </c>
      <c r="BG121">
        <v>0.97150000000000003</v>
      </c>
      <c r="BI121">
        <v>0.97430000000000005</v>
      </c>
      <c r="BK121">
        <v>0.97250000000000003</v>
      </c>
      <c r="BN121">
        <f t="shared" si="22"/>
        <v>8.0534349915419851E-7</v>
      </c>
      <c r="BO121">
        <f t="shared" si="23"/>
        <v>1.5186510114810752E-3</v>
      </c>
    </row>
    <row r="122" spans="1:67" x14ac:dyDescent="0.25">
      <c r="A122">
        <v>1</v>
      </c>
      <c r="B122">
        <v>1</v>
      </c>
      <c r="C122">
        <v>0</v>
      </c>
      <c r="D122">
        <v>413.25</v>
      </c>
      <c r="E122">
        <v>293.25</v>
      </c>
      <c r="F122">
        <v>30000</v>
      </c>
      <c r="G122">
        <f t="shared" si="29"/>
        <v>1</v>
      </c>
      <c r="I122">
        <v>1</v>
      </c>
      <c r="J122">
        <v>1</v>
      </c>
      <c r="K122">
        <v>30</v>
      </c>
      <c r="L122">
        <v>413.25</v>
      </c>
      <c r="M122">
        <v>293.25</v>
      </c>
      <c r="N122">
        <v>30000</v>
      </c>
      <c r="O122">
        <f t="shared" si="19"/>
        <v>1</v>
      </c>
      <c r="Q122">
        <v>1</v>
      </c>
      <c r="R122">
        <v>1</v>
      </c>
      <c r="S122">
        <v>60</v>
      </c>
      <c r="T122">
        <v>413.25</v>
      </c>
      <c r="U122">
        <v>293.25</v>
      </c>
      <c r="V122">
        <v>30000</v>
      </c>
      <c r="W122">
        <f t="shared" si="25"/>
        <v>1</v>
      </c>
      <c r="Y122">
        <v>1</v>
      </c>
      <c r="Z122">
        <v>1</v>
      </c>
      <c r="AA122">
        <v>90</v>
      </c>
      <c r="AB122">
        <v>413.25</v>
      </c>
      <c r="AC122">
        <v>293.25</v>
      </c>
      <c r="AD122">
        <v>30000</v>
      </c>
      <c r="AE122">
        <f t="shared" si="27"/>
        <v>1</v>
      </c>
      <c r="AI122">
        <v>1</v>
      </c>
      <c r="AL122">
        <v>1</v>
      </c>
      <c r="AO122">
        <v>1</v>
      </c>
      <c r="AP122">
        <v>1</v>
      </c>
      <c r="AQ122">
        <v>413.25</v>
      </c>
      <c r="AR122">
        <v>293.25</v>
      </c>
      <c r="AS122">
        <f t="shared" si="28"/>
        <v>1</v>
      </c>
      <c r="AU122">
        <v>1</v>
      </c>
      <c r="AV122">
        <v>1</v>
      </c>
      <c r="AW122">
        <v>4.6199999999999998E-2</v>
      </c>
      <c r="AX122">
        <v>1</v>
      </c>
      <c r="BA122">
        <f t="shared" si="21"/>
        <v>0</v>
      </c>
      <c r="BC122">
        <v>1.0257587762099101</v>
      </c>
      <c r="BD122">
        <v>1.03262587997044</v>
      </c>
      <c r="BG122">
        <v>1</v>
      </c>
      <c r="BI122">
        <v>1</v>
      </c>
      <c r="BK122">
        <v>1</v>
      </c>
      <c r="BN122">
        <f t="shared" si="22"/>
        <v>0</v>
      </c>
      <c r="BO122">
        <f t="shared" si="23"/>
        <v>1.0644480438455563E-3</v>
      </c>
    </row>
    <row r="123" spans="1:67" x14ac:dyDescent="0.25">
      <c r="A123">
        <v>1</v>
      </c>
      <c r="B123">
        <v>2</v>
      </c>
      <c r="C123">
        <v>0</v>
      </c>
      <c r="D123">
        <v>409.65</v>
      </c>
      <c r="E123">
        <v>293.25</v>
      </c>
      <c r="F123">
        <v>30000</v>
      </c>
      <c r="G123">
        <f t="shared" si="29"/>
        <v>1.0309278350515465</v>
      </c>
      <c r="I123">
        <v>1</v>
      </c>
      <c r="J123">
        <v>2</v>
      </c>
      <c r="K123">
        <v>30</v>
      </c>
      <c r="L123">
        <v>409.45</v>
      </c>
      <c r="M123">
        <v>293.25</v>
      </c>
      <c r="N123">
        <v>30000</v>
      </c>
      <c r="O123">
        <f t="shared" si="19"/>
        <v>1.0327022375215147</v>
      </c>
      <c r="Q123">
        <v>1</v>
      </c>
      <c r="R123">
        <v>2</v>
      </c>
      <c r="S123">
        <v>60</v>
      </c>
      <c r="T123">
        <v>409.05</v>
      </c>
      <c r="U123">
        <v>293.25</v>
      </c>
      <c r="V123">
        <v>30000</v>
      </c>
      <c r="W123">
        <f t="shared" si="25"/>
        <v>1.0362694300518134</v>
      </c>
      <c r="Y123">
        <v>1</v>
      </c>
      <c r="Z123">
        <v>2</v>
      </c>
      <c r="AA123">
        <v>90</v>
      </c>
      <c r="AB123">
        <v>408.85</v>
      </c>
      <c r="AC123">
        <v>293.25</v>
      </c>
      <c r="AD123">
        <v>30000</v>
      </c>
      <c r="AE123">
        <f t="shared" si="27"/>
        <v>1.0380622837370239</v>
      </c>
      <c r="AI123">
        <v>1.0327</v>
      </c>
      <c r="AL123">
        <v>1.0408999999999999</v>
      </c>
      <c r="AO123">
        <v>1</v>
      </c>
      <c r="AP123">
        <v>2</v>
      </c>
      <c r="AQ123">
        <v>409.25</v>
      </c>
      <c r="AR123">
        <v>293.25</v>
      </c>
      <c r="AS123">
        <f t="shared" si="28"/>
        <v>1.0344827586206897</v>
      </c>
      <c r="AU123">
        <v>2</v>
      </c>
      <c r="AV123">
        <v>1</v>
      </c>
      <c r="AW123">
        <v>4.6199999999999998E-2</v>
      </c>
      <c r="AX123">
        <v>1.0355000000000001</v>
      </c>
      <c r="BA123">
        <f t="shared" si="21"/>
        <v>9.833333333333508E-4</v>
      </c>
      <c r="BC123">
        <v>1.0474827728991001</v>
      </c>
      <c r="BD123">
        <v>1.06658554643642</v>
      </c>
      <c r="BG123">
        <v>1.0336000000000001</v>
      </c>
      <c r="BI123">
        <v>1.0385</v>
      </c>
      <c r="BK123">
        <v>1.0351999999999999</v>
      </c>
      <c r="BN123">
        <f t="shared" si="22"/>
        <v>1.0347800237812497E-6</v>
      </c>
      <c r="BO123">
        <f t="shared" si="23"/>
        <v>1.0305889855418008E-3</v>
      </c>
    </row>
    <row r="124" spans="1:67" x14ac:dyDescent="0.25">
      <c r="A124">
        <v>1</v>
      </c>
      <c r="B124">
        <v>5</v>
      </c>
      <c r="C124">
        <v>0</v>
      </c>
      <c r="D124">
        <v>406.23</v>
      </c>
      <c r="E124">
        <v>293.25</v>
      </c>
      <c r="F124">
        <v>30000</v>
      </c>
      <c r="G124">
        <f t="shared" si="29"/>
        <v>1.0621348911311734</v>
      </c>
      <c r="I124">
        <v>1</v>
      </c>
      <c r="J124">
        <v>5</v>
      </c>
      <c r="K124">
        <v>30</v>
      </c>
      <c r="L124">
        <v>405.17</v>
      </c>
      <c r="M124">
        <v>293.25</v>
      </c>
      <c r="N124">
        <v>30000</v>
      </c>
      <c r="O124">
        <f t="shared" si="19"/>
        <v>1.0721944245889921</v>
      </c>
      <c r="Q124">
        <v>1</v>
      </c>
      <c r="R124">
        <v>5</v>
      </c>
      <c r="S124">
        <v>60</v>
      </c>
      <c r="T124">
        <v>403.05</v>
      </c>
      <c r="U124">
        <v>293.25</v>
      </c>
      <c r="V124">
        <v>30000</v>
      </c>
      <c r="W124">
        <f t="shared" si="25"/>
        <v>1.0928961748633879</v>
      </c>
      <c r="Y124">
        <v>1</v>
      </c>
      <c r="Z124">
        <v>5</v>
      </c>
      <c r="AA124">
        <v>90</v>
      </c>
      <c r="AB124">
        <v>401.97</v>
      </c>
      <c r="AC124">
        <v>293.25</v>
      </c>
      <c r="AD124">
        <v>30000</v>
      </c>
      <c r="AE124">
        <f t="shared" si="27"/>
        <v>1.1037527593818981</v>
      </c>
      <c r="AI124">
        <v>1.0698000000000001</v>
      </c>
      <c r="AL124">
        <v>1.1214</v>
      </c>
      <c r="AO124">
        <v>1</v>
      </c>
      <c r="AP124">
        <v>5</v>
      </c>
      <c r="AQ124">
        <v>404.08</v>
      </c>
      <c r="AR124">
        <v>293.25</v>
      </c>
      <c r="AS124">
        <f t="shared" si="28"/>
        <v>1.0827393305061808</v>
      </c>
      <c r="AU124">
        <v>5</v>
      </c>
      <c r="AV124">
        <v>1</v>
      </c>
      <c r="AW124">
        <v>4.6199999999999998E-2</v>
      </c>
      <c r="AX124">
        <v>1.0871999999999999</v>
      </c>
      <c r="BA124">
        <f t="shared" si="21"/>
        <v>4.1197999999998307E-3</v>
      </c>
      <c r="BC124">
        <v>1.0711745242825299</v>
      </c>
      <c r="BD124">
        <v>1.08617497951993</v>
      </c>
      <c r="BG124">
        <v>1.0737000000000001</v>
      </c>
      <c r="BI124">
        <v>1.1026</v>
      </c>
      <c r="BK124">
        <v>1.0833999999999999</v>
      </c>
      <c r="BN124">
        <f t="shared" si="22"/>
        <v>1.9897572333089063E-5</v>
      </c>
      <c r="BO124">
        <f t="shared" si="23"/>
        <v>1.1803684145676294E-5</v>
      </c>
    </row>
    <row r="125" spans="1:67" x14ac:dyDescent="0.25">
      <c r="A125">
        <v>1</v>
      </c>
      <c r="B125">
        <v>10</v>
      </c>
      <c r="C125">
        <v>0</v>
      </c>
      <c r="D125">
        <v>404.72</v>
      </c>
      <c r="E125">
        <v>293.25</v>
      </c>
      <c r="F125">
        <v>30000</v>
      </c>
      <c r="G125">
        <f t="shared" si="29"/>
        <v>1.0765228312550459</v>
      </c>
      <c r="I125">
        <v>1</v>
      </c>
      <c r="J125">
        <v>10</v>
      </c>
      <c r="K125">
        <v>30</v>
      </c>
      <c r="L125">
        <v>402.82</v>
      </c>
      <c r="M125">
        <v>293.25</v>
      </c>
      <c r="N125">
        <v>30000</v>
      </c>
      <c r="O125">
        <f t="shared" si="19"/>
        <v>1.0951902893127681</v>
      </c>
      <c r="Q125">
        <v>1</v>
      </c>
      <c r="R125">
        <v>10</v>
      </c>
      <c r="S125">
        <v>60</v>
      </c>
      <c r="T125">
        <v>399.01</v>
      </c>
      <c r="U125">
        <v>293.25</v>
      </c>
      <c r="V125">
        <v>30000</v>
      </c>
      <c r="W125">
        <f t="shared" si="25"/>
        <v>1.1346444780635403</v>
      </c>
      <c r="Y125">
        <v>1</v>
      </c>
      <c r="Z125">
        <v>10</v>
      </c>
      <c r="AA125">
        <v>90</v>
      </c>
      <c r="AB125">
        <v>397.07</v>
      </c>
      <c r="AC125">
        <v>293.25</v>
      </c>
      <c r="AD125">
        <v>30000</v>
      </c>
      <c r="AE125">
        <f t="shared" si="27"/>
        <v>1.1558466576767483</v>
      </c>
      <c r="AI125">
        <v>1.0884</v>
      </c>
      <c r="AL125">
        <v>1.1913</v>
      </c>
      <c r="AO125">
        <v>1</v>
      </c>
      <c r="AP125">
        <v>10</v>
      </c>
      <c r="AQ125">
        <v>400.83</v>
      </c>
      <c r="AR125">
        <v>293.25</v>
      </c>
      <c r="AS125">
        <f t="shared" si="28"/>
        <v>1.1154489682097046</v>
      </c>
      <c r="AU125">
        <v>10</v>
      </c>
      <c r="AV125">
        <v>1</v>
      </c>
      <c r="AW125">
        <v>4.6199999999999998E-2</v>
      </c>
      <c r="AX125">
        <v>1.1229</v>
      </c>
      <c r="BA125">
        <f t="shared" si="21"/>
        <v>6.6798499999998085E-3</v>
      </c>
      <c r="BC125">
        <v>1.1220949358487999</v>
      </c>
      <c r="BD125">
        <v>1.1362125596263699</v>
      </c>
      <c r="BG125">
        <v>1.0947</v>
      </c>
      <c r="BI125">
        <v>1.1483000000000001</v>
      </c>
      <c r="BK125">
        <v>1.1127</v>
      </c>
      <c r="BN125">
        <f t="shared" si="22"/>
        <v>5.5517874739992399E-5</v>
      </c>
      <c r="BO125">
        <f t="shared" si="23"/>
        <v>4.3112672851821623E-4</v>
      </c>
    </row>
    <row r="126" spans="1:67" x14ac:dyDescent="0.25">
      <c r="A126">
        <v>1</v>
      </c>
      <c r="B126">
        <v>20</v>
      </c>
      <c r="C126">
        <v>0</v>
      </c>
      <c r="D126">
        <v>403.87</v>
      </c>
      <c r="E126">
        <v>293.25</v>
      </c>
      <c r="F126">
        <v>30000</v>
      </c>
      <c r="G126">
        <f t="shared" si="29"/>
        <v>1.0847947929849937</v>
      </c>
      <c r="I126">
        <v>1</v>
      </c>
      <c r="J126">
        <v>20</v>
      </c>
      <c r="K126">
        <v>30</v>
      </c>
      <c r="L126">
        <v>401.24</v>
      </c>
      <c r="M126">
        <v>293.25</v>
      </c>
      <c r="N126">
        <v>30000</v>
      </c>
      <c r="O126">
        <f t="shared" si="19"/>
        <v>1.1112140012964162</v>
      </c>
      <c r="Q126">
        <v>1</v>
      </c>
      <c r="R126">
        <v>20</v>
      </c>
      <c r="S126">
        <v>60</v>
      </c>
      <c r="T126">
        <v>395.99</v>
      </c>
      <c r="U126">
        <v>293.25</v>
      </c>
      <c r="V126">
        <v>30000</v>
      </c>
      <c r="W126">
        <f t="shared" si="25"/>
        <v>1.1679968853416389</v>
      </c>
      <c r="Y126">
        <v>1</v>
      </c>
      <c r="Z126">
        <v>20</v>
      </c>
      <c r="AA126">
        <v>90</v>
      </c>
      <c r="AB126">
        <v>393.3</v>
      </c>
      <c r="AC126">
        <v>293.25</v>
      </c>
      <c r="AD126">
        <v>30000</v>
      </c>
      <c r="AE126">
        <f t="shared" si="27"/>
        <v>1.1994002998500748</v>
      </c>
      <c r="AI126">
        <v>1.0994999999999999</v>
      </c>
      <c r="AL126">
        <v>1.2524</v>
      </c>
      <c r="AO126">
        <v>1</v>
      </c>
      <c r="AP126">
        <v>20</v>
      </c>
      <c r="AQ126">
        <v>398.44</v>
      </c>
      <c r="AR126">
        <v>293.25</v>
      </c>
      <c r="AS126">
        <f t="shared" si="28"/>
        <v>1.1407928510314669</v>
      </c>
      <c r="AU126">
        <v>20</v>
      </c>
      <c r="AV126">
        <v>1</v>
      </c>
      <c r="AW126">
        <v>4.6199999999999998E-2</v>
      </c>
      <c r="AX126">
        <v>1.1507000000000001</v>
      </c>
      <c r="BA126">
        <f t="shared" si="21"/>
        <v>8.6844416666667056E-3</v>
      </c>
      <c r="BC126">
        <v>1.13711172483052</v>
      </c>
      <c r="BD126">
        <v>1.1624813078460099</v>
      </c>
      <c r="BG126">
        <v>1.1075999999999999</v>
      </c>
      <c r="BI126">
        <v>1.1826000000000001</v>
      </c>
      <c r="BK126">
        <v>1.1327</v>
      </c>
      <c r="BN126">
        <f t="shared" si="22"/>
        <v>9.815160068470795E-5</v>
      </c>
      <c r="BO126">
        <f t="shared" si="23"/>
        <v>4.7038915899629718E-4</v>
      </c>
    </row>
    <row r="127" spans="1:67" x14ac:dyDescent="0.25">
      <c r="A127">
        <v>2</v>
      </c>
      <c r="B127">
        <v>0.2</v>
      </c>
      <c r="C127">
        <v>0</v>
      </c>
      <c r="D127">
        <v>358.19</v>
      </c>
      <c r="E127">
        <v>293.25</v>
      </c>
      <c r="F127">
        <v>30000</v>
      </c>
      <c r="G127">
        <f t="shared" si="29"/>
        <v>1.8478595626732368</v>
      </c>
      <c r="I127">
        <v>2</v>
      </c>
      <c r="J127">
        <v>0.2</v>
      </c>
      <c r="K127">
        <v>30</v>
      </c>
      <c r="L127">
        <v>357.8</v>
      </c>
      <c r="M127">
        <v>293.25</v>
      </c>
      <c r="N127">
        <v>30000</v>
      </c>
      <c r="O127">
        <f t="shared" si="19"/>
        <v>1.8590240123934931</v>
      </c>
      <c r="Q127">
        <v>2</v>
      </c>
      <c r="R127">
        <v>0.2</v>
      </c>
      <c r="S127">
        <v>60</v>
      </c>
      <c r="T127">
        <v>357.04</v>
      </c>
      <c r="U127">
        <v>293.25</v>
      </c>
      <c r="V127">
        <v>30000</v>
      </c>
      <c r="W127">
        <f t="shared" si="25"/>
        <v>1.881172597585828</v>
      </c>
      <c r="Y127">
        <v>2</v>
      </c>
      <c r="Z127">
        <v>0.2</v>
      </c>
      <c r="AA127">
        <v>90</v>
      </c>
      <c r="AB127">
        <v>356.66</v>
      </c>
      <c r="AC127">
        <v>293.25</v>
      </c>
      <c r="AD127">
        <v>30000</v>
      </c>
      <c r="AE127">
        <f t="shared" si="27"/>
        <v>1.8924459864374696</v>
      </c>
      <c r="AI127">
        <v>1.8678999999999999</v>
      </c>
      <c r="AL127">
        <v>1.9057999999999999</v>
      </c>
      <c r="AO127">
        <v>2</v>
      </c>
      <c r="AP127">
        <v>0.2</v>
      </c>
      <c r="AQ127">
        <v>357.42</v>
      </c>
      <c r="AR127">
        <v>293.25</v>
      </c>
      <c r="AS127">
        <f t="shared" si="28"/>
        <v>1.870032725572697</v>
      </c>
      <c r="AU127">
        <v>0.2</v>
      </c>
      <c r="AV127">
        <v>2</v>
      </c>
      <c r="AW127">
        <v>4.6199999999999998E-2</v>
      </c>
      <c r="AX127">
        <v>1.8803000000000001</v>
      </c>
      <c r="BA127">
        <f t="shared" si="21"/>
        <v>5.4904250000003506E-3</v>
      </c>
      <c r="BC127">
        <v>1.87003184827498</v>
      </c>
      <c r="BD127">
        <v>1.8769055470907701</v>
      </c>
      <c r="BG127">
        <v>1.8742000000000001</v>
      </c>
      <c r="BI127">
        <v>1.8985000000000001</v>
      </c>
      <c r="BK127">
        <v>1.8822000000000001</v>
      </c>
      <c r="BN127">
        <f t="shared" si="22"/>
        <v>1.0541692416555282E-4</v>
      </c>
      <c r="BO127">
        <f t="shared" si="23"/>
        <v>4.7235675619288818E-5</v>
      </c>
    </row>
    <row r="128" spans="1:67" x14ac:dyDescent="0.25">
      <c r="A128">
        <v>2</v>
      </c>
      <c r="B128">
        <v>0.5</v>
      </c>
      <c r="C128">
        <v>0</v>
      </c>
      <c r="D128">
        <v>356.78</v>
      </c>
      <c r="E128">
        <v>293.25</v>
      </c>
      <c r="F128">
        <v>30000</v>
      </c>
      <c r="G128">
        <f t="shared" si="29"/>
        <v>1.8888713993388959</v>
      </c>
      <c r="I128">
        <v>2</v>
      </c>
      <c r="J128">
        <v>0.5</v>
      </c>
      <c r="K128">
        <v>30</v>
      </c>
      <c r="L128">
        <v>356.56</v>
      </c>
      <c r="M128">
        <v>293.25</v>
      </c>
      <c r="N128">
        <v>30000</v>
      </c>
      <c r="O128">
        <f t="shared" si="19"/>
        <v>1.8954351603222239</v>
      </c>
      <c r="Q128">
        <v>2</v>
      </c>
      <c r="R128">
        <v>0.5</v>
      </c>
      <c r="S128">
        <v>60</v>
      </c>
      <c r="T128">
        <v>356.13</v>
      </c>
      <c r="U128">
        <v>293.25</v>
      </c>
      <c r="V128">
        <v>30000</v>
      </c>
      <c r="W128">
        <f t="shared" si="25"/>
        <v>1.9083969465648856</v>
      </c>
      <c r="Y128">
        <v>2</v>
      </c>
      <c r="Z128">
        <v>0.5</v>
      </c>
      <c r="AA128">
        <v>90</v>
      </c>
      <c r="AB128">
        <v>355.92</v>
      </c>
      <c r="AC128">
        <v>293.25</v>
      </c>
      <c r="AD128">
        <v>30000</v>
      </c>
      <c r="AE128">
        <f t="shared" si="27"/>
        <v>1.9147917663954039</v>
      </c>
      <c r="AI128">
        <v>1.8996999999999999</v>
      </c>
      <c r="AL128">
        <v>1.9232</v>
      </c>
      <c r="AO128">
        <v>2</v>
      </c>
      <c r="AP128">
        <v>0.5</v>
      </c>
      <c r="AQ128">
        <v>356.34</v>
      </c>
      <c r="AR128">
        <v>293.25</v>
      </c>
      <c r="AS128">
        <f t="shared" si="28"/>
        <v>1.9020446980504049</v>
      </c>
      <c r="AU128">
        <v>0.5</v>
      </c>
      <c r="AV128">
        <v>2</v>
      </c>
      <c r="AW128">
        <v>4.6199999999999998E-2</v>
      </c>
      <c r="AX128">
        <v>1.9075</v>
      </c>
      <c r="BA128">
        <f t="shared" si="21"/>
        <v>2.8681249999996188E-3</v>
      </c>
      <c r="BC128">
        <v>1.9049822267770999</v>
      </c>
      <c r="BD128">
        <v>1.9079229999107501</v>
      </c>
      <c r="BG128">
        <v>1.9034</v>
      </c>
      <c r="BI128">
        <v>1.9184000000000001</v>
      </c>
      <c r="BK128">
        <v>1.9084000000000001</v>
      </c>
      <c r="BN128">
        <f t="shared" si="22"/>
        <v>2.9760319361256021E-5</v>
      </c>
      <c r="BO128">
        <f t="shared" si="23"/>
        <v>3.4554432761338004E-5</v>
      </c>
    </row>
    <row r="129" spans="1:67" x14ac:dyDescent="0.25">
      <c r="A129">
        <v>2</v>
      </c>
      <c r="B129">
        <v>1</v>
      </c>
      <c r="C129">
        <v>0</v>
      </c>
      <c r="D129">
        <v>355.16</v>
      </c>
      <c r="E129">
        <v>293.25</v>
      </c>
      <c r="F129">
        <v>30000</v>
      </c>
      <c r="G129">
        <f t="shared" si="29"/>
        <v>1.9382975286706501</v>
      </c>
      <c r="I129">
        <v>2</v>
      </c>
      <c r="J129">
        <v>1</v>
      </c>
      <c r="K129">
        <v>30</v>
      </c>
      <c r="L129">
        <v>355.08</v>
      </c>
      <c r="M129">
        <v>293.25</v>
      </c>
      <c r="N129">
        <v>30000</v>
      </c>
      <c r="O129">
        <f t="shared" si="19"/>
        <v>1.9408054342552163</v>
      </c>
      <c r="Q129">
        <v>2</v>
      </c>
      <c r="R129">
        <v>1</v>
      </c>
      <c r="S129">
        <v>60</v>
      </c>
      <c r="T129">
        <v>354.94</v>
      </c>
      <c r="U129">
        <v>293.25</v>
      </c>
      <c r="V129">
        <v>30000</v>
      </c>
      <c r="W129">
        <f t="shared" si="25"/>
        <v>1.9452099205705951</v>
      </c>
      <c r="Y129">
        <v>2</v>
      </c>
      <c r="Z129">
        <v>1</v>
      </c>
      <c r="AA129">
        <v>90</v>
      </c>
      <c r="AB129">
        <v>354.87</v>
      </c>
      <c r="AC129">
        <v>293.25</v>
      </c>
      <c r="AD129">
        <v>30000</v>
      </c>
      <c r="AE129">
        <f t="shared" si="27"/>
        <v>1.947419668938656</v>
      </c>
      <c r="AI129">
        <v>1.9418</v>
      </c>
      <c r="AL129">
        <v>1.9505999999999999</v>
      </c>
      <c r="AO129">
        <v>2</v>
      </c>
      <c r="AP129">
        <v>1</v>
      </c>
      <c r="AQ129">
        <v>355.01</v>
      </c>
      <c r="AR129">
        <v>293.25</v>
      </c>
      <c r="AS129">
        <f t="shared" si="28"/>
        <v>1.9430051813471505</v>
      </c>
      <c r="AU129">
        <v>1</v>
      </c>
      <c r="AV129">
        <v>2</v>
      </c>
      <c r="AW129">
        <v>4.6199999999999998E-2</v>
      </c>
      <c r="AX129">
        <v>1.9447000000000001</v>
      </c>
      <c r="BA129">
        <f t="shared" si="21"/>
        <v>8.7226666666659119E-4</v>
      </c>
      <c r="BC129">
        <v>1.94675363826273</v>
      </c>
      <c r="BD129">
        <v>1.95070853479693</v>
      </c>
      <c r="BG129">
        <v>1.9431</v>
      </c>
      <c r="BI129">
        <v>1.9487000000000001</v>
      </c>
      <c r="BK129">
        <v>1.9449000000000001</v>
      </c>
      <c r="BN129">
        <f t="shared" si="22"/>
        <v>2.8724102660469146E-6</v>
      </c>
      <c r="BO129">
        <f t="shared" si="23"/>
        <v>5.9341654372229105E-5</v>
      </c>
    </row>
    <row r="130" spans="1:67" x14ac:dyDescent="0.25">
      <c r="A130">
        <v>2</v>
      </c>
      <c r="B130">
        <v>2</v>
      </c>
      <c r="C130">
        <v>0</v>
      </c>
      <c r="D130">
        <v>353.25</v>
      </c>
      <c r="E130">
        <v>293.25</v>
      </c>
      <c r="F130">
        <v>30000</v>
      </c>
      <c r="G130">
        <f t="shared" si="29"/>
        <v>2</v>
      </c>
      <c r="I130">
        <v>2</v>
      </c>
      <c r="J130">
        <v>2</v>
      </c>
      <c r="K130">
        <v>30</v>
      </c>
      <c r="L130">
        <v>353.25</v>
      </c>
      <c r="M130">
        <v>293.25</v>
      </c>
      <c r="N130">
        <v>30000</v>
      </c>
      <c r="O130">
        <f t="shared" si="19"/>
        <v>2</v>
      </c>
      <c r="Q130">
        <v>2</v>
      </c>
      <c r="R130">
        <v>2</v>
      </c>
      <c r="S130">
        <v>60</v>
      </c>
      <c r="T130">
        <v>353.25</v>
      </c>
      <c r="U130">
        <v>293.25</v>
      </c>
      <c r="V130">
        <v>30000</v>
      </c>
      <c r="W130">
        <f t="shared" si="25"/>
        <v>2</v>
      </c>
      <c r="Y130">
        <v>2</v>
      </c>
      <c r="Z130">
        <v>2</v>
      </c>
      <c r="AA130">
        <v>90</v>
      </c>
      <c r="AB130">
        <v>353.25</v>
      </c>
      <c r="AC130">
        <v>293.25</v>
      </c>
      <c r="AD130">
        <v>30000</v>
      </c>
      <c r="AE130">
        <f t="shared" si="27"/>
        <v>2</v>
      </c>
      <c r="AI130">
        <v>2</v>
      </c>
      <c r="AL130">
        <v>2</v>
      </c>
      <c r="AO130">
        <v>2</v>
      </c>
      <c r="AP130">
        <v>2</v>
      </c>
      <c r="AQ130">
        <v>353.25</v>
      </c>
      <c r="AR130">
        <v>293.25</v>
      </c>
      <c r="AS130">
        <f t="shared" si="28"/>
        <v>2</v>
      </c>
      <c r="AU130">
        <v>2</v>
      </c>
      <c r="AV130">
        <v>2</v>
      </c>
      <c r="AW130">
        <v>4.6199999999999998E-2</v>
      </c>
      <c r="AX130">
        <v>2</v>
      </c>
      <c r="BA130">
        <f t="shared" si="21"/>
        <v>0</v>
      </c>
      <c r="BC130">
        <v>2.0165625689968398</v>
      </c>
      <c r="BD130">
        <v>2.0178668373992301</v>
      </c>
      <c r="BG130">
        <v>2</v>
      </c>
      <c r="BI130">
        <v>2</v>
      </c>
      <c r="BK130">
        <v>2</v>
      </c>
      <c r="BN130">
        <f t="shared" si="22"/>
        <v>0</v>
      </c>
      <c r="BO130">
        <f t="shared" si="23"/>
        <v>3.1922387865052803E-4</v>
      </c>
    </row>
    <row r="131" spans="1:67" x14ac:dyDescent="0.25">
      <c r="A131">
        <v>2</v>
      </c>
      <c r="B131">
        <v>5</v>
      </c>
      <c r="C131">
        <v>0</v>
      </c>
      <c r="D131">
        <v>350.96</v>
      </c>
      <c r="E131">
        <v>293.25</v>
      </c>
      <c r="F131">
        <v>30000</v>
      </c>
      <c r="G131">
        <f t="shared" si="29"/>
        <v>2.079362328885809</v>
      </c>
      <c r="I131">
        <v>2</v>
      </c>
      <c r="J131">
        <v>5</v>
      </c>
      <c r="K131">
        <v>30</v>
      </c>
      <c r="L131">
        <v>350.78</v>
      </c>
      <c r="M131">
        <v>293.25</v>
      </c>
      <c r="N131">
        <v>30000</v>
      </c>
      <c r="O131">
        <f t="shared" ref="O131:O194" si="30">N131*4/1000/(L131-M131)</f>
        <v>2.0858682426560065</v>
      </c>
      <c r="Q131">
        <v>2</v>
      </c>
      <c r="R131">
        <v>5</v>
      </c>
      <c r="S131">
        <v>60</v>
      </c>
      <c r="T131">
        <v>350.42</v>
      </c>
      <c r="U131">
        <v>293.25</v>
      </c>
      <c r="V131">
        <v>30000</v>
      </c>
      <c r="W131">
        <f t="shared" si="25"/>
        <v>2.0990029735875453</v>
      </c>
      <c r="Y131">
        <v>2</v>
      </c>
      <c r="Z131">
        <v>5</v>
      </c>
      <c r="AA131">
        <v>90</v>
      </c>
      <c r="AB131">
        <v>350.24</v>
      </c>
      <c r="AC131">
        <v>293.25</v>
      </c>
      <c r="AD131">
        <v>30000</v>
      </c>
      <c r="AE131">
        <f t="shared" si="27"/>
        <v>2.1056325671170377</v>
      </c>
      <c r="AI131">
        <v>2.0857000000000001</v>
      </c>
      <c r="AL131">
        <v>2.1158999999999999</v>
      </c>
      <c r="AO131">
        <v>2</v>
      </c>
      <c r="AP131">
        <v>5</v>
      </c>
      <c r="AQ131">
        <v>350.6</v>
      </c>
      <c r="AR131">
        <v>293.25</v>
      </c>
      <c r="AS131">
        <f t="shared" si="28"/>
        <v>2.0924149956408011</v>
      </c>
      <c r="AU131">
        <v>5</v>
      </c>
      <c r="AV131">
        <v>2</v>
      </c>
      <c r="AW131">
        <v>4.6199999999999998E-2</v>
      </c>
      <c r="AX131">
        <v>2.0958000000000001</v>
      </c>
      <c r="BA131">
        <f t="shared" si="21"/>
        <v>1.6177500000005101E-3</v>
      </c>
      <c r="BC131">
        <v>2.0951441844377001</v>
      </c>
      <c r="BD131">
        <v>2.1048219035734999</v>
      </c>
      <c r="BG131">
        <v>2.0886</v>
      </c>
      <c r="BI131">
        <v>2.1065999999999998</v>
      </c>
      <c r="BK131">
        <v>2.0945999999999998</v>
      </c>
      <c r="BN131">
        <f t="shared" si="22"/>
        <v>1.1458254511796051E-5</v>
      </c>
      <c r="BO131">
        <f t="shared" si="23"/>
        <v>1.539313644504624E-4</v>
      </c>
    </row>
    <row r="132" spans="1:67" x14ac:dyDescent="0.25">
      <c r="A132">
        <v>2</v>
      </c>
      <c r="B132">
        <v>10</v>
      </c>
      <c r="C132">
        <v>0</v>
      </c>
      <c r="D132">
        <v>349.74</v>
      </c>
      <c r="E132">
        <v>293.25</v>
      </c>
      <c r="F132">
        <v>30000</v>
      </c>
      <c r="G132">
        <f t="shared" si="29"/>
        <v>2.1242697822623469</v>
      </c>
      <c r="I132">
        <v>2</v>
      </c>
      <c r="J132">
        <v>10</v>
      </c>
      <c r="K132">
        <v>30</v>
      </c>
      <c r="L132">
        <v>349.21</v>
      </c>
      <c r="M132">
        <v>293.25</v>
      </c>
      <c r="N132">
        <v>30000</v>
      </c>
      <c r="O132">
        <f t="shared" si="30"/>
        <v>2.144388849177985</v>
      </c>
      <c r="Q132">
        <v>2</v>
      </c>
      <c r="R132">
        <v>10</v>
      </c>
      <c r="S132">
        <v>60</v>
      </c>
      <c r="T132">
        <v>348.15</v>
      </c>
      <c r="U132">
        <v>293.25</v>
      </c>
      <c r="V132">
        <v>30000</v>
      </c>
      <c r="W132">
        <f t="shared" si="25"/>
        <v>2.1857923497267771</v>
      </c>
      <c r="Y132">
        <v>2</v>
      </c>
      <c r="Z132">
        <v>10</v>
      </c>
      <c r="AA132">
        <v>90</v>
      </c>
      <c r="AB132">
        <v>347.61</v>
      </c>
      <c r="AC132">
        <v>293.25</v>
      </c>
      <c r="AD132">
        <v>30000</v>
      </c>
      <c r="AE132">
        <f t="shared" si="27"/>
        <v>2.2075055187637962</v>
      </c>
      <c r="AI132">
        <v>2.1396000000000002</v>
      </c>
      <c r="AL132">
        <v>2.2429000000000001</v>
      </c>
      <c r="AO132">
        <v>2</v>
      </c>
      <c r="AP132">
        <v>10</v>
      </c>
      <c r="AQ132">
        <v>348.67</v>
      </c>
      <c r="AR132">
        <v>293.25</v>
      </c>
      <c r="AS132">
        <f t="shared" si="28"/>
        <v>2.1652832912306019</v>
      </c>
      <c r="AU132">
        <v>10</v>
      </c>
      <c r="AV132">
        <v>2</v>
      </c>
      <c r="AW132">
        <v>4.6199999999999998E-2</v>
      </c>
      <c r="AX132">
        <v>2.1743999999999999</v>
      </c>
      <c r="BA132">
        <f t="shared" ref="BA132:BA195" si="31">(AX132-AS132)/AS132</f>
        <v>4.2104000000002945E-3</v>
      </c>
      <c r="BC132">
        <v>2.1908120438159502</v>
      </c>
      <c r="BD132">
        <v>2.1986196050822802</v>
      </c>
      <c r="BG132">
        <v>2.1474000000000002</v>
      </c>
      <c r="BI132">
        <v>2.2052</v>
      </c>
      <c r="BK132">
        <v>2.1667999999999998</v>
      </c>
      <c r="BN132">
        <f t="shared" ref="BN132:BN195" si="32">(AX132-AS132)^2</f>
        <v>8.311437878601772E-5</v>
      </c>
      <c r="BO132">
        <f t="shared" ref="BO132:BO195" si="33">(BD132-AS132)^2</f>
        <v>1.1113098212175941E-3</v>
      </c>
    </row>
    <row r="133" spans="1:67" x14ac:dyDescent="0.25">
      <c r="A133">
        <v>2</v>
      </c>
      <c r="B133">
        <v>20</v>
      </c>
      <c r="C133">
        <v>0</v>
      </c>
      <c r="D133">
        <v>348.98</v>
      </c>
      <c r="E133">
        <v>293.25</v>
      </c>
      <c r="F133">
        <v>30000</v>
      </c>
      <c r="G133">
        <f t="shared" si="29"/>
        <v>2.1532388300735681</v>
      </c>
      <c r="I133">
        <v>2</v>
      </c>
      <c r="J133">
        <v>20</v>
      </c>
      <c r="K133">
        <v>30</v>
      </c>
      <c r="L133">
        <v>348.04</v>
      </c>
      <c r="M133">
        <v>293.25</v>
      </c>
      <c r="N133">
        <v>30000</v>
      </c>
      <c r="O133">
        <f t="shared" si="30"/>
        <v>2.1901806899069167</v>
      </c>
      <c r="Q133">
        <v>2</v>
      </c>
      <c r="R133">
        <v>20</v>
      </c>
      <c r="S133">
        <v>60</v>
      </c>
      <c r="T133">
        <v>346.13</v>
      </c>
      <c r="U133">
        <v>293.25</v>
      </c>
      <c r="V133">
        <v>30000</v>
      </c>
      <c r="W133">
        <f t="shared" si="25"/>
        <v>2.2692889561270806</v>
      </c>
      <c r="Y133">
        <v>2</v>
      </c>
      <c r="Z133">
        <v>20</v>
      </c>
      <c r="AA133">
        <v>90</v>
      </c>
      <c r="AB133">
        <v>345.16</v>
      </c>
      <c r="AC133">
        <v>293.25</v>
      </c>
      <c r="AD133">
        <v>30000</v>
      </c>
      <c r="AE133">
        <f t="shared" si="27"/>
        <v>2.3116933153534953</v>
      </c>
      <c r="AI133">
        <v>2.1766999999999999</v>
      </c>
      <c r="AL133">
        <v>2.3824999999999998</v>
      </c>
      <c r="AO133">
        <v>2</v>
      </c>
      <c r="AP133">
        <v>20</v>
      </c>
      <c r="AQ133">
        <v>347.04</v>
      </c>
      <c r="AR133">
        <v>293.25</v>
      </c>
      <c r="AS133">
        <f t="shared" si="28"/>
        <v>2.2308979364194079</v>
      </c>
      <c r="AU133">
        <v>20</v>
      </c>
      <c r="AV133">
        <v>2</v>
      </c>
      <c r="AW133">
        <v>4.6199999999999998E-2</v>
      </c>
      <c r="AX133">
        <v>2.2458999999999998</v>
      </c>
      <c r="BA133">
        <f t="shared" si="31"/>
        <v>6.7246750000003047E-3</v>
      </c>
      <c r="BC133">
        <v>2.2451657709489101</v>
      </c>
      <c r="BD133">
        <v>2.27644417214829</v>
      </c>
      <c r="BG133">
        <v>2.1894</v>
      </c>
      <c r="BI133">
        <v>2.2967</v>
      </c>
      <c r="BK133">
        <v>2.2252999999999998</v>
      </c>
      <c r="BN133">
        <f t="shared" si="32"/>
        <v>2.2506191167612072E-4</v>
      </c>
      <c r="BO133">
        <f t="shared" si="33"/>
        <v>2.0744595890708922E-3</v>
      </c>
    </row>
    <row r="134" spans="1:67" x14ac:dyDescent="0.25">
      <c r="A134">
        <v>5</v>
      </c>
      <c r="B134">
        <v>0.2</v>
      </c>
      <c r="C134">
        <v>0</v>
      </c>
      <c r="D134">
        <v>319.51</v>
      </c>
      <c r="E134">
        <v>293.25</v>
      </c>
      <c r="F134">
        <v>30000</v>
      </c>
      <c r="G134">
        <f t="shared" si="29"/>
        <v>4.5696877380045713</v>
      </c>
      <c r="I134">
        <v>5</v>
      </c>
      <c r="J134">
        <v>0.2</v>
      </c>
      <c r="K134">
        <v>30</v>
      </c>
      <c r="L134">
        <v>319.32</v>
      </c>
      <c r="M134">
        <v>293.25</v>
      </c>
      <c r="N134">
        <v>30000</v>
      </c>
      <c r="O134">
        <f t="shared" si="30"/>
        <v>4.6029919447640975</v>
      </c>
      <c r="Q134">
        <v>5</v>
      </c>
      <c r="R134">
        <v>0.2</v>
      </c>
      <c r="S134">
        <v>60</v>
      </c>
      <c r="T134">
        <v>318.94</v>
      </c>
      <c r="U134">
        <v>293.25</v>
      </c>
      <c r="V134">
        <v>30000</v>
      </c>
      <c r="W134">
        <f t="shared" si="25"/>
        <v>4.6710782405605302</v>
      </c>
      <c r="Y134">
        <v>5</v>
      </c>
      <c r="Z134">
        <v>0.2</v>
      </c>
      <c r="AA134">
        <v>90</v>
      </c>
      <c r="AB134">
        <v>318.75</v>
      </c>
      <c r="AC134">
        <v>293.25</v>
      </c>
      <c r="AD134">
        <v>30000</v>
      </c>
      <c r="AE134">
        <f t="shared" si="27"/>
        <v>4.7058823529411766</v>
      </c>
      <c r="AI134">
        <v>4.6333000000000002</v>
      </c>
      <c r="AL134">
        <v>4.7465000000000002</v>
      </c>
      <c r="AO134">
        <v>5</v>
      </c>
      <c r="AP134">
        <v>0.2</v>
      </c>
      <c r="AQ134">
        <v>319.12</v>
      </c>
      <c r="AR134">
        <v>293.25</v>
      </c>
      <c r="AS134">
        <f t="shared" si="28"/>
        <v>4.6385775028991105</v>
      </c>
      <c r="AU134">
        <v>0.2</v>
      </c>
      <c r="AV134">
        <v>5</v>
      </c>
      <c r="AW134">
        <v>4.6199999999999998E-2</v>
      </c>
      <c r="AX134">
        <v>4.6703999999999999</v>
      </c>
      <c r="BA134">
        <f t="shared" si="31"/>
        <v>6.8604000000000642E-3</v>
      </c>
      <c r="BC134">
        <v>4.6874326474735799</v>
      </c>
      <c r="BD134">
        <v>4.6842137550866596</v>
      </c>
      <c r="BG134">
        <v>4.6525999999999996</v>
      </c>
      <c r="BI134">
        <v>4.7253999999999996</v>
      </c>
      <c r="BK134">
        <v>4.6765999999999996</v>
      </c>
      <c r="BN134">
        <f t="shared" si="32"/>
        <v>1.0126713217361116E-3</v>
      </c>
      <c r="BO134">
        <f t="shared" si="33"/>
        <v>2.082667513725578E-3</v>
      </c>
    </row>
    <row r="135" spans="1:67" x14ac:dyDescent="0.25">
      <c r="A135">
        <v>5</v>
      </c>
      <c r="B135">
        <v>0.5</v>
      </c>
      <c r="C135">
        <v>0</v>
      </c>
      <c r="D135">
        <v>319.23</v>
      </c>
      <c r="E135">
        <v>293.25</v>
      </c>
      <c r="F135">
        <v>30000</v>
      </c>
      <c r="G135">
        <f t="shared" si="29"/>
        <v>4.6189376443417984</v>
      </c>
      <c r="I135">
        <v>5</v>
      </c>
      <c r="J135">
        <v>0.5</v>
      </c>
      <c r="K135">
        <v>30</v>
      </c>
      <c r="L135">
        <v>319.07</v>
      </c>
      <c r="M135">
        <v>293.25</v>
      </c>
      <c r="N135">
        <v>30000</v>
      </c>
      <c r="O135">
        <f t="shared" si="30"/>
        <v>4.647560030983735</v>
      </c>
      <c r="Q135">
        <v>5</v>
      </c>
      <c r="R135">
        <v>0.5</v>
      </c>
      <c r="S135">
        <v>60</v>
      </c>
      <c r="T135">
        <v>318.77</v>
      </c>
      <c r="U135">
        <v>293.25</v>
      </c>
      <c r="V135">
        <v>30000</v>
      </c>
      <c r="W135">
        <f t="shared" si="25"/>
        <v>4.7021943573667748</v>
      </c>
      <c r="Y135">
        <v>5</v>
      </c>
      <c r="Z135">
        <v>0.5</v>
      </c>
      <c r="AA135">
        <v>90</v>
      </c>
      <c r="AB135">
        <v>318.62</v>
      </c>
      <c r="AC135">
        <v>293.25</v>
      </c>
      <c r="AD135">
        <v>30000</v>
      </c>
      <c r="AE135">
        <f t="shared" si="27"/>
        <v>4.7299960583366172</v>
      </c>
      <c r="AI135">
        <v>4.6696999999999997</v>
      </c>
      <c r="AL135">
        <v>4.7644000000000002</v>
      </c>
      <c r="AO135">
        <v>5</v>
      </c>
      <c r="AP135">
        <v>0.5</v>
      </c>
      <c r="AQ135">
        <v>318.92</v>
      </c>
      <c r="AR135">
        <v>293.25</v>
      </c>
      <c r="AS135">
        <f t="shared" si="28"/>
        <v>4.6747175691468614</v>
      </c>
      <c r="AU135">
        <v>0.5</v>
      </c>
      <c r="AV135">
        <v>5</v>
      </c>
      <c r="AW135">
        <v>4.6199999999999998E-2</v>
      </c>
      <c r="AX135">
        <v>4.7008000000000001</v>
      </c>
      <c r="BA135">
        <f t="shared" si="31"/>
        <v>5.5794666666672483E-3</v>
      </c>
      <c r="BC135">
        <v>4.70885501543545</v>
      </c>
      <c r="BD135">
        <v>4.7053376461515297</v>
      </c>
      <c r="BG135">
        <v>4.6853999999999996</v>
      </c>
      <c r="BI135">
        <v>4.7464000000000004</v>
      </c>
      <c r="BK135">
        <v>4.7055999999999996</v>
      </c>
      <c r="BN135">
        <f t="shared" si="32"/>
        <v>6.8029319920875951E-4</v>
      </c>
      <c r="BO135">
        <f t="shared" si="33"/>
        <v>9.375891157718157E-4</v>
      </c>
    </row>
    <row r="136" spans="1:67" x14ac:dyDescent="0.25">
      <c r="A136">
        <v>5</v>
      </c>
      <c r="B136">
        <v>1</v>
      </c>
      <c r="C136">
        <v>0</v>
      </c>
      <c r="D136">
        <v>318.83</v>
      </c>
      <c r="E136">
        <v>293.25</v>
      </c>
      <c r="F136">
        <v>30000</v>
      </c>
      <c r="G136">
        <f t="shared" si="29"/>
        <v>4.6911649726348736</v>
      </c>
      <c r="I136">
        <v>5</v>
      </c>
      <c r="J136">
        <v>1</v>
      </c>
      <c r="K136">
        <v>30</v>
      </c>
      <c r="L136">
        <v>318.72000000000003</v>
      </c>
      <c r="M136">
        <v>293.25</v>
      </c>
      <c r="N136">
        <v>30000</v>
      </c>
      <c r="O136">
        <f t="shared" si="30"/>
        <v>4.7114252061248481</v>
      </c>
      <c r="Q136">
        <v>5</v>
      </c>
      <c r="R136">
        <v>1</v>
      </c>
      <c r="S136">
        <v>60</v>
      </c>
      <c r="T136">
        <v>318.52</v>
      </c>
      <c r="U136">
        <v>293.25</v>
      </c>
      <c r="V136">
        <v>30000</v>
      </c>
      <c r="W136">
        <f t="shared" si="25"/>
        <v>4.7487138899881316</v>
      </c>
      <c r="Y136">
        <v>5</v>
      </c>
      <c r="Z136">
        <v>1</v>
      </c>
      <c r="AA136">
        <v>90</v>
      </c>
      <c r="AB136">
        <v>318.41000000000003</v>
      </c>
      <c r="AC136">
        <v>293.25</v>
      </c>
      <c r="AD136">
        <v>30000</v>
      </c>
      <c r="AE136">
        <f t="shared" si="27"/>
        <v>4.7694753577106468</v>
      </c>
      <c r="AI136">
        <v>4.7244000000000002</v>
      </c>
      <c r="AL136">
        <v>4.7937000000000003</v>
      </c>
      <c r="AO136">
        <v>5</v>
      </c>
      <c r="AP136">
        <v>1</v>
      </c>
      <c r="AQ136">
        <v>318.62</v>
      </c>
      <c r="AR136">
        <v>293.25</v>
      </c>
      <c r="AS136">
        <f t="shared" si="28"/>
        <v>4.7299960583366172</v>
      </c>
      <c r="AU136">
        <v>1</v>
      </c>
      <c r="AV136">
        <v>5</v>
      </c>
      <c r="AW136">
        <v>4.6199999999999998E-2</v>
      </c>
      <c r="AX136">
        <v>4.7472000000000003</v>
      </c>
      <c r="BA136">
        <f t="shared" si="31"/>
        <v>3.63720000000025E-3</v>
      </c>
      <c r="BC136">
        <v>4.7305315549526297</v>
      </c>
      <c r="BD136">
        <v>4.7357337082255802</v>
      </c>
      <c r="BG136">
        <v>4.7355</v>
      </c>
      <c r="BI136">
        <v>4.7798999999999996</v>
      </c>
      <c r="BK136">
        <v>4.7502000000000004</v>
      </c>
      <c r="BN136">
        <f t="shared" si="32"/>
        <v>2.9597560875708979E-4</v>
      </c>
      <c r="BO136">
        <f t="shared" si="33"/>
        <v>3.2920626248316784E-5</v>
      </c>
    </row>
    <row r="137" spans="1:67" x14ac:dyDescent="0.25">
      <c r="A137">
        <v>5</v>
      </c>
      <c r="B137">
        <v>2</v>
      </c>
      <c r="C137">
        <v>0</v>
      </c>
      <c r="D137">
        <v>318.24</v>
      </c>
      <c r="E137">
        <v>293.25</v>
      </c>
      <c r="F137">
        <v>30000</v>
      </c>
      <c r="G137">
        <f t="shared" si="29"/>
        <v>4.8019207683073208</v>
      </c>
      <c r="I137">
        <v>5</v>
      </c>
      <c r="J137">
        <v>2</v>
      </c>
      <c r="K137">
        <v>30</v>
      </c>
      <c r="L137">
        <v>318.19</v>
      </c>
      <c r="M137">
        <v>293.25</v>
      </c>
      <c r="N137">
        <v>30000</v>
      </c>
      <c r="O137">
        <f t="shared" si="30"/>
        <v>4.8115477145148358</v>
      </c>
      <c r="Q137">
        <v>5</v>
      </c>
      <c r="R137">
        <v>2</v>
      </c>
      <c r="S137">
        <v>60</v>
      </c>
      <c r="T137">
        <v>318.10000000000002</v>
      </c>
      <c r="U137">
        <v>293.25</v>
      </c>
      <c r="V137">
        <v>30000</v>
      </c>
      <c r="W137">
        <f t="shared" si="25"/>
        <v>4.8289738430583453</v>
      </c>
      <c r="Y137">
        <v>5</v>
      </c>
      <c r="Z137">
        <v>2</v>
      </c>
      <c r="AA137">
        <v>90</v>
      </c>
      <c r="AB137">
        <v>318.05</v>
      </c>
      <c r="AC137">
        <v>293.25</v>
      </c>
      <c r="AD137">
        <v>30000</v>
      </c>
      <c r="AE137">
        <f t="shared" si="27"/>
        <v>4.8387096774193523</v>
      </c>
      <c r="AI137">
        <v>4.8159000000000001</v>
      </c>
      <c r="AL137">
        <v>4.8495999999999997</v>
      </c>
      <c r="AO137">
        <v>5</v>
      </c>
      <c r="AP137">
        <v>2</v>
      </c>
      <c r="AQ137">
        <v>318.14999999999998</v>
      </c>
      <c r="AR137">
        <v>293.25</v>
      </c>
      <c r="AS137">
        <f t="shared" si="28"/>
        <v>4.8192771084337389</v>
      </c>
      <c r="AU137">
        <v>2</v>
      </c>
      <c r="AV137">
        <v>5</v>
      </c>
      <c r="AW137">
        <v>4.6199999999999998E-2</v>
      </c>
      <c r="AX137">
        <v>4.8270999999999997</v>
      </c>
      <c r="BA137">
        <f t="shared" si="31"/>
        <v>1.6232499999991176E-3</v>
      </c>
      <c r="BC137">
        <v>4.80373617986496</v>
      </c>
      <c r="BD137">
        <v>4.8073203707074699</v>
      </c>
      <c r="BG137">
        <v>4.8209</v>
      </c>
      <c r="BI137">
        <v>4.8425000000000002</v>
      </c>
      <c r="BK137">
        <v>4.8281000000000001</v>
      </c>
      <c r="BN137">
        <f t="shared" si="32"/>
        <v>6.1197632457474579E-5</v>
      </c>
      <c r="BO137">
        <f t="shared" si="33"/>
        <v>1.4296357705478532E-4</v>
      </c>
    </row>
    <row r="138" spans="1:67" x14ac:dyDescent="0.25">
      <c r="A138">
        <v>5</v>
      </c>
      <c r="B138">
        <v>5</v>
      </c>
      <c r="C138">
        <v>0</v>
      </c>
      <c r="D138">
        <v>317.25</v>
      </c>
      <c r="E138">
        <v>293.25</v>
      </c>
      <c r="F138">
        <v>30000</v>
      </c>
      <c r="G138">
        <f t="shared" si="29"/>
        <v>5</v>
      </c>
      <c r="I138">
        <v>5</v>
      </c>
      <c r="J138">
        <v>5</v>
      </c>
      <c r="K138">
        <v>30</v>
      </c>
      <c r="L138">
        <v>317.25</v>
      </c>
      <c r="M138">
        <v>293.25</v>
      </c>
      <c r="N138">
        <v>30000</v>
      </c>
      <c r="O138">
        <f t="shared" si="30"/>
        <v>5</v>
      </c>
      <c r="Q138">
        <v>5</v>
      </c>
      <c r="R138">
        <v>5</v>
      </c>
      <c r="S138">
        <v>60</v>
      </c>
      <c r="T138">
        <v>317.25</v>
      </c>
      <c r="U138">
        <v>293.25</v>
      </c>
      <c r="V138">
        <v>30000</v>
      </c>
      <c r="W138">
        <f t="shared" si="25"/>
        <v>5</v>
      </c>
      <c r="Y138">
        <v>5</v>
      </c>
      <c r="Z138">
        <v>5</v>
      </c>
      <c r="AA138">
        <v>90</v>
      </c>
      <c r="AB138">
        <v>317.25</v>
      </c>
      <c r="AC138">
        <v>293.25</v>
      </c>
      <c r="AD138">
        <v>30000</v>
      </c>
      <c r="AE138">
        <f t="shared" si="27"/>
        <v>5</v>
      </c>
      <c r="AI138">
        <v>5</v>
      </c>
      <c r="AL138">
        <v>5</v>
      </c>
      <c r="AO138">
        <v>5</v>
      </c>
      <c r="AP138">
        <v>5</v>
      </c>
      <c r="AQ138">
        <v>317.25</v>
      </c>
      <c r="AR138">
        <v>293.25</v>
      </c>
      <c r="AS138">
        <f t="shared" si="28"/>
        <v>5</v>
      </c>
      <c r="AU138">
        <v>5</v>
      </c>
      <c r="AV138">
        <v>5</v>
      </c>
      <c r="AW138">
        <v>4.6199999999999998E-2</v>
      </c>
      <c r="AX138">
        <v>5</v>
      </c>
      <c r="BA138">
        <f t="shared" si="31"/>
        <v>0</v>
      </c>
      <c r="BC138">
        <v>4.9897614935468502</v>
      </c>
      <c r="BD138">
        <v>4.9950097648182297</v>
      </c>
      <c r="BG138">
        <v>5</v>
      </c>
      <c r="BI138">
        <v>5</v>
      </c>
      <c r="BK138">
        <v>5</v>
      </c>
      <c r="BN138">
        <f t="shared" si="32"/>
        <v>0</v>
      </c>
      <c r="BO138">
        <f t="shared" si="33"/>
        <v>2.4902447169378365E-5</v>
      </c>
    </row>
    <row r="139" spans="1:67" x14ac:dyDescent="0.25">
      <c r="A139">
        <v>5</v>
      </c>
      <c r="B139">
        <v>10</v>
      </c>
      <c r="C139">
        <v>0</v>
      </c>
      <c r="D139">
        <v>316.52999999999997</v>
      </c>
      <c r="E139">
        <v>293.25</v>
      </c>
      <c r="F139">
        <v>30000</v>
      </c>
      <c r="G139">
        <f t="shared" si="29"/>
        <v>5.1546391752577376</v>
      </c>
      <c r="I139">
        <v>5</v>
      </c>
      <c r="J139">
        <v>10</v>
      </c>
      <c r="K139">
        <v>30</v>
      </c>
      <c r="L139">
        <v>316.49</v>
      </c>
      <c r="M139">
        <v>293.25</v>
      </c>
      <c r="N139">
        <v>30000</v>
      </c>
      <c r="O139">
        <f t="shared" si="30"/>
        <v>5.163511187607571</v>
      </c>
      <c r="Q139">
        <v>5</v>
      </c>
      <c r="R139">
        <v>10</v>
      </c>
      <c r="S139">
        <v>60</v>
      </c>
      <c r="T139">
        <v>316.41000000000003</v>
      </c>
      <c r="U139">
        <v>293.25</v>
      </c>
      <c r="V139">
        <v>30000</v>
      </c>
      <c r="W139">
        <f t="shared" si="25"/>
        <v>5.1813471502590618</v>
      </c>
      <c r="Y139">
        <v>5</v>
      </c>
      <c r="Z139">
        <v>10</v>
      </c>
      <c r="AA139">
        <v>90</v>
      </c>
      <c r="AB139">
        <v>316.37</v>
      </c>
      <c r="AC139">
        <v>293.25</v>
      </c>
      <c r="AD139">
        <v>30000</v>
      </c>
      <c r="AE139">
        <f t="shared" si="27"/>
        <v>5.1903114186851198</v>
      </c>
      <c r="AI139">
        <v>5.1635999999999997</v>
      </c>
      <c r="AL139">
        <v>5.2042999999999999</v>
      </c>
      <c r="AO139">
        <v>5</v>
      </c>
      <c r="AP139">
        <v>10</v>
      </c>
      <c r="AQ139">
        <v>316.45</v>
      </c>
      <c r="AR139">
        <v>293.25</v>
      </c>
      <c r="AS139">
        <f t="shared" si="28"/>
        <v>5.1724137931034511</v>
      </c>
      <c r="AU139">
        <v>10</v>
      </c>
      <c r="AV139">
        <v>5</v>
      </c>
      <c r="AW139">
        <v>4.6199999999999998E-2</v>
      </c>
      <c r="AX139">
        <v>5.1772999999999998</v>
      </c>
      <c r="BA139">
        <f t="shared" si="31"/>
        <v>9.4466666666608696E-4</v>
      </c>
      <c r="BC139">
        <v>5.1892635164010796</v>
      </c>
      <c r="BD139">
        <v>5.1947873358695897</v>
      </c>
      <c r="BG139">
        <v>5.1677999999999997</v>
      </c>
      <c r="BI139">
        <v>5.1924000000000001</v>
      </c>
      <c r="BK139">
        <v>5.1760000000000002</v>
      </c>
      <c r="BN139">
        <f t="shared" si="32"/>
        <v>2.3875017835880353E-5</v>
      </c>
      <c r="BO139">
        <f t="shared" si="33"/>
        <v>5.005754159082363E-4</v>
      </c>
    </row>
    <row r="140" spans="1:67" x14ac:dyDescent="0.25">
      <c r="A140">
        <v>5</v>
      </c>
      <c r="B140">
        <v>20</v>
      </c>
      <c r="C140">
        <v>0</v>
      </c>
      <c r="D140">
        <v>315.98</v>
      </c>
      <c r="E140">
        <v>293.25</v>
      </c>
      <c r="F140">
        <v>30000</v>
      </c>
      <c r="G140">
        <f t="shared" si="29"/>
        <v>5.2793664760228731</v>
      </c>
      <c r="I140">
        <v>5</v>
      </c>
      <c r="J140">
        <v>20</v>
      </c>
      <c r="K140">
        <v>30</v>
      </c>
      <c r="L140">
        <v>315.82</v>
      </c>
      <c r="M140">
        <v>293.25</v>
      </c>
      <c r="N140">
        <v>30000</v>
      </c>
      <c r="O140">
        <f t="shared" si="30"/>
        <v>5.3167922020381049</v>
      </c>
      <c r="Q140">
        <v>5</v>
      </c>
      <c r="R140">
        <v>20</v>
      </c>
      <c r="S140">
        <v>60</v>
      </c>
      <c r="T140">
        <v>315.5</v>
      </c>
      <c r="U140">
        <v>293.25</v>
      </c>
      <c r="V140">
        <v>30000</v>
      </c>
      <c r="W140">
        <f t="shared" si="25"/>
        <v>5.393258426966292</v>
      </c>
      <c r="Y140">
        <v>5</v>
      </c>
      <c r="Z140">
        <v>20</v>
      </c>
      <c r="AA140">
        <v>90</v>
      </c>
      <c r="AB140">
        <v>315.33</v>
      </c>
      <c r="AC140">
        <v>293.25</v>
      </c>
      <c r="AD140">
        <v>30000</v>
      </c>
      <c r="AE140">
        <f t="shared" si="27"/>
        <v>5.4347826086956559</v>
      </c>
      <c r="AI140">
        <v>5.3101000000000003</v>
      </c>
      <c r="AL140">
        <v>5.4981</v>
      </c>
      <c r="AO140">
        <v>5</v>
      </c>
      <c r="AP140">
        <v>20</v>
      </c>
      <c r="AQ140">
        <v>315.66000000000003</v>
      </c>
      <c r="AR140">
        <v>293.25</v>
      </c>
      <c r="AS140">
        <f t="shared" si="28"/>
        <v>5.3547523427041437</v>
      </c>
      <c r="AU140">
        <v>20</v>
      </c>
      <c r="AV140">
        <v>5</v>
      </c>
      <c r="AW140">
        <v>4.6199999999999998E-2</v>
      </c>
      <c r="AX140">
        <v>5.3733000000000004</v>
      </c>
      <c r="BA140">
        <f t="shared" si="31"/>
        <v>3.4637750000012469E-3</v>
      </c>
      <c r="BC140">
        <v>5.3752731851175497</v>
      </c>
      <c r="BD140">
        <v>5.3977005796204001</v>
      </c>
      <c r="BG140">
        <v>5.3253000000000004</v>
      </c>
      <c r="BI140">
        <v>5.4329000000000001</v>
      </c>
      <c r="BK140">
        <v>5.3613</v>
      </c>
      <c r="BN140">
        <f t="shared" si="32"/>
        <v>3.4401559116454714E-4</v>
      </c>
      <c r="BO140">
        <f t="shared" si="33"/>
        <v>1.8445510542148872E-3</v>
      </c>
    </row>
    <row r="141" spans="1:67" x14ac:dyDescent="0.25">
      <c r="A141">
        <v>10</v>
      </c>
      <c r="B141">
        <v>0.2</v>
      </c>
      <c r="C141">
        <v>0</v>
      </c>
      <c r="D141">
        <v>306.43</v>
      </c>
      <c r="E141">
        <v>293.25</v>
      </c>
      <c r="F141">
        <v>30000</v>
      </c>
      <c r="G141">
        <f t="shared" si="29"/>
        <v>9.1047040971168389</v>
      </c>
      <c r="I141">
        <v>10</v>
      </c>
      <c r="J141">
        <v>0.2</v>
      </c>
      <c r="K141">
        <v>30</v>
      </c>
      <c r="L141">
        <v>306.33</v>
      </c>
      <c r="M141">
        <v>293.25</v>
      </c>
      <c r="N141">
        <v>30000</v>
      </c>
      <c r="O141">
        <f t="shared" si="30"/>
        <v>9.1743119266055153</v>
      </c>
      <c r="Q141">
        <v>10</v>
      </c>
      <c r="R141">
        <v>0.2</v>
      </c>
      <c r="S141">
        <v>60</v>
      </c>
      <c r="T141">
        <v>306.12</v>
      </c>
      <c r="U141">
        <v>293.25</v>
      </c>
      <c r="V141">
        <v>30000</v>
      </c>
      <c r="W141">
        <f t="shared" si="25"/>
        <v>9.3240093240093209</v>
      </c>
      <c r="Y141">
        <v>10</v>
      </c>
      <c r="Z141">
        <v>0.2</v>
      </c>
      <c r="AA141">
        <v>90</v>
      </c>
      <c r="AB141">
        <v>306.02</v>
      </c>
      <c r="AC141">
        <v>293.25</v>
      </c>
      <c r="AD141">
        <v>30000</v>
      </c>
      <c r="AE141">
        <f t="shared" si="27"/>
        <v>9.3970242756460589</v>
      </c>
      <c r="AI141">
        <v>9.2409999999999997</v>
      </c>
      <c r="AL141">
        <v>9.4809000000000001</v>
      </c>
      <c r="AO141">
        <v>10</v>
      </c>
      <c r="AP141">
        <v>0.2</v>
      </c>
      <c r="AQ141">
        <v>306.22000000000003</v>
      </c>
      <c r="AR141">
        <v>293.25</v>
      </c>
      <c r="AS141">
        <f t="shared" si="28"/>
        <v>9.2521202775635896</v>
      </c>
      <c r="AU141">
        <v>0.2</v>
      </c>
      <c r="AV141">
        <v>10</v>
      </c>
      <c r="AW141">
        <v>4.6199999999999998E-2</v>
      </c>
      <c r="AX141">
        <v>9.3195999999999994</v>
      </c>
      <c r="BA141">
        <f t="shared" si="31"/>
        <v>7.2934333333353153E-3</v>
      </c>
      <c r="BC141">
        <v>9.2980891391606892</v>
      </c>
      <c r="BD141">
        <v>9.2947068252477596</v>
      </c>
      <c r="BG141">
        <v>9.2821999999999996</v>
      </c>
      <c r="BI141">
        <v>9.4366000000000003</v>
      </c>
      <c r="BK141">
        <v>9.3331</v>
      </c>
      <c r="BN141">
        <f t="shared" si="32"/>
        <v>4.5535129400949177E-3</v>
      </c>
      <c r="BO141">
        <f t="shared" si="33"/>
        <v>1.8136140436560877E-3</v>
      </c>
    </row>
    <row r="142" spans="1:67" x14ac:dyDescent="0.25">
      <c r="A142">
        <v>10</v>
      </c>
      <c r="B142">
        <v>0.5</v>
      </c>
      <c r="C142">
        <v>0</v>
      </c>
      <c r="D142">
        <v>306.36</v>
      </c>
      <c r="E142">
        <v>293.25</v>
      </c>
      <c r="F142">
        <v>30000</v>
      </c>
      <c r="G142">
        <f t="shared" si="29"/>
        <v>9.1533180778031937</v>
      </c>
      <c r="I142">
        <v>10</v>
      </c>
      <c r="J142">
        <v>0.5</v>
      </c>
      <c r="K142">
        <v>30</v>
      </c>
      <c r="L142">
        <v>306.26</v>
      </c>
      <c r="M142">
        <v>293.25</v>
      </c>
      <c r="N142">
        <v>30000</v>
      </c>
      <c r="O142">
        <f t="shared" si="30"/>
        <v>9.2236740968485851</v>
      </c>
      <c r="Q142">
        <v>10</v>
      </c>
      <c r="R142">
        <v>0.5</v>
      </c>
      <c r="S142">
        <v>60</v>
      </c>
      <c r="T142">
        <v>306.08</v>
      </c>
      <c r="U142">
        <v>293.25</v>
      </c>
      <c r="V142">
        <v>30000</v>
      </c>
      <c r="W142">
        <f t="shared" si="25"/>
        <v>9.3530787217459199</v>
      </c>
      <c r="Y142">
        <v>10</v>
      </c>
      <c r="Z142">
        <v>0.5</v>
      </c>
      <c r="AA142">
        <v>90</v>
      </c>
      <c r="AB142">
        <v>305.99</v>
      </c>
      <c r="AC142">
        <v>293.25</v>
      </c>
      <c r="AD142">
        <v>30000</v>
      </c>
      <c r="AE142">
        <f t="shared" si="27"/>
        <v>9.4191522762951259</v>
      </c>
      <c r="AI142">
        <v>9.2791999999999994</v>
      </c>
      <c r="AL142">
        <v>9.4990000000000006</v>
      </c>
      <c r="AO142">
        <v>10</v>
      </c>
      <c r="AP142">
        <v>0.5</v>
      </c>
      <c r="AQ142">
        <v>306.17</v>
      </c>
      <c r="AR142">
        <v>293.25</v>
      </c>
      <c r="AS142">
        <f t="shared" si="28"/>
        <v>9.2879256965944155</v>
      </c>
      <c r="AU142">
        <v>0.5</v>
      </c>
      <c r="AV142">
        <v>10</v>
      </c>
      <c r="AW142">
        <v>4.6199999999999998E-2</v>
      </c>
      <c r="AX142">
        <v>9.3513000000000002</v>
      </c>
      <c r="BA142">
        <f t="shared" si="31"/>
        <v>6.8233000000012941E-3</v>
      </c>
      <c r="BC142">
        <v>9.3322329171767198</v>
      </c>
      <c r="BD142">
        <v>9.3271941727244592</v>
      </c>
      <c r="BG142">
        <v>9.3164999999999996</v>
      </c>
      <c r="BI142">
        <v>9.4579000000000004</v>
      </c>
      <c r="BK142">
        <v>9.3630999999999993</v>
      </c>
      <c r="BN142">
        <f t="shared" si="32"/>
        <v>4.0163023321431041E-3</v>
      </c>
      <c r="BO142">
        <f t="shared" si="33"/>
        <v>1.5420132175758114E-3</v>
      </c>
    </row>
    <row r="143" spans="1:67" x14ac:dyDescent="0.25">
      <c r="A143">
        <v>10</v>
      </c>
      <c r="B143">
        <v>1</v>
      </c>
      <c r="C143">
        <v>0</v>
      </c>
      <c r="D143">
        <v>306.24</v>
      </c>
      <c r="E143">
        <v>293.25</v>
      </c>
      <c r="F143">
        <v>30000</v>
      </c>
      <c r="G143">
        <f t="shared" si="29"/>
        <v>9.2378752886835969</v>
      </c>
      <c r="I143">
        <v>10</v>
      </c>
      <c r="J143">
        <v>1</v>
      </c>
      <c r="K143">
        <v>30</v>
      </c>
      <c r="L143">
        <v>306.16000000000003</v>
      </c>
      <c r="M143">
        <v>293.25</v>
      </c>
      <c r="N143">
        <v>30000</v>
      </c>
      <c r="O143">
        <f t="shared" si="30"/>
        <v>9.2951200619674488</v>
      </c>
      <c r="Q143">
        <v>10</v>
      </c>
      <c r="R143">
        <v>1</v>
      </c>
      <c r="S143">
        <v>60</v>
      </c>
      <c r="T143">
        <v>306.01</v>
      </c>
      <c r="U143">
        <v>293.25</v>
      </c>
      <c r="V143">
        <v>30000</v>
      </c>
      <c r="W143">
        <f t="shared" si="25"/>
        <v>9.4043887147335496</v>
      </c>
      <c r="Y143">
        <v>10</v>
      </c>
      <c r="Z143">
        <v>1</v>
      </c>
      <c r="AA143">
        <v>90</v>
      </c>
      <c r="AB143">
        <v>305.93</v>
      </c>
      <c r="AC143">
        <v>293.25</v>
      </c>
      <c r="AD143">
        <v>30000</v>
      </c>
      <c r="AE143">
        <f t="shared" si="27"/>
        <v>9.4637223974763351</v>
      </c>
      <c r="AI143">
        <v>9.3394999999999992</v>
      </c>
      <c r="AL143">
        <v>9.5289000000000001</v>
      </c>
      <c r="AO143">
        <v>10</v>
      </c>
      <c r="AP143">
        <v>1</v>
      </c>
      <c r="AQ143">
        <v>306.08</v>
      </c>
      <c r="AR143">
        <v>293.25</v>
      </c>
      <c r="AS143">
        <f t="shared" si="28"/>
        <v>9.3530787217459199</v>
      </c>
      <c r="AU143">
        <v>1</v>
      </c>
      <c r="AV143">
        <v>10</v>
      </c>
      <c r="AW143">
        <v>4.6199999999999998E-2</v>
      </c>
      <c r="AX143">
        <v>9.4016999999999999</v>
      </c>
      <c r="BA143">
        <f t="shared" si="31"/>
        <v>5.1984249999987159E-3</v>
      </c>
      <c r="BC143">
        <v>9.3872353094840104</v>
      </c>
      <c r="BD143">
        <v>9.3825626793992303</v>
      </c>
      <c r="BG143">
        <v>9.3709000000000007</v>
      </c>
      <c r="BI143">
        <v>9.4926999999999992</v>
      </c>
      <c r="BK143">
        <v>9.4110999999999994</v>
      </c>
      <c r="BN143">
        <f t="shared" si="32"/>
        <v>2.364028699060675E-3</v>
      </c>
      <c r="BO143">
        <f t="shared" si="33"/>
        <v>8.6930375890219823E-4</v>
      </c>
    </row>
    <row r="144" spans="1:67" x14ac:dyDescent="0.25">
      <c r="A144">
        <v>10</v>
      </c>
      <c r="B144">
        <v>2</v>
      </c>
      <c r="C144">
        <v>0</v>
      </c>
      <c r="D144">
        <v>306.04000000000002</v>
      </c>
      <c r="E144">
        <v>293.25</v>
      </c>
      <c r="F144">
        <v>30000</v>
      </c>
      <c r="G144">
        <f t="shared" si="29"/>
        <v>9.3823299452697277</v>
      </c>
      <c r="I144">
        <v>10</v>
      </c>
      <c r="J144">
        <v>2</v>
      </c>
      <c r="K144">
        <v>30</v>
      </c>
      <c r="L144">
        <v>305.99</v>
      </c>
      <c r="M144">
        <v>293.25</v>
      </c>
      <c r="N144">
        <v>30000</v>
      </c>
      <c r="O144">
        <f t="shared" si="30"/>
        <v>9.4191522762951259</v>
      </c>
      <c r="Q144">
        <v>10</v>
      </c>
      <c r="R144">
        <v>2</v>
      </c>
      <c r="S144">
        <v>60</v>
      </c>
      <c r="T144">
        <v>305.88</v>
      </c>
      <c r="U144">
        <v>293.25</v>
      </c>
      <c r="V144">
        <v>30000</v>
      </c>
      <c r="W144">
        <f t="shared" si="25"/>
        <v>9.5011876484560602</v>
      </c>
      <c r="Y144">
        <v>10</v>
      </c>
      <c r="Z144">
        <v>2</v>
      </c>
      <c r="AA144">
        <v>90</v>
      </c>
      <c r="AB144">
        <v>305.83</v>
      </c>
      <c r="AC144">
        <v>293.25</v>
      </c>
      <c r="AD144">
        <v>30000</v>
      </c>
      <c r="AE144">
        <f t="shared" si="27"/>
        <v>9.5389507154213149</v>
      </c>
      <c r="AI144">
        <v>9.4489000000000001</v>
      </c>
      <c r="AL144">
        <v>9.5873000000000008</v>
      </c>
      <c r="AO144">
        <v>10</v>
      </c>
      <c r="AP144">
        <v>2</v>
      </c>
      <c r="AQ144">
        <v>305.93</v>
      </c>
      <c r="AR144">
        <v>293.25</v>
      </c>
      <c r="AS144">
        <f t="shared" si="28"/>
        <v>9.4637223974763351</v>
      </c>
      <c r="AU144">
        <v>2</v>
      </c>
      <c r="AV144">
        <v>10</v>
      </c>
      <c r="AW144">
        <v>4.6199999999999998E-2</v>
      </c>
      <c r="AX144">
        <v>9.4945000000000004</v>
      </c>
      <c r="BA144">
        <f t="shared" si="31"/>
        <v>3.2521666666672955E-3</v>
      </c>
      <c r="BC144">
        <v>9.4859982532925997</v>
      </c>
      <c r="BD144">
        <v>9.4827570255532692</v>
      </c>
      <c r="BG144">
        <v>9.4710000000000001</v>
      </c>
      <c r="BI144">
        <v>9.5599000000000007</v>
      </c>
      <c r="BK144">
        <v>9.5004000000000008</v>
      </c>
      <c r="BN144">
        <f t="shared" si="32"/>
        <v>9.4726081710472482E-4</v>
      </c>
      <c r="BO144">
        <f t="shared" si="33"/>
        <v>3.6231706602720461E-4</v>
      </c>
    </row>
    <row r="145" spans="1:70" x14ac:dyDescent="0.25">
      <c r="A145">
        <v>10</v>
      </c>
      <c r="B145">
        <v>5</v>
      </c>
      <c r="C145">
        <v>0</v>
      </c>
      <c r="D145">
        <v>305.63</v>
      </c>
      <c r="E145">
        <v>293.25</v>
      </c>
      <c r="F145">
        <v>30000</v>
      </c>
      <c r="G145">
        <f t="shared" si="29"/>
        <v>9.6930533117932178</v>
      </c>
      <c r="I145">
        <v>10</v>
      </c>
      <c r="J145">
        <v>5</v>
      </c>
      <c r="K145">
        <v>30</v>
      </c>
      <c r="L145">
        <v>305.62</v>
      </c>
      <c r="M145">
        <v>293.25</v>
      </c>
      <c r="N145">
        <v>30000</v>
      </c>
      <c r="O145">
        <f t="shared" si="30"/>
        <v>9.7008892481810793</v>
      </c>
      <c r="Q145">
        <v>10</v>
      </c>
      <c r="R145">
        <v>5</v>
      </c>
      <c r="S145">
        <v>60</v>
      </c>
      <c r="T145">
        <v>305.58999999999997</v>
      </c>
      <c r="U145">
        <v>293.25</v>
      </c>
      <c r="V145">
        <v>30000</v>
      </c>
      <c r="W145">
        <f t="shared" si="25"/>
        <v>9.7244732576985609</v>
      </c>
      <c r="Y145">
        <v>10</v>
      </c>
      <c r="Z145">
        <v>5</v>
      </c>
      <c r="AA145">
        <v>90</v>
      </c>
      <c r="AB145">
        <v>305.57</v>
      </c>
      <c r="AC145">
        <v>293.25</v>
      </c>
      <c r="AD145">
        <v>30000</v>
      </c>
      <c r="AE145">
        <f t="shared" si="27"/>
        <v>9.7402597402597451</v>
      </c>
      <c r="AI145">
        <v>9.7090999999999994</v>
      </c>
      <c r="AL145">
        <v>9.7529000000000003</v>
      </c>
      <c r="AO145">
        <v>10</v>
      </c>
      <c r="AP145">
        <v>5</v>
      </c>
      <c r="AQ145">
        <v>305.60000000000002</v>
      </c>
      <c r="AR145">
        <v>293.25</v>
      </c>
      <c r="AS145">
        <f t="shared" si="28"/>
        <v>9.7165991902833824</v>
      </c>
      <c r="AU145">
        <v>5</v>
      </c>
      <c r="AV145">
        <v>10</v>
      </c>
      <c r="AW145">
        <v>4.6199999999999998E-2</v>
      </c>
      <c r="AX145">
        <v>9.7235999999999994</v>
      </c>
      <c r="BA145">
        <f t="shared" si="31"/>
        <v>7.2050000000183274E-4</v>
      </c>
      <c r="BC145">
        <v>9.7129888585551996</v>
      </c>
      <c r="BD145">
        <v>9.71330297314136</v>
      </c>
      <c r="BG145">
        <v>9.7154000000000007</v>
      </c>
      <c r="BI145">
        <v>9.7432999999999996</v>
      </c>
      <c r="BK145">
        <v>9.7247000000000003</v>
      </c>
      <c r="BN145">
        <f t="shared" si="32"/>
        <v>4.9011336688278788E-5</v>
      </c>
      <c r="BO145">
        <f t="shared" si="33"/>
        <v>1.0865047447361847E-5</v>
      </c>
    </row>
    <row r="146" spans="1:70" x14ac:dyDescent="0.25">
      <c r="A146">
        <v>10</v>
      </c>
      <c r="B146">
        <v>10</v>
      </c>
      <c r="C146">
        <v>0</v>
      </c>
      <c r="D146">
        <v>305.25</v>
      </c>
      <c r="E146">
        <v>293.25</v>
      </c>
      <c r="F146">
        <v>30000</v>
      </c>
      <c r="G146">
        <f t="shared" si="29"/>
        <v>10</v>
      </c>
      <c r="I146">
        <v>10</v>
      </c>
      <c r="J146">
        <v>10</v>
      </c>
      <c r="K146">
        <v>30</v>
      </c>
      <c r="L146">
        <v>305.25</v>
      </c>
      <c r="M146">
        <v>293.25</v>
      </c>
      <c r="N146">
        <v>30000</v>
      </c>
      <c r="O146">
        <f t="shared" si="30"/>
        <v>10</v>
      </c>
      <c r="Q146">
        <v>10</v>
      </c>
      <c r="R146">
        <v>10</v>
      </c>
      <c r="S146">
        <v>60</v>
      </c>
      <c r="T146">
        <v>305.25</v>
      </c>
      <c r="U146">
        <v>293.25</v>
      </c>
      <c r="V146">
        <v>30000</v>
      </c>
      <c r="W146">
        <f t="shared" si="25"/>
        <v>10</v>
      </c>
      <c r="Y146">
        <v>10</v>
      </c>
      <c r="Z146">
        <v>10</v>
      </c>
      <c r="AA146">
        <v>90</v>
      </c>
      <c r="AB146">
        <v>305.25</v>
      </c>
      <c r="AC146">
        <v>293.25</v>
      </c>
      <c r="AD146">
        <v>30000</v>
      </c>
      <c r="AE146">
        <f t="shared" si="27"/>
        <v>10</v>
      </c>
      <c r="AI146">
        <v>10</v>
      </c>
      <c r="AL146">
        <v>10</v>
      </c>
      <c r="AO146">
        <v>10</v>
      </c>
      <c r="AP146">
        <v>10</v>
      </c>
      <c r="AQ146">
        <v>305.25</v>
      </c>
      <c r="AR146">
        <v>293.25</v>
      </c>
      <c r="AS146">
        <f t="shared" si="28"/>
        <v>10</v>
      </c>
      <c r="AU146">
        <v>10</v>
      </c>
      <c r="AV146">
        <v>10</v>
      </c>
      <c r="AW146">
        <v>4.6199999999999998E-2</v>
      </c>
      <c r="AX146">
        <v>10</v>
      </c>
      <c r="BA146">
        <f t="shared" si="31"/>
        <v>0</v>
      </c>
      <c r="BC146">
        <v>10.0054322829432</v>
      </c>
      <c r="BD146">
        <v>10.0061322034648</v>
      </c>
      <c r="BG146">
        <v>10</v>
      </c>
      <c r="BI146">
        <v>10</v>
      </c>
      <c r="BK146">
        <v>10</v>
      </c>
      <c r="BN146">
        <f t="shared" si="32"/>
        <v>0</v>
      </c>
      <c r="BO146">
        <f t="shared" si="33"/>
        <v>3.7603919333701463E-5</v>
      </c>
    </row>
    <row r="147" spans="1:70" x14ac:dyDescent="0.25">
      <c r="A147">
        <v>10</v>
      </c>
      <c r="B147">
        <v>20</v>
      </c>
      <c r="C147">
        <v>0</v>
      </c>
      <c r="D147">
        <v>304.89</v>
      </c>
      <c r="E147">
        <v>293.25</v>
      </c>
      <c r="F147">
        <v>30000</v>
      </c>
      <c r="G147">
        <f t="shared" si="29"/>
        <v>10.309278350515475</v>
      </c>
      <c r="I147">
        <v>10</v>
      </c>
      <c r="J147">
        <v>20</v>
      </c>
      <c r="K147">
        <v>30</v>
      </c>
      <c r="L147">
        <v>304.87</v>
      </c>
      <c r="M147">
        <v>293.25</v>
      </c>
      <c r="N147">
        <v>30000</v>
      </c>
      <c r="O147">
        <f t="shared" si="30"/>
        <v>10.327022375215142</v>
      </c>
      <c r="Q147">
        <v>10</v>
      </c>
      <c r="R147">
        <v>20</v>
      </c>
      <c r="S147">
        <v>60</v>
      </c>
      <c r="T147">
        <v>304.83</v>
      </c>
      <c r="U147">
        <v>293.25</v>
      </c>
      <c r="V147">
        <v>30000</v>
      </c>
      <c r="W147">
        <f t="shared" si="25"/>
        <v>10.362694300518148</v>
      </c>
      <c r="Y147">
        <v>10</v>
      </c>
      <c r="Z147">
        <v>20</v>
      </c>
      <c r="AA147">
        <v>90</v>
      </c>
      <c r="AB147">
        <v>304.81</v>
      </c>
      <c r="AC147">
        <v>293.25</v>
      </c>
      <c r="AD147">
        <v>30000</v>
      </c>
      <c r="AE147">
        <f t="shared" si="27"/>
        <v>10.38062283737024</v>
      </c>
      <c r="AI147">
        <v>10.327299999999999</v>
      </c>
      <c r="AL147">
        <v>10.4087</v>
      </c>
      <c r="AO147">
        <v>10</v>
      </c>
      <c r="AP147">
        <v>20</v>
      </c>
      <c r="AQ147">
        <v>304.85000000000002</v>
      </c>
      <c r="AR147">
        <v>293.25</v>
      </c>
      <c r="AS147">
        <f t="shared" si="28"/>
        <v>10.344827586206875</v>
      </c>
      <c r="AU147">
        <v>20</v>
      </c>
      <c r="AV147">
        <v>10</v>
      </c>
      <c r="AW147">
        <v>4.6199999999999998E-2</v>
      </c>
      <c r="AX147">
        <v>10.3546</v>
      </c>
      <c r="BA147">
        <f t="shared" si="31"/>
        <v>9.4466666666866508E-4</v>
      </c>
      <c r="BC147">
        <v>10.3699686554762</v>
      </c>
      <c r="BD147">
        <v>10.378379328062101</v>
      </c>
      <c r="BG147">
        <v>10.335599999999999</v>
      </c>
      <c r="BI147">
        <v>10.3849</v>
      </c>
      <c r="BK147">
        <v>10.3521</v>
      </c>
      <c r="BN147">
        <f t="shared" si="32"/>
        <v>9.5500071344042196E-5</v>
      </c>
      <c r="BO147">
        <f t="shared" si="33"/>
        <v>1.1257193815196812E-3</v>
      </c>
    </row>
    <row r="148" spans="1:70" x14ac:dyDescent="0.25">
      <c r="A148">
        <v>20</v>
      </c>
      <c r="B148">
        <v>0.2</v>
      </c>
      <c r="C148">
        <v>0</v>
      </c>
      <c r="D148">
        <v>299.86</v>
      </c>
      <c r="E148">
        <v>293.25</v>
      </c>
      <c r="F148">
        <v>30000</v>
      </c>
      <c r="G148">
        <f t="shared" si="29"/>
        <v>18.154311649016606</v>
      </c>
      <c r="I148">
        <v>20</v>
      </c>
      <c r="J148">
        <v>0.2</v>
      </c>
      <c r="K148">
        <v>30</v>
      </c>
      <c r="L148">
        <v>299.8</v>
      </c>
      <c r="M148">
        <v>293.25</v>
      </c>
      <c r="N148">
        <v>30000</v>
      </c>
      <c r="O148">
        <f t="shared" si="30"/>
        <v>18.320610687022867</v>
      </c>
      <c r="Q148">
        <v>20</v>
      </c>
      <c r="R148">
        <v>0.2</v>
      </c>
      <c r="S148">
        <v>60</v>
      </c>
      <c r="T148">
        <v>299.69</v>
      </c>
      <c r="U148">
        <v>293.25</v>
      </c>
      <c r="V148">
        <v>30000</v>
      </c>
      <c r="W148">
        <f t="shared" si="25"/>
        <v>18.633540372670815</v>
      </c>
      <c r="Y148">
        <v>20</v>
      </c>
      <c r="Z148">
        <v>0.2</v>
      </c>
      <c r="AA148">
        <v>90</v>
      </c>
      <c r="AB148">
        <v>299.64</v>
      </c>
      <c r="AC148">
        <v>293.25</v>
      </c>
      <c r="AD148">
        <v>30000</v>
      </c>
      <c r="AE148">
        <f t="shared" si="27"/>
        <v>18.779342723004735</v>
      </c>
      <c r="AI148">
        <v>18.4559</v>
      </c>
      <c r="AL148">
        <v>18.9496</v>
      </c>
      <c r="AO148">
        <v>20</v>
      </c>
      <c r="AP148">
        <v>0.2</v>
      </c>
      <c r="AQ148">
        <v>299.75</v>
      </c>
      <c r="AR148">
        <v>293.25</v>
      </c>
      <c r="AS148">
        <f t="shared" si="28"/>
        <v>18.46153846153846</v>
      </c>
      <c r="AU148">
        <v>0.2</v>
      </c>
      <c r="AV148">
        <v>20</v>
      </c>
      <c r="AW148">
        <v>4.6199999999999998E-2</v>
      </c>
      <c r="AX148">
        <v>18.617599999999999</v>
      </c>
      <c r="BA148">
        <f t="shared" si="31"/>
        <v>8.4533333333333942E-3</v>
      </c>
      <c r="BC148">
        <v>18.568560545010001</v>
      </c>
      <c r="BD148">
        <v>18.547721489369199</v>
      </c>
      <c r="BG148">
        <v>18.5411</v>
      </c>
      <c r="BI148">
        <v>18.858899999999998</v>
      </c>
      <c r="BK148">
        <v>18.645900000000001</v>
      </c>
      <c r="BN148">
        <f t="shared" si="32"/>
        <v>2.4355203786982599E-2</v>
      </c>
      <c r="BO148">
        <f t="shared" si="33"/>
        <v>7.4275142860738856E-3</v>
      </c>
    </row>
    <row r="149" spans="1:70" x14ac:dyDescent="0.25">
      <c r="A149">
        <v>20</v>
      </c>
      <c r="B149">
        <v>0.5</v>
      </c>
      <c r="C149">
        <v>0</v>
      </c>
      <c r="D149">
        <v>299.83999999999997</v>
      </c>
      <c r="E149">
        <v>293.25</v>
      </c>
      <c r="F149">
        <v>30000</v>
      </c>
      <c r="G149">
        <f t="shared" si="29"/>
        <v>18.209408194233756</v>
      </c>
      <c r="I149">
        <v>20</v>
      </c>
      <c r="J149">
        <v>0.5</v>
      </c>
      <c r="K149">
        <v>30</v>
      </c>
      <c r="L149">
        <v>299.77999999999997</v>
      </c>
      <c r="M149">
        <v>293.25</v>
      </c>
      <c r="N149">
        <v>30000</v>
      </c>
      <c r="O149">
        <f t="shared" si="30"/>
        <v>18.376722817764243</v>
      </c>
      <c r="Q149">
        <v>20</v>
      </c>
      <c r="R149">
        <v>0.5</v>
      </c>
      <c r="S149">
        <v>60</v>
      </c>
      <c r="T149">
        <v>299.68</v>
      </c>
      <c r="U149">
        <v>293.25</v>
      </c>
      <c r="V149">
        <v>30000</v>
      </c>
      <c r="W149">
        <f t="shared" si="25"/>
        <v>18.662519440124395</v>
      </c>
      <c r="Y149">
        <v>20</v>
      </c>
      <c r="Z149">
        <v>0.5</v>
      </c>
      <c r="AA149">
        <v>90</v>
      </c>
      <c r="AB149">
        <v>299.63</v>
      </c>
      <c r="AC149">
        <v>293.25</v>
      </c>
      <c r="AD149">
        <v>30000</v>
      </c>
      <c r="AE149">
        <f t="shared" si="27"/>
        <v>18.808777429467099</v>
      </c>
      <c r="AI149">
        <v>18.495000000000001</v>
      </c>
      <c r="AL149">
        <v>18.9678</v>
      </c>
      <c r="AO149">
        <v>20</v>
      </c>
      <c r="AP149">
        <v>0.5</v>
      </c>
      <c r="AQ149">
        <v>299.73</v>
      </c>
      <c r="AR149">
        <v>293.25</v>
      </c>
      <c r="AS149">
        <f t="shared" si="28"/>
        <v>18.518518518518466</v>
      </c>
      <c r="AU149">
        <v>0.5</v>
      </c>
      <c r="AV149">
        <v>20</v>
      </c>
      <c r="AW149">
        <v>4.6199999999999998E-2</v>
      </c>
      <c r="AX149">
        <v>18.649899999999999</v>
      </c>
      <c r="BA149">
        <f t="shared" si="31"/>
        <v>7.0946000000028054E-3</v>
      </c>
      <c r="BC149">
        <v>18.622927612763998</v>
      </c>
      <c r="BD149">
        <v>18.602815087190201</v>
      </c>
      <c r="BG149">
        <v>18.5761</v>
      </c>
      <c r="BI149">
        <v>18.880400000000002</v>
      </c>
      <c r="BK149">
        <v>18.676400000000001</v>
      </c>
      <c r="BN149">
        <f t="shared" si="32"/>
        <v>1.7261093676282414E-2</v>
      </c>
      <c r="BO149">
        <f t="shared" si="33"/>
        <v>7.1059114898286407E-3</v>
      </c>
    </row>
    <row r="150" spans="1:70" x14ac:dyDescent="0.25">
      <c r="A150">
        <v>20</v>
      </c>
      <c r="B150">
        <v>1</v>
      </c>
      <c r="C150">
        <v>0</v>
      </c>
      <c r="D150">
        <v>299.8</v>
      </c>
      <c r="E150">
        <v>293.25</v>
      </c>
      <c r="F150">
        <v>30000</v>
      </c>
      <c r="G150">
        <f t="shared" si="29"/>
        <v>18.320610687022867</v>
      </c>
      <c r="I150">
        <v>20</v>
      </c>
      <c r="J150">
        <v>1</v>
      </c>
      <c r="K150">
        <v>30</v>
      </c>
      <c r="L150">
        <v>299.76</v>
      </c>
      <c r="M150">
        <v>293.25</v>
      </c>
      <c r="N150">
        <v>30000</v>
      </c>
      <c r="O150">
        <f t="shared" si="30"/>
        <v>18.433179723502331</v>
      </c>
      <c r="Q150">
        <v>20</v>
      </c>
      <c r="R150">
        <v>1</v>
      </c>
      <c r="S150">
        <v>60</v>
      </c>
      <c r="T150">
        <v>299.66000000000003</v>
      </c>
      <c r="U150">
        <v>293.25</v>
      </c>
      <c r="V150">
        <v>30000</v>
      </c>
      <c r="W150">
        <f t="shared" si="25"/>
        <v>18.720748829953124</v>
      </c>
      <c r="Y150">
        <v>20</v>
      </c>
      <c r="Z150">
        <v>1</v>
      </c>
      <c r="AA150">
        <v>90</v>
      </c>
      <c r="AB150">
        <v>299.62</v>
      </c>
      <c r="AC150">
        <v>293.25</v>
      </c>
      <c r="AD150">
        <v>30000</v>
      </c>
      <c r="AE150">
        <f t="shared" si="27"/>
        <v>18.838304552590252</v>
      </c>
      <c r="AI150">
        <v>18.558399999999999</v>
      </c>
      <c r="AL150">
        <v>18.998000000000001</v>
      </c>
      <c r="AO150">
        <v>20</v>
      </c>
      <c r="AP150">
        <v>1</v>
      </c>
      <c r="AQ150">
        <v>299.70999999999998</v>
      </c>
      <c r="AR150">
        <v>293.25</v>
      </c>
      <c r="AS150">
        <f t="shared" si="28"/>
        <v>18.575851393188913</v>
      </c>
      <c r="AU150">
        <v>1</v>
      </c>
      <c r="AV150">
        <v>20</v>
      </c>
      <c r="AW150">
        <v>4.6199999999999998E-2</v>
      </c>
      <c r="AX150">
        <v>18.702500000000001</v>
      </c>
      <c r="BA150">
        <f t="shared" si="31"/>
        <v>6.8179166666635449E-3</v>
      </c>
      <c r="BC150">
        <v>18.698219952222999</v>
      </c>
      <c r="BD150">
        <v>18.6813075198409</v>
      </c>
      <c r="BG150">
        <v>18.632899999999999</v>
      </c>
      <c r="BI150">
        <v>18.915900000000001</v>
      </c>
      <c r="BK150">
        <v>18.726199999999999</v>
      </c>
      <c r="BN150">
        <f t="shared" si="32"/>
        <v>1.6039869607189543E-2</v>
      </c>
      <c r="BO150">
        <f t="shared" si="33"/>
        <v>1.1120994648439899E-2</v>
      </c>
    </row>
    <row r="151" spans="1:70" x14ac:dyDescent="0.25">
      <c r="A151">
        <v>20</v>
      </c>
      <c r="B151">
        <v>2</v>
      </c>
      <c r="C151">
        <v>0</v>
      </c>
      <c r="D151">
        <v>299.74</v>
      </c>
      <c r="E151">
        <v>293.25</v>
      </c>
      <c r="F151">
        <v>30000</v>
      </c>
      <c r="G151">
        <f t="shared" si="29"/>
        <v>18.48998459167948</v>
      </c>
      <c r="I151">
        <v>20</v>
      </c>
      <c r="J151">
        <v>2</v>
      </c>
      <c r="K151">
        <v>30</v>
      </c>
      <c r="L151">
        <v>299.70999999999998</v>
      </c>
      <c r="M151">
        <v>293.25</v>
      </c>
      <c r="N151">
        <v>30000</v>
      </c>
      <c r="O151">
        <f t="shared" si="30"/>
        <v>18.575851393188913</v>
      </c>
      <c r="Q151">
        <v>20</v>
      </c>
      <c r="R151">
        <v>2</v>
      </c>
      <c r="S151">
        <v>60</v>
      </c>
      <c r="T151">
        <v>299.63</v>
      </c>
      <c r="U151">
        <v>293.25</v>
      </c>
      <c r="V151">
        <v>30000</v>
      </c>
      <c r="W151">
        <f t="shared" si="25"/>
        <v>18.808777429467099</v>
      </c>
      <c r="Y151">
        <v>20</v>
      </c>
      <c r="Z151">
        <v>2</v>
      </c>
      <c r="AA151">
        <v>90</v>
      </c>
      <c r="AB151">
        <v>299.58999999999997</v>
      </c>
      <c r="AC151">
        <v>293.25</v>
      </c>
      <c r="AD151">
        <v>30000</v>
      </c>
      <c r="AE151">
        <f t="shared" si="27"/>
        <v>18.927444794952756</v>
      </c>
      <c r="AI151">
        <v>18.678899999999999</v>
      </c>
      <c r="AL151">
        <v>19.0578</v>
      </c>
      <c r="AO151">
        <v>20</v>
      </c>
      <c r="AP151">
        <v>2</v>
      </c>
      <c r="AQ151">
        <v>299.67</v>
      </c>
      <c r="AR151">
        <v>293.25</v>
      </c>
      <c r="AS151">
        <f t="shared" si="28"/>
        <v>18.691588785046683</v>
      </c>
      <c r="AU151">
        <v>2</v>
      </c>
      <c r="AV151">
        <v>20</v>
      </c>
      <c r="AW151">
        <v>4.6199999999999998E-2</v>
      </c>
      <c r="AX151">
        <v>18.8033</v>
      </c>
      <c r="BA151">
        <f t="shared" si="31"/>
        <v>5.9765500000024761E-3</v>
      </c>
      <c r="BC151">
        <v>18.831217988741098</v>
      </c>
      <c r="BD151">
        <v>18.817806676067001</v>
      </c>
      <c r="BG151">
        <v>18.741800000000001</v>
      </c>
      <c r="BI151">
        <v>18.985499999999998</v>
      </c>
      <c r="BK151">
        <v>18.822199999999999</v>
      </c>
      <c r="BN151">
        <f t="shared" si="32"/>
        <v>1.2479395546346205E-2</v>
      </c>
      <c r="BO151">
        <f t="shared" si="33"/>
        <v>1.5930956013616757E-2</v>
      </c>
    </row>
    <row r="152" spans="1:70" x14ac:dyDescent="0.25">
      <c r="A152">
        <v>20</v>
      </c>
      <c r="B152">
        <v>5</v>
      </c>
      <c r="C152">
        <v>0</v>
      </c>
      <c r="D152">
        <v>299.60000000000002</v>
      </c>
      <c r="E152">
        <v>293.25</v>
      </c>
      <c r="F152">
        <v>30000</v>
      </c>
      <c r="G152">
        <f t="shared" si="29"/>
        <v>18.897637795275521</v>
      </c>
      <c r="I152">
        <v>20</v>
      </c>
      <c r="J152">
        <v>5</v>
      </c>
      <c r="K152">
        <v>30</v>
      </c>
      <c r="L152">
        <v>299.58</v>
      </c>
      <c r="M152">
        <v>293.25</v>
      </c>
      <c r="N152">
        <v>30000</v>
      </c>
      <c r="O152">
        <f t="shared" si="30"/>
        <v>18.957345971564028</v>
      </c>
      <c r="Q152">
        <v>20</v>
      </c>
      <c r="R152">
        <v>5</v>
      </c>
      <c r="S152">
        <v>60</v>
      </c>
      <c r="T152">
        <v>299.54000000000002</v>
      </c>
      <c r="U152">
        <v>293.25</v>
      </c>
      <c r="V152">
        <v>30000</v>
      </c>
      <c r="W152">
        <f t="shared" si="25"/>
        <v>19.077901430842545</v>
      </c>
      <c r="Y152">
        <v>20</v>
      </c>
      <c r="Z152">
        <v>5</v>
      </c>
      <c r="AA152">
        <v>90</v>
      </c>
      <c r="AB152">
        <v>299.52</v>
      </c>
      <c r="AC152">
        <v>293.25</v>
      </c>
      <c r="AD152">
        <v>30000</v>
      </c>
      <c r="AE152">
        <f t="shared" si="27"/>
        <v>19.138755980861301</v>
      </c>
      <c r="AI152">
        <v>18.997399999999999</v>
      </c>
      <c r="AL152">
        <v>19.2319</v>
      </c>
      <c r="AO152">
        <v>20</v>
      </c>
      <c r="AP152">
        <v>5</v>
      </c>
      <c r="AQ152">
        <v>299.56</v>
      </c>
      <c r="AR152">
        <v>293.25</v>
      </c>
      <c r="AS152">
        <f t="shared" si="28"/>
        <v>19.017432646592702</v>
      </c>
      <c r="AU152">
        <v>5</v>
      </c>
      <c r="AV152">
        <v>20</v>
      </c>
      <c r="AW152">
        <v>4.6199999999999998E-2</v>
      </c>
      <c r="AX152">
        <v>19.0747</v>
      </c>
      <c r="BA152">
        <f t="shared" si="31"/>
        <v>3.0113083333337337E-3</v>
      </c>
      <c r="BC152">
        <v>19.107148391483602</v>
      </c>
      <c r="BD152">
        <v>19.0994893753886</v>
      </c>
      <c r="BG152">
        <v>19.034099999999999</v>
      </c>
      <c r="BI152">
        <v>19.1845</v>
      </c>
      <c r="BK152">
        <v>19.0839</v>
      </c>
      <c r="BN152">
        <f t="shared" si="32"/>
        <v>3.2795497662763207E-3</v>
      </c>
      <c r="BO152">
        <f t="shared" si="33"/>
        <v>6.7333067406835532E-3</v>
      </c>
    </row>
    <row r="153" spans="1:70" x14ac:dyDescent="0.25">
      <c r="A153">
        <v>20</v>
      </c>
      <c r="B153">
        <v>10</v>
      </c>
      <c r="C153">
        <v>0</v>
      </c>
      <c r="D153">
        <v>299.44</v>
      </c>
      <c r="E153">
        <v>293.25</v>
      </c>
      <c r="F153">
        <v>30000</v>
      </c>
      <c r="G153">
        <f t="shared" si="29"/>
        <v>19.386106623586436</v>
      </c>
      <c r="I153">
        <v>20</v>
      </c>
      <c r="J153">
        <v>10</v>
      </c>
      <c r="K153">
        <v>30</v>
      </c>
      <c r="L153">
        <v>299.43</v>
      </c>
      <c r="M153">
        <v>293.25</v>
      </c>
      <c r="N153">
        <v>30000</v>
      </c>
      <c r="O153">
        <f t="shared" si="30"/>
        <v>19.417475728155317</v>
      </c>
      <c r="Q153">
        <v>20</v>
      </c>
      <c r="R153">
        <v>10</v>
      </c>
      <c r="S153">
        <v>60</v>
      </c>
      <c r="T153">
        <v>299.42</v>
      </c>
      <c r="U153">
        <v>293.25</v>
      </c>
      <c r="V153">
        <v>30000</v>
      </c>
      <c r="W153">
        <f t="shared" si="25"/>
        <v>19.448946515397033</v>
      </c>
      <c r="Y153">
        <v>20</v>
      </c>
      <c r="Z153">
        <v>10</v>
      </c>
      <c r="AA153">
        <v>90</v>
      </c>
      <c r="AB153">
        <v>299.41000000000003</v>
      </c>
      <c r="AC153">
        <v>293.25</v>
      </c>
      <c r="AD153">
        <v>30000</v>
      </c>
      <c r="AE153">
        <f t="shared" si="27"/>
        <v>19.480519480519401</v>
      </c>
      <c r="AI153">
        <v>19.418299999999999</v>
      </c>
      <c r="AL153">
        <v>19.505800000000001</v>
      </c>
      <c r="AO153">
        <v>20</v>
      </c>
      <c r="AP153">
        <v>10</v>
      </c>
      <c r="AQ153">
        <v>299.43</v>
      </c>
      <c r="AR153">
        <v>293.25</v>
      </c>
      <c r="AS153">
        <f t="shared" si="28"/>
        <v>19.417475728155317</v>
      </c>
      <c r="AU153">
        <v>10</v>
      </c>
      <c r="AV153">
        <v>20</v>
      </c>
      <c r="AW153">
        <v>4.6199999999999998E-2</v>
      </c>
      <c r="AX153">
        <v>19.447199999999999</v>
      </c>
      <c r="BA153">
        <f t="shared" si="31"/>
        <v>1.5308000000011112E-3</v>
      </c>
      <c r="BC153">
        <v>19.4446990946896</v>
      </c>
      <c r="BD153">
        <v>19.435746087063599</v>
      </c>
      <c r="BG153">
        <v>19.430800000000001</v>
      </c>
      <c r="BI153">
        <v>19.486599999999999</v>
      </c>
      <c r="BK153">
        <v>19.449300000000001</v>
      </c>
      <c r="BN153">
        <f t="shared" si="32"/>
        <v>8.8353233669653949E-4</v>
      </c>
      <c r="BO153">
        <f t="shared" si="33"/>
        <v>3.3380601463743912E-4</v>
      </c>
    </row>
    <row r="154" spans="1:70" x14ac:dyDescent="0.25">
      <c r="A154">
        <v>20</v>
      </c>
      <c r="B154">
        <v>20</v>
      </c>
      <c r="C154">
        <v>0</v>
      </c>
      <c r="D154">
        <v>299.25</v>
      </c>
      <c r="E154">
        <v>293.25</v>
      </c>
      <c r="F154">
        <v>30000</v>
      </c>
      <c r="G154">
        <f t="shared" si="29"/>
        <v>20</v>
      </c>
      <c r="I154">
        <v>20</v>
      </c>
      <c r="J154">
        <v>20</v>
      </c>
      <c r="K154">
        <v>30</v>
      </c>
      <c r="L154">
        <v>299.25</v>
      </c>
      <c r="M154">
        <v>293.25</v>
      </c>
      <c r="N154">
        <v>30000</v>
      </c>
      <c r="O154">
        <f t="shared" si="30"/>
        <v>20</v>
      </c>
      <c r="Q154">
        <v>20</v>
      </c>
      <c r="R154">
        <v>20</v>
      </c>
      <c r="S154">
        <v>60</v>
      </c>
      <c r="T154">
        <v>299.25</v>
      </c>
      <c r="U154">
        <v>293.25</v>
      </c>
      <c r="V154">
        <v>30000</v>
      </c>
      <c r="W154">
        <f t="shared" si="25"/>
        <v>20</v>
      </c>
      <c r="Y154">
        <v>20</v>
      </c>
      <c r="Z154">
        <v>20</v>
      </c>
      <c r="AA154">
        <v>90</v>
      </c>
      <c r="AB154">
        <v>299.25</v>
      </c>
      <c r="AC154">
        <v>293.25</v>
      </c>
      <c r="AD154">
        <v>30000</v>
      </c>
      <c r="AE154">
        <f t="shared" si="27"/>
        <v>20</v>
      </c>
      <c r="AI154">
        <v>20</v>
      </c>
      <c r="AL154">
        <v>20</v>
      </c>
      <c r="AO154">
        <v>20</v>
      </c>
      <c r="AP154">
        <v>20</v>
      </c>
      <c r="AQ154">
        <v>299.25</v>
      </c>
      <c r="AR154">
        <v>293.25</v>
      </c>
      <c r="AS154">
        <f t="shared" si="28"/>
        <v>20</v>
      </c>
      <c r="AU154">
        <v>20</v>
      </c>
      <c r="AV154">
        <v>20</v>
      </c>
      <c r="AW154">
        <v>4.6199999999999998E-2</v>
      </c>
      <c r="AX154">
        <v>20</v>
      </c>
      <c r="BA154">
        <f t="shared" si="31"/>
        <v>0</v>
      </c>
      <c r="BC154">
        <v>20.007122489758</v>
      </c>
      <c r="BD154">
        <v>20.013155035490499</v>
      </c>
      <c r="BG154">
        <v>20</v>
      </c>
      <c r="BI154">
        <v>20</v>
      </c>
      <c r="BK154">
        <v>20</v>
      </c>
      <c r="BN154">
        <f t="shared" si="32"/>
        <v>0</v>
      </c>
      <c r="BO154">
        <f t="shared" si="33"/>
        <v>1.7305495875628274E-4</v>
      </c>
    </row>
    <row r="155" spans="1:70" x14ac:dyDescent="0.25">
      <c r="BN155">
        <f>SUM(BN106:BN154)</f>
        <v>8.9484103171163731E-2</v>
      </c>
      <c r="BO155">
        <f>SUM(BO106:BO154)</f>
        <v>7.2178620955327219E-2</v>
      </c>
      <c r="BP155">
        <f>SQRT(BN155/49)</f>
        <v>4.2734133747703448E-2</v>
      </c>
      <c r="BR155">
        <f>SQRT(BO155/49)</f>
        <v>3.8380113088954851E-2</v>
      </c>
    </row>
    <row r="156" spans="1:70" x14ac:dyDescent="0.25">
      <c r="B156" s="1" t="s">
        <v>20</v>
      </c>
      <c r="C156">
        <v>0.15740000000000001</v>
      </c>
      <c r="D156">
        <v>7.0000000000000007E-2</v>
      </c>
      <c r="E156">
        <v>0.15</v>
      </c>
      <c r="F156">
        <v>3</v>
      </c>
      <c r="G156">
        <f>((2*3.1415926*C156)^2+E156^2)^0.5*F156*3.1415926*D156^2</f>
        <v>4.6194531526214437E-2</v>
      </c>
      <c r="H156">
        <f>(E156*F156+2*D156)/(2*C156)</f>
        <v>1.87420584498094</v>
      </c>
      <c r="AU156" t="s">
        <v>9</v>
      </c>
      <c r="AV156" t="s">
        <v>10</v>
      </c>
      <c r="AW156" t="s">
        <v>11</v>
      </c>
      <c r="AX156" t="s">
        <v>15</v>
      </c>
    </row>
    <row r="157" spans="1:70" x14ac:dyDescent="0.25">
      <c r="A157">
        <v>0.2</v>
      </c>
      <c r="B157">
        <v>0.2</v>
      </c>
      <c r="C157">
        <v>0</v>
      </c>
      <c r="D157">
        <v>893.25</v>
      </c>
      <c r="E157">
        <v>293.25</v>
      </c>
      <c r="F157">
        <v>30000</v>
      </c>
      <c r="G157">
        <f t="shared" si="29"/>
        <v>0.2</v>
      </c>
      <c r="I157">
        <v>0.2</v>
      </c>
      <c r="J157">
        <v>0.2</v>
      </c>
      <c r="K157">
        <v>30</v>
      </c>
      <c r="L157">
        <v>893.25</v>
      </c>
      <c r="M157">
        <v>293.25</v>
      </c>
      <c r="N157">
        <v>30000</v>
      </c>
      <c r="O157">
        <f t="shared" si="30"/>
        <v>0.2</v>
      </c>
      <c r="Q157">
        <v>0.2</v>
      </c>
      <c r="R157">
        <v>0.2</v>
      </c>
      <c r="S157">
        <v>60</v>
      </c>
      <c r="T157">
        <v>893.25</v>
      </c>
      <c r="U157">
        <v>293.25</v>
      </c>
      <c r="V157">
        <v>30000</v>
      </c>
      <c r="W157">
        <f t="shared" si="25"/>
        <v>0.2</v>
      </c>
      <c r="Y157">
        <v>0.2</v>
      </c>
      <c r="Z157">
        <v>0.2</v>
      </c>
      <c r="AA157">
        <v>90</v>
      </c>
      <c r="AB157">
        <v>893.25</v>
      </c>
      <c r="AC157">
        <v>293.25</v>
      </c>
      <c r="AD157">
        <v>30000</v>
      </c>
      <c r="AE157">
        <f t="shared" ref="AE157:AE184" si="34">AD157*4/1000/(AB157-AC157)</f>
        <v>0.2</v>
      </c>
      <c r="AI157">
        <v>0.2</v>
      </c>
      <c r="AL157">
        <v>0.2</v>
      </c>
      <c r="AO157">
        <v>0.2</v>
      </c>
      <c r="AP157">
        <v>0.2</v>
      </c>
      <c r="AQ157">
        <v>893.25</v>
      </c>
      <c r="AR157">
        <v>293.25</v>
      </c>
      <c r="AS157">
        <f t="shared" si="28"/>
        <v>0.2</v>
      </c>
      <c r="AU157">
        <v>0.2</v>
      </c>
      <c r="AV157">
        <v>0.2</v>
      </c>
      <c r="AW157">
        <v>4.6199999999999998E-2</v>
      </c>
      <c r="AX157">
        <v>0.2</v>
      </c>
      <c r="BA157">
        <f t="shared" si="31"/>
        <v>0</v>
      </c>
      <c r="BC157">
        <v>0.18589258875235001</v>
      </c>
      <c r="BD157">
        <v>0.17860504875494501</v>
      </c>
      <c r="BG157">
        <v>0.2</v>
      </c>
      <c r="BI157">
        <v>0.2</v>
      </c>
      <c r="BK157">
        <v>0.2</v>
      </c>
      <c r="BN157">
        <f>(AX157-AS157)^2</f>
        <v>0</v>
      </c>
      <c r="BO157">
        <f t="shared" si="33"/>
        <v>4.5774393877828047E-4</v>
      </c>
    </row>
    <row r="158" spans="1:70" x14ac:dyDescent="0.25">
      <c r="A158">
        <v>0.2</v>
      </c>
      <c r="B158">
        <v>0.5</v>
      </c>
      <c r="C158">
        <v>0</v>
      </c>
      <c r="D158">
        <v>866.5</v>
      </c>
      <c r="E158">
        <v>293.25</v>
      </c>
      <c r="F158">
        <v>30000</v>
      </c>
      <c r="G158">
        <f t="shared" ref="G158:G205" si="35">F158*4/1000/(D158-E158)</f>
        <v>0.20933275185346709</v>
      </c>
      <c r="I158">
        <v>0.2</v>
      </c>
      <c r="J158">
        <v>0.5</v>
      </c>
      <c r="K158">
        <v>30</v>
      </c>
      <c r="L158">
        <v>866.3</v>
      </c>
      <c r="M158">
        <v>293.25</v>
      </c>
      <c r="N158">
        <v>30000</v>
      </c>
      <c r="O158">
        <f t="shared" si="30"/>
        <v>0.20940581101125558</v>
      </c>
      <c r="Q158">
        <v>0.2</v>
      </c>
      <c r="R158">
        <v>0.5</v>
      </c>
      <c r="S158">
        <v>60</v>
      </c>
      <c r="T158">
        <v>865.95</v>
      </c>
      <c r="U158">
        <v>293.25</v>
      </c>
      <c r="V158">
        <v>30000</v>
      </c>
      <c r="W158">
        <f t="shared" si="25"/>
        <v>0.20953378732320585</v>
      </c>
      <c r="Y158">
        <v>0.2</v>
      </c>
      <c r="Z158">
        <v>0.5</v>
      </c>
      <c r="AA158">
        <v>90</v>
      </c>
      <c r="AB158">
        <v>865.78</v>
      </c>
      <c r="AC158">
        <v>293.25</v>
      </c>
      <c r="AD158">
        <v>30000</v>
      </c>
      <c r="AE158">
        <f t="shared" si="34"/>
        <v>0.20959600370286274</v>
      </c>
      <c r="AI158">
        <v>0.2092</v>
      </c>
      <c r="AL158">
        <v>0.20979999999999999</v>
      </c>
      <c r="AO158">
        <v>0.2</v>
      </c>
      <c r="AP158">
        <v>0.5</v>
      </c>
      <c r="AQ158">
        <v>866.13</v>
      </c>
      <c r="AR158">
        <v>293.25</v>
      </c>
      <c r="AS158">
        <f t="shared" si="28"/>
        <v>0.20946795140343527</v>
      </c>
      <c r="AU158">
        <v>0.5</v>
      </c>
      <c r="AV158">
        <v>0.2</v>
      </c>
      <c r="AW158">
        <v>4.6199999999999998E-2</v>
      </c>
      <c r="AX158">
        <v>0.2094</v>
      </c>
      <c r="BA158">
        <f t="shared" si="31"/>
        <v>-3.2439999999996923E-4</v>
      </c>
      <c r="BC158">
        <v>0.18788590483914699</v>
      </c>
      <c r="BD158">
        <v>0.177495457607831</v>
      </c>
      <c r="BG158">
        <v>0.20880000000000001</v>
      </c>
      <c r="BI158">
        <v>0.2109</v>
      </c>
      <c r="BK158">
        <v>0.20949999999999999</v>
      </c>
      <c r="BN158">
        <f t="shared" si="32"/>
        <v>4.6173932288225457E-9</v>
      </c>
      <c r="BO158">
        <f t="shared" si="33"/>
        <v>1.0222403595099535E-3</v>
      </c>
    </row>
    <row r="159" spans="1:70" x14ac:dyDescent="0.25">
      <c r="A159">
        <v>0.2</v>
      </c>
      <c r="B159">
        <v>1</v>
      </c>
      <c r="C159">
        <v>0</v>
      </c>
      <c r="D159">
        <v>846.9</v>
      </c>
      <c r="E159">
        <v>293.25</v>
      </c>
      <c r="F159">
        <v>30000</v>
      </c>
      <c r="G159">
        <f t="shared" si="35"/>
        <v>0.21674342996477919</v>
      </c>
      <c r="I159">
        <v>0.2</v>
      </c>
      <c r="J159">
        <v>1</v>
      </c>
      <c r="K159">
        <v>30</v>
      </c>
      <c r="L159">
        <v>845.94</v>
      </c>
      <c r="M159">
        <v>293.25</v>
      </c>
      <c r="N159">
        <v>30000</v>
      </c>
      <c r="O159">
        <f t="shared" si="30"/>
        <v>0.21711990446724203</v>
      </c>
      <c r="Q159">
        <v>0.2</v>
      </c>
      <c r="R159">
        <v>1</v>
      </c>
      <c r="S159">
        <v>60</v>
      </c>
      <c r="T159">
        <v>844.24</v>
      </c>
      <c r="U159">
        <v>293.25</v>
      </c>
      <c r="V159">
        <v>30000</v>
      </c>
      <c r="W159">
        <f t="shared" si="25"/>
        <v>0.21778979654803171</v>
      </c>
      <c r="Y159">
        <v>0.2</v>
      </c>
      <c r="Z159">
        <v>1</v>
      </c>
      <c r="AA159">
        <v>90</v>
      </c>
      <c r="AB159">
        <v>843.48</v>
      </c>
      <c r="AC159">
        <v>293.25</v>
      </c>
      <c r="AD159">
        <v>30000</v>
      </c>
      <c r="AE159">
        <f t="shared" si="34"/>
        <v>0.21809061665121857</v>
      </c>
      <c r="AI159">
        <v>0.2157</v>
      </c>
      <c r="AL159">
        <v>0.21759999999999999</v>
      </c>
      <c r="AO159">
        <v>0.2</v>
      </c>
      <c r="AP159">
        <v>1</v>
      </c>
      <c r="AQ159">
        <v>845.14</v>
      </c>
      <c r="AR159">
        <v>293.25</v>
      </c>
      <c r="AS159">
        <f t="shared" si="28"/>
        <v>0.21743463371323996</v>
      </c>
      <c r="AU159">
        <v>1</v>
      </c>
      <c r="AV159">
        <v>0.2</v>
      </c>
      <c r="AW159">
        <v>4.6199999999999998E-2</v>
      </c>
      <c r="AX159">
        <v>0.21629999999999999</v>
      </c>
      <c r="BA159">
        <f t="shared" si="31"/>
        <v>-5.2182750000000274E-3</v>
      </c>
      <c r="BC159">
        <v>0.19361764891817901</v>
      </c>
      <c r="BD159">
        <v>0.178460431112794</v>
      </c>
      <c r="BG159">
        <v>0.2145</v>
      </c>
      <c r="BI159">
        <v>0.22159999999999999</v>
      </c>
      <c r="BK159">
        <v>0.21690000000000001</v>
      </c>
      <c r="BN159">
        <f t="shared" si="32"/>
        <v>1.2873936632207069E-6</v>
      </c>
      <c r="BO159">
        <f t="shared" si="33"/>
        <v>1.5189884683406082E-3</v>
      </c>
    </row>
    <row r="160" spans="1:70" x14ac:dyDescent="0.25">
      <c r="A160">
        <v>0.2</v>
      </c>
      <c r="B160">
        <v>2</v>
      </c>
      <c r="C160">
        <v>0</v>
      </c>
      <c r="D160">
        <v>831.05</v>
      </c>
      <c r="E160">
        <v>293.25</v>
      </c>
      <c r="F160">
        <v>30000</v>
      </c>
      <c r="G160">
        <f t="shared" si="35"/>
        <v>0.22313127556712534</v>
      </c>
      <c r="I160">
        <v>0.2</v>
      </c>
      <c r="J160">
        <v>2</v>
      </c>
      <c r="K160">
        <v>30</v>
      </c>
      <c r="L160">
        <v>828.84</v>
      </c>
      <c r="M160">
        <v>293.25</v>
      </c>
      <c r="N160">
        <v>30000</v>
      </c>
      <c r="O160">
        <f t="shared" si="30"/>
        <v>0.22405198005937377</v>
      </c>
      <c r="Q160">
        <v>0.2</v>
      </c>
      <c r="R160">
        <v>2</v>
      </c>
      <c r="S160">
        <v>60</v>
      </c>
      <c r="T160">
        <v>824.98</v>
      </c>
      <c r="U160">
        <v>293.25</v>
      </c>
      <c r="V160">
        <v>30000</v>
      </c>
      <c r="W160">
        <f t="shared" si="25"/>
        <v>0.22567844582776972</v>
      </c>
      <c r="Y160">
        <v>0.2</v>
      </c>
      <c r="Z160">
        <v>2</v>
      </c>
      <c r="AA160">
        <v>90</v>
      </c>
      <c r="AB160">
        <v>823.31</v>
      </c>
      <c r="AC160">
        <v>293.25</v>
      </c>
      <c r="AD160">
        <v>30000</v>
      </c>
      <c r="AE160">
        <f t="shared" si="34"/>
        <v>0.22638946534354604</v>
      </c>
      <c r="AI160">
        <v>0.2205</v>
      </c>
      <c r="AL160">
        <v>0.224</v>
      </c>
      <c r="AO160">
        <v>0.2</v>
      </c>
      <c r="AP160">
        <v>2</v>
      </c>
      <c r="AQ160">
        <v>827.02</v>
      </c>
      <c r="AR160">
        <v>293.25</v>
      </c>
      <c r="AS160">
        <f t="shared" si="28"/>
        <v>0.22481593195571126</v>
      </c>
      <c r="AU160">
        <v>2</v>
      </c>
      <c r="AV160">
        <v>0.2</v>
      </c>
      <c r="AW160">
        <v>4.6199999999999998E-2</v>
      </c>
      <c r="AX160">
        <v>0.22170000000000001</v>
      </c>
      <c r="BA160">
        <f t="shared" si="31"/>
        <v>-1.3859924999999943E-2</v>
      </c>
      <c r="BC160">
        <v>0.193885032174165</v>
      </c>
      <c r="BD160">
        <v>0.171750084190577</v>
      </c>
      <c r="BG160">
        <v>0.2185</v>
      </c>
      <c r="BI160">
        <v>0.23200000000000001</v>
      </c>
      <c r="BK160">
        <v>0.223</v>
      </c>
      <c r="BN160">
        <f t="shared" si="32"/>
        <v>9.7090319526225273E-6</v>
      </c>
      <c r="BO160">
        <f t="shared" si="33"/>
        <v>2.8159841990324048E-3</v>
      </c>
    </row>
    <row r="161" spans="1:67" x14ac:dyDescent="0.25">
      <c r="A161">
        <v>0.2</v>
      </c>
      <c r="B161">
        <v>5</v>
      </c>
      <c r="C161">
        <v>0</v>
      </c>
      <c r="D161">
        <v>816.5</v>
      </c>
      <c r="E161">
        <v>293.25</v>
      </c>
      <c r="F161">
        <v>30000</v>
      </c>
      <c r="G161">
        <f t="shared" si="35"/>
        <v>0.22933588150979456</v>
      </c>
      <c r="I161">
        <v>0.2</v>
      </c>
      <c r="J161">
        <v>5</v>
      </c>
      <c r="K161">
        <v>30</v>
      </c>
      <c r="L161">
        <v>812.85</v>
      </c>
      <c r="M161">
        <v>293.25</v>
      </c>
      <c r="N161">
        <v>30000</v>
      </c>
      <c r="O161">
        <f t="shared" si="30"/>
        <v>0.23094688221709006</v>
      </c>
      <c r="Q161">
        <v>0.2</v>
      </c>
      <c r="R161">
        <v>5</v>
      </c>
      <c r="S161">
        <v>60</v>
      </c>
      <c r="T161">
        <v>806.61</v>
      </c>
      <c r="U161">
        <v>293.25</v>
      </c>
      <c r="V161">
        <v>30000</v>
      </c>
      <c r="W161">
        <f t="shared" si="25"/>
        <v>0.23375409069658717</v>
      </c>
      <c r="Y161">
        <v>0.2</v>
      </c>
      <c r="Z161">
        <v>5</v>
      </c>
      <c r="AA161">
        <v>90</v>
      </c>
      <c r="AB161">
        <v>804.04</v>
      </c>
      <c r="AC161">
        <v>293.25</v>
      </c>
      <c r="AD161">
        <v>30000</v>
      </c>
      <c r="AE161">
        <f t="shared" si="34"/>
        <v>0.23493020615125593</v>
      </c>
      <c r="AI161">
        <v>0.22420000000000001</v>
      </c>
      <c r="AL161">
        <v>0.22919999999999999</v>
      </c>
      <c r="AO161">
        <v>0.2</v>
      </c>
      <c r="AP161">
        <v>5</v>
      </c>
      <c r="AQ161">
        <v>809.93</v>
      </c>
      <c r="AR161">
        <v>293.25</v>
      </c>
      <c r="AS161">
        <f t="shared" si="28"/>
        <v>0.232252070914299</v>
      </c>
      <c r="AU161">
        <v>5</v>
      </c>
      <c r="AV161">
        <v>0.2</v>
      </c>
      <c r="AW161">
        <v>4.6199999999999998E-2</v>
      </c>
      <c r="AX161">
        <v>0.22589999999999999</v>
      </c>
      <c r="BA161">
        <f t="shared" si="31"/>
        <v>-2.7349900000000114E-2</v>
      </c>
      <c r="BC161">
        <v>0.201452779322639</v>
      </c>
      <c r="BD161">
        <v>0.19201407964032399</v>
      </c>
      <c r="BG161">
        <v>0.2215</v>
      </c>
      <c r="BI161">
        <v>0.2422</v>
      </c>
      <c r="BK161">
        <v>0.22839999999999999</v>
      </c>
      <c r="BN161">
        <f t="shared" si="32"/>
        <v>4.0348804900283496E-5</v>
      </c>
      <c r="BO161">
        <f t="shared" si="33"/>
        <v>1.619095941764489E-3</v>
      </c>
    </row>
    <row r="162" spans="1:67" x14ac:dyDescent="0.25">
      <c r="A162">
        <v>0.2</v>
      </c>
      <c r="B162">
        <v>10</v>
      </c>
      <c r="C162">
        <v>0</v>
      </c>
      <c r="D162">
        <v>808.56</v>
      </c>
      <c r="E162">
        <v>293.25</v>
      </c>
      <c r="F162">
        <v>30000</v>
      </c>
      <c r="G162">
        <f t="shared" si="35"/>
        <v>0.23286953484310419</v>
      </c>
      <c r="I162">
        <v>0.2</v>
      </c>
      <c r="J162">
        <v>10</v>
      </c>
      <c r="K162">
        <v>30</v>
      </c>
      <c r="L162">
        <v>804.55</v>
      </c>
      <c r="M162">
        <v>293.25</v>
      </c>
      <c r="N162">
        <v>30000</v>
      </c>
      <c r="O162">
        <f t="shared" si="30"/>
        <v>0.23469587326422847</v>
      </c>
      <c r="Q162">
        <v>0.2</v>
      </c>
      <c r="R162">
        <v>10</v>
      </c>
      <c r="S162">
        <v>60</v>
      </c>
      <c r="T162">
        <v>797.94</v>
      </c>
      <c r="U162">
        <v>293.25</v>
      </c>
      <c r="V162">
        <v>30000</v>
      </c>
      <c r="W162">
        <f t="shared" si="25"/>
        <v>0.23776972002615465</v>
      </c>
      <c r="Y162">
        <v>0.2</v>
      </c>
      <c r="Z162">
        <v>10</v>
      </c>
      <c r="AA162">
        <v>90</v>
      </c>
      <c r="AB162">
        <v>795.35</v>
      </c>
      <c r="AC162">
        <v>293.25</v>
      </c>
      <c r="AD162">
        <v>30000</v>
      </c>
      <c r="AE162">
        <f t="shared" si="34"/>
        <v>0.23899621589324835</v>
      </c>
      <c r="AI162">
        <v>0.22570000000000001</v>
      </c>
      <c r="AL162">
        <v>0.23130000000000001</v>
      </c>
      <c r="AO162">
        <v>0.2</v>
      </c>
      <c r="AP162">
        <v>10</v>
      </c>
      <c r="AQ162">
        <v>801.53</v>
      </c>
      <c r="AR162">
        <v>293.25</v>
      </c>
      <c r="AS162">
        <f t="shared" si="28"/>
        <v>0.2360903439049343</v>
      </c>
      <c r="AU162">
        <v>10</v>
      </c>
      <c r="AV162">
        <v>0.2</v>
      </c>
      <c r="AW162">
        <v>4.6199999999999998E-2</v>
      </c>
      <c r="AX162">
        <v>0.2276</v>
      </c>
      <c r="BA162">
        <f t="shared" si="31"/>
        <v>-3.5962266666666735E-2</v>
      </c>
      <c r="BC162">
        <v>0.21121161000416899</v>
      </c>
      <c r="BD162">
        <v>0.203837162969847</v>
      </c>
      <c r="BG162">
        <v>0.22259999999999999</v>
      </c>
      <c r="BI162">
        <v>0.2467</v>
      </c>
      <c r="BK162">
        <v>0.23069999999999999</v>
      </c>
      <c r="BN162">
        <f t="shared" si="32"/>
        <v>7.2085939624055116E-5</v>
      </c>
      <c r="BO162">
        <f t="shared" si="33"/>
        <v>1.0402676804314793E-3</v>
      </c>
    </row>
    <row r="163" spans="1:67" x14ac:dyDescent="0.25">
      <c r="A163">
        <v>0.2</v>
      </c>
      <c r="B163">
        <v>20</v>
      </c>
      <c r="C163">
        <v>0</v>
      </c>
      <c r="D163">
        <v>801.27</v>
      </c>
      <c r="E163">
        <v>293.25</v>
      </c>
      <c r="F163">
        <v>30000</v>
      </c>
      <c r="G163">
        <f t="shared" si="35"/>
        <v>0.2362111727884729</v>
      </c>
      <c r="I163">
        <v>0.2</v>
      </c>
      <c r="J163">
        <v>20</v>
      </c>
      <c r="K163">
        <v>30</v>
      </c>
      <c r="L163">
        <v>797.67</v>
      </c>
      <c r="M163">
        <v>293.25</v>
      </c>
      <c r="N163">
        <v>30000</v>
      </c>
      <c r="O163">
        <f t="shared" si="30"/>
        <v>0.2378969906030689</v>
      </c>
      <c r="Q163">
        <v>0.2</v>
      </c>
      <c r="R163">
        <v>20</v>
      </c>
      <c r="S163">
        <v>60</v>
      </c>
      <c r="T163">
        <v>792.26</v>
      </c>
      <c r="U163">
        <v>293.25</v>
      </c>
      <c r="V163">
        <v>30000</v>
      </c>
      <c r="W163">
        <f t="shared" si="25"/>
        <v>0.2404761427626701</v>
      </c>
      <c r="Y163">
        <v>0.2</v>
      </c>
      <c r="Z163">
        <v>20</v>
      </c>
      <c r="AA163">
        <v>90</v>
      </c>
      <c r="AB163">
        <v>790.34</v>
      </c>
      <c r="AC163">
        <v>293.25</v>
      </c>
      <c r="AD163">
        <v>30000</v>
      </c>
      <c r="AE163">
        <f t="shared" si="34"/>
        <v>0.24140497696594176</v>
      </c>
      <c r="AI163">
        <v>0.22639999999999999</v>
      </c>
      <c r="AL163">
        <v>0.2324</v>
      </c>
      <c r="AO163">
        <v>0.2</v>
      </c>
      <c r="AP163">
        <v>20</v>
      </c>
      <c r="AQ163">
        <v>795.36</v>
      </c>
      <c r="AR163">
        <v>293.25</v>
      </c>
      <c r="AS163">
        <f t="shared" si="28"/>
        <v>0.238991456055446</v>
      </c>
      <c r="AU163">
        <v>20</v>
      </c>
      <c r="AV163">
        <v>0.2</v>
      </c>
      <c r="AW163">
        <v>4.6199999999999998E-2</v>
      </c>
      <c r="AX163">
        <v>0.22839999999999999</v>
      </c>
      <c r="BA163">
        <f t="shared" si="31"/>
        <v>-4.4317299999999962E-2</v>
      </c>
      <c r="BC163">
        <v>0.22094550489778</v>
      </c>
      <c r="BD163">
        <v>0.20956902086338799</v>
      </c>
      <c r="BG163">
        <v>0.22320000000000001</v>
      </c>
      <c r="BI163">
        <v>0.24929999999999999</v>
      </c>
      <c r="BK163">
        <v>0.2319</v>
      </c>
      <c r="BN163">
        <f t="shared" si="32"/>
        <v>1.1217894137444391E-4</v>
      </c>
      <c r="BO163">
        <f t="shared" si="33"/>
        <v>8.6567969263085334E-4</v>
      </c>
    </row>
    <row r="164" spans="1:67" x14ac:dyDescent="0.25">
      <c r="A164">
        <v>0.5</v>
      </c>
      <c r="B164">
        <v>0.2</v>
      </c>
      <c r="C164">
        <v>0</v>
      </c>
      <c r="D164">
        <v>541.55999999999995</v>
      </c>
      <c r="E164">
        <v>293.25</v>
      </c>
      <c r="F164">
        <v>30000</v>
      </c>
      <c r="G164">
        <f t="shared" si="35"/>
        <v>0.48326688413676461</v>
      </c>
      <c r="I164">
        <v>0.5</v>
      </c>
      <c r="J164">
        <v>0.2</v>
      </c>
      <c r="K164">
        <v>30</v>
      </c>
      <c r="L164">
        <v>541.58000000000004</v>
      </c>
      <c r="M164">
        <v>293.25</v>
      </c>
      <c r="N164">
        <v>30000</v>
      </c>
      <c r="O164">
        <f t="shared" si="30"/>
        <v>0.48322796279144681</v>
      </c>
      <c r="Q164">
        <v>0.5</v>
      </c>
      <c r="R164">
        <v>0.2</v>
      </c>
      <c r="S164">
        <v>60</v>
      </c>
      <c r="T164">
        <v>541.64</v>
      </c>
      <c r="U164">
        <v>293.25</v>
      </c>
      <c r="V164">
        <v>30000</v>
      </c>
      <c r="W164">
        <f t="shared" si="25"/>
        <v>0.4831112363621724</v>
      </c>
      <c r="Y164">
        <v>0.5</v>
      </c>
      <c r="Z164">
        <v>0.2</v>
      </c>
      <c r="AA164">
        <v>90</v>
      </c>
      <c r="AB164">
        <v>541.66999999999996</v>
      </c>
      <c r="AC164">
        <v>293.25</v>
      </c>
      <c r="AD164">
        <v>30000</v>
      </c>
      <c r="AE164">
        <f t="shared" si="34"/>
        <v>0.48305289429192505</v>
      </c>
      <c r="AI164">
        <v>0.48259999999999997</v>
      </c>
      <c r="AL164">
        <v>0.4834</v>
      </c>
      <c r="AO164">
        <v>0.5</v>
      </c>
      <c r="AP164">
        <v>0.2</v>
      </c>
      <c r="AQ164">
        <v>541.62</v>
      </c>
      <c r="AR164">
        <v>293.25</v>
      </c>
      <c r="AS164">
        <f t="shared" si="28"/>
        <v>0.48315013890566494</v>
      </c>
      <c r="AU164">
        <v>0.2</v>
      </c>
      <c r="AV164">
        <v>0.5</v>
      </c>
      <c r="AW164">
        <v>4.6199999999999998E-2</v>
      </c>
      <c r="AX164">
        <v>0.4829</v>
      </c>
      <c r="BA164">
        <f t="shared" si="31"/>
        <v>-5.1772500000001531E-4</v>
      </c>
      <c r="BC164">
        <v>0.50637025111813405</v>
      </c>
      <c r="BD164">
        <v>0.50162646482915196</v>
      </c>
      <c r="BG164">
        <v>0.4819</v>
      </c>
      <c r="BI164">
        <v>0.48449999999999999</v>
      </c>
      <c r="BK164">
        <v>0.48280000000000001</v>
      </c>
      <c r="BN164">
        <f t="shared" si="32"/>
        <v>6.2569472127255147E-8</v>
      </c>
      <c r="BO164">
        <f t="shared" si="33"/>
        <v>3.4137461963091865E-4</v>
      </c>
    </row>
    <row r="165" spans="1:67" x14ac:dyDescent="0.25">
      <c r="A165">
        <v>0.5</v>
      </c>
      <c r="B165">
        <v>0.5</v>
      </c>
      <c r="C165">
        <v>0</v>
      </c>
      <c r="D165">
        <v>533.25</v>
      </c>
      <c r="E165">
        <v>293.25</v>
      </c>
      <c r="F165">
        <v>30000</v>
      </c>
      <c r="G165">
        <f t="shared" si="35"/>
        <v>0.5</v>
      </c>
      <c r="I165">
        <v>0.5</v>
      </c>
      <c r="J165">
        <v>0.5</v>
      </c>
      <c r="K165">
        <v>30</v>
      </c>
      <c r="L165">
        <v>533.25</v>
      </c>
      <c r="M165">
        <v>293.25</v>
      </c>
      <c r="N165">
        <v>30000</v>
      </c>
      <c r="O165">
        <f t="shared" si="30"/>
        <v>0.5</v>
      </c>
      <c r="Q165">
        <v>0.5</v>
      </c>
      <c r="R165">
        <v>0.5</v>
      </c>
      <c r="S165">
        <v>60</v>
      </c>
      <c r="T165">
        <v>533.25</v>
      </c>
      <c r="U165">
        <v>293.25</v>
      </c>
      <c r="V165">
        <v>30000</v>
      </c>
      <c r="W165">
        <f t="shared" si="25"/>
        <v>0.5</v>
      </c>
      <c r="Y165">
        <v>0.5</v>
      </c>
      <c r="Z165">
        <v>0.5</v>
      </c>
      <c r="AA165">
        <v>90</v>
      </c>
      <c r="AB165">
        <v>533.25</v>
      </c>
      <c r="AC165">
        <v>293.25</v>
      </c>
      <c r="AD165">
        <v>30000</v>
      </c>
      <c r="AE165">
        <f t="shared" si="34"/>
        <v>0.5</v>
      </c>
      <c r="AI165">
        <v>0.5</v>
      </c>
      <c r="AL165">
        <v>0.5</v>
      </c>
      <c r="AO165">
        <v>0.5</v>
      </c>
      <c r="AP165">
        <v>0.5</v>
      </c>
      <c r="AQ165">
        <v>533.25</v>
      </c>
      <c r="AR165">
        <v>293.25</v>
      </c>
      <c r="AS165">
        <f t="shared" si="28"/>
        <v>0.5</v>
      </c>
      <c r="AU165">
        <v>0.5</v>
      </c>
      <c r="AV165">
        <v>0.5</v>
      </c>
      <c r="AW165">
        <v>4.6199999999999998E-2</v>
      </c>
      <c r="AX165">
        <v>0.5</v>
      </c>
      <c r="BA165">
        <f t="shared" si="31"/>
        <v>0</v>
      </c>
      <c r="BC165">
        <v>0.51965260357847598</v>
      </c>
      <c r="BD165">
        <v>0.51290071023592598</v>
      </c>
      <c r="BG165">
        <v>0.5</v>
      </c>
      <c r="BI165">
        <v>0.5</v>
      </c>
      <c r="BK165">
        <v>0.5</v>
      </c>
      <c r="BN165">
        <f t="shared" si="32"/>
        <v>0</v>
      </c>
      <c r="BO165">
        <f t="shared" si="33"/>
        <v>1.6642832459132543E-4</v>
      </c>
    </row>
    <row r="166" spans="1:67" x14ac:dyDescent="0.25">
      <c r="A166">
        <v>0.5</v>
      </c>
      <c r="B166">
        <v>1</v>
      </c>
      <c r="C166">
        <v>0</v>
      </c>
      <c r="D166">
        <v>525.23</v>
      </c>
      <c r="E166">
        <v>293.25</v>
      </c>
      <c r="F166">
        <v>30000</v>
      </c>
      <c r="G166">
        <f t="shared" si="35"/>
        <v>0.51728597292870071</v>
      </c>
      <c r="I166">
        <v>0.5</v>
      </c>
      <c r="J166">
        <v>1</v>
      </c>
      <c r="K166">
        <v>30</v>
      </c>
      <c r="L166">
        <v>525.19000000000005</v>
      </c>
      <c r="M166">
        <v>293.25</v>
      </c>
      <c r="N166">
        <v>30000</v>
      </c>
      <c r="O166">
        <f t="shared" si="30"/>
        <v>0.5173751832370439</v>
      </c>
      <c r="Q166">
        <v>0.5</v>
      </c>
      <c r="R166">
        <v>1</v>
      </c>
      <c r="S166">
        <v>60</v>
      </c>
      <c r="T166">
        <v>525.13</v>
      </c>
      <c r="U166">
        <v>293.25</v>
      </c>
      <c r="V166">
        <v>30000</v>
      </c>
      <c r="W166">
        <f t="shared" si="25"/>
        <v>0.51750905640848721</v>
      </c>
      <c r="Y166">
        <v>0.5</v>
      </c>
      <c r="Z166">
        <v>1</v>
      </c>
      <c r="AA166">
        <v>90</v>
      </c>
      <c r="AB166">
        <v>525.1</v>
      </c>
      <c r="AC166">
        <v>293.25</v>
      </c>
      <c r="AD166">
        <v>30000</v>
      </c>
      <c r="AE166">
        <f t="shared" si="34"/>
        <v>0.51757601897778727</v>
      </c>
      <c r="AI166">
        <v>0.51719999999999999</v>
      </c>
      <c r="AL166">
        <v>0.5181</v>
      </c>
      <c r="AO166">
        <v>0.5</v>
      </c>
      <c r="AP166">
        <v>1</v>
      </c>
      <c r="AQ166">
        <v>525.16</v>
      </c>
      <c r="AR166">
        <v>293.25</v>
      </c>
      <c r="AS166">
        <f t="shared" si="28"/>
        <v>0.51744211116381367</v>
      </c>
      <c r="AU166">
        <v>1</v>
      </c>
      <c r="AV166">
        <v>0.5</v>
      </c>
      <c r="AW166">
        <v>4.6199999999999998E-2</v>
      </c>
      <c r="AX166">
        <v>0.51749999999999996</v>
      </c>
      <c r="BA166">
        <f t="shared" si="31"/>
        <v>1.1187499999969303E-4</v>
      </c>
      <c r="BC166">
        <v>0.52975519531968895</v>
      </c>
      <c r="BD166">
        <v>0.51624432756192995</v>
      </c>
      <c r="BG166">
        <v>0.51659999999999995</v>
      </c>
      <c r="BI166">
        <v>0.51959999999999995</v>
      </c>
      <c r="BK166">
        <v>0.51759999999999995</v>
      </c>
      <c r="BN166">
        <f t="shared" si="32"/>
        <v>3.3511173550034442E-9</v>
      </c>
      <c r="BO166">
        <f t="shared" si="33"/>
        <v>1.4346855569415315E-6</v>
      </c>
    </row>
    <row r="167" spans="1:67" x14ac:dyDescent="0.25">
      <c r="A167">
        <v>0.5</v>
      </c>
      <c r="B167">
        <v>2</v>
      </c>
      <c r="C167">
        <v>0</v>
      </c>
      <c r="D167">
        <v>517.11</v>
      </c>
      <c r="E167">
        <v>293.25</v>
      </c>
      <c r="F167">
        <v>30000</v>
      </c>
      <c r="G167">
        <f t="shared" si="35"/>
        <v>0.5360493165371214</v>
      </c>
      <c r="I167">
        <v>0.5</v>
      </c>
      <c r="J167">
        <v>2</v>
      </c>
      <c r="K167">
        <v>30</v>
      </c>
      <c r="L167">
        <v>516.85</v>
      </c>
      <c r="M167">
        <v>293.25</v>
      </c>
      <c r="N167">
        <v>30000</v>
      </c>
      <c r="O167">
        <f t="shared" si="30"/>
        <v>0.53667262969588547</v>
      </c>
      <c r="Q167">
        <v>0.5</v>
      </c>
      <c r="R167">
        <v>2</v>
      </c>
      <c r="S167">
        <v>60</v>
      </c>
      <c r="T167">
        <v>516.39</v>
      </c>
      <c r="U167">
        <v>293.25</v>
      </c>
      <c r="V167">
        <v>30000</v>
      </c>
      <c r="W167">
        <f t="shared" si="25"/>
        <v>0.53777897284216192</v>
      </c>
      <c r="Y167">
        <v>0.5</v>
      </c>
      <c r="Z167">
        <v>2</v>
      </c>
      <c r="AA167">
        <v>90</v>
      </c>
      <c r="AB167">
        <v>516.19000000000005</v>
      </c>
      <c r="AC167">
        <v>293.25</v>
      </c>
      <c r="AD167">
        <v>30000</v>
      </c>
      <c r="AE167">
        <f t="shared" si="34"/>
        <v>0.53826141562752294</v>
      </c>
      <c r="AI167">
        <v>0.5343</v>
      </c>
      <c r="AL167">
        <v>0.53800000000000003</v>
      </c>
      <c r="AO167">
        <v>0.5</v>
      </c>
      <c r="AP167">
        <v>2</v>
      </c>
      <c r="AQ167">
        <v>516.63</v>
      </c>
      <c r="AR167">
        <v>293.25</v>
      </c>
      <c r="AS167">
        <f t="shared" si="28"/>
        <v>0.53720118184260002</v>
      </c>
      <c r="AU167">
        <v>2</v>
      </c>
      <c r="AV167">
        <v>0.5</v>
      </c>
      <c r="AW167">
        <v>4.6199999999999998E-2</v>
      </c>
      <c r="AX167">
        <v>0.53559999999999997</v>
      </c>
      <c r="BA167">
        <f t="shared" si="31"/>
        <v>-2.9805999999999977E-3</v>
      </c>
      <c r="BC167">
        <v>0.540928417000064</v>
      </c>
      <c r="BD167">
        <v>0.51939701888608503</v>
      </c>
      <c r="BG167">
        <v>0.53200000000000003</v>
      </c>
      <c r="BI167">
        <v>0.54520000000000002</v>
      </c>
      <c r="BK167">
        <v>0.53639999999999999</v>
      </c>
      <c r="BN167">
        <f t="shared" si="32"/>
        <v>2.5637832930720988E-6</v>
      </c>
      <c r="BO167">
        <f t="shared" si="33"/>
        <v>3.169882185821406E-4</v>
      </c>
    </row>
    <row r="168" spans="1:67" x14ac:dyDescent="0.25">
      <c r="A168">
        <v>0.5</v>
      </c>
      <c r="B168">
        <v>5</v>
      </c>
      <c r="C168">
        <v>0</v>
      </c>
      <c r="D168">
        <v>508.37</v>
      </c>
      <c r="E168">
        <v>293.25</v>
      </c>
      <c r="F168">
        <v>30000</v>
      </c>
      <c r="G168">
        <f t="shared" si="35"/>
        <v>0.55782818891781327</v>
      </c>
      <c r="I168">
        <v>0.5</v>
      </c>
      <c r="J168">
        <v>5</v>
      </c>
      <c r="K168">
        <v>30</v>
      </c>
      <c r="L168">
        <v>507.49</v>
      </c>
      <c r="M168">
        <v>293.25</v>
      </c>
      <c r="N168">
        <v>30000</v>
      </c>
      <c r="O168">
        <f t="shared" si="30"/>
        <v>0.56011949215832713</v>
      </c>
      <c r="Q168">
        <v>0.5</v>
      </c>
      <c r="R168">
        <v>5</v>
      </c>
      <c r="S168">
        <v>60</v>
      </c>
      <c r="T168">
        <v>505.94</v>
      </c>
      <c r="U168">
        <v>293.25</v>
      </c>
      <c r="V168">
        <v>30000</v>
      </c>
      <c r="W168">
        <f t="shared" si="25"/>
        <v>0.56420141990690675</v>
      </c>
      <c r="Y168">
        <v>0.5</v>
      </c>
      <c r="Z168">
        <v>5</v>
      </c>
      <c r="AA168">
        <v>90</v>
      </c>
      <c r="AB168">
        <v>505.27</v>
      </c>
      <c r="AC168">
        <v>293.25</v>
      </c>
      <c r="AD168">
        <v>30000</v>
      </c>
      <c r="AE168">
        <f t="shared" si="34"/>
        <v>0.56598434109989626</v>
      </c>
      <c r="AI168">
        <v>0.55130000000000001</v>
      </c>
      <c r="AL168">
        <v>0.55989999999999995</v>
      </c>
      <c r="AO168">
        <v>0.5</v>
      </c>
      <c r="AP168">
        <v>5</v>
      </c>
      <c r="AQ168">
        <v>506.76</v>
      </c>
      <c r="AR168">
        <v>293.25</v>
      </c>
      <c r="AS168">
        <f t="shared" si="28"/>
        <v>0.56203456512575523</v>
      </c>
      <c r="AU168">
        <v>5</v>
      </c>
      <c r="AV168">
        <v>0.5</v>
      </c>
      <c r="AW168">
        <v>4.6199999999999998E-2</v>
      </c>
      <c r="AX168">
        <v>0.55410000000000004</v>
      </c>
      <c r="BA168">
        <f t="shared" si="31"/>
        <v>-1.4117574999999919E-2</v>
      </c>
      <c r="BC168">
        <v>0.55641893175018498</v>
      </c>
      <c r="BD168">
        <v>0.54403757093051697</v>
      </c>
      <c r="BG168">
        <v>0.54630000000000001</v>
      </c>
      <c r="BI168">
        <v>0.58009999999999995</v>
      </c>
      <c r="BK168">
        <v>0.55759999999999998</v>
      </c>
      <c r="BN168">
        <f t="shared" si="32"/>
        <v>6.2957323734850451E-5</v>
      </c>
      <c r="BO168">
        <f t="shared" si="33"/>
        <v>3.2389180006343958E-4</v>
      </c>
    </row>
    <row r="169" spans="1:67" x14ac:dyDescent="0.25">
      <c r="A169">
        <v>0.5</v>
      </c>
      <c r="B169">
        <v>10</v>
      </c>
      <c r="C169">
        <v>0</v>
      </c>
      <c r="D169">
        <v>503.74</v>
      </c>
      <c r="E169">
        <v>293.25</v>
      </c>
      <c r="F169">
        <v>30000</v>
      </c>
      <c r="G169">
        <f t="shared" si="35"/>
        <v>0.57009834196398879</v>
      </c>
      <c r="I169">
        <v>0.5</v>
      </c>
      <c r="J169">
        <v>10</v>
      </c>
      <c r="K169">
        <v>30</v>
      </c>
      <c r="L169">
        <v>502.39</v>
      </c>
      <c r="M169">
        <v>293.25</v>
      </c>
      <c r="N169">
        <v>30000</v>
      </c>
      <c r="O169">
        <f t="shared" si="30"/>
        <v>0.57377833030505887</v>
      </c>
      <c r="Q169">
        <v>0.5</v>
      </c>
      <c r="R169">
        <v>10</v>
      </c>
      <c r="S169">
        <v>60</v>
      </c>
      <c r="T169">
        <v>500.07</v>
      </c>
      <c r="U169">
        <v>293.25</v>
      </c>
      <c r="V169">
        <v>30000</v>
      </c>
      <c r="W169">
        <f t="shared" si="25"/>
        <v>0.5802146794313896</v>
      </c>
      <c r="Y169">
        <v>0.5</v>
      </c>
      <c r="Z169">
        <v>10</v>
      </c>
      <c r="AA169">
        <v>90</v>
      </c>
      <c r="AB169">
        <v>499.09</v>
      </c>
      <c r="AC169">
        <v>293.25</v>
      </c>
      <c r="AD169">
        <v>30000</v>
      </c>
      <c r="AE169">
        <f t="shared" si="34"/>
        <v>0.58297706956859707</v>
      </c>
      <c r="AI169">
        <v>0.55889999999999995</v>
      </c>
      <c r="AL169">
        <v>0.5706</v>
      </c>
      <c r="AO169">
        <v>0.5</v>
      </c>
      <c r="AP169">
        <v>10</v>
      </c>
      <c r="AQ169">
        <v>501.3</v>
      </c>
      <c r="AR169">
        <v>293.25</v>
      </c>
      <c r="AS169">
        <f t="shared" si="28"/>
        <v>0.57678442682047582</v>
      </c>
      <c r="AU169">
        <v>10</v>
      </c>
      <c r="AV169">
        <v>0.5</v>
      </c>
      <c r="AW169">
        <v>4.6199999999999998E-2</v>
      </c>
      <c r="AX169">
        <v>0.56279999999999997</v>
      </c>
      <c r="BA169">
        <f t="shared" si="31"/>
        <v>-2.4245500000000003E-2</v>
      </c>
      <c r="BC169">
        <v>0.56938517493298901</v>
      </c>
      <c r="BD169">
        <v>0.561245690869695</v>
      </c>
      <c r="BG169">
        <v>0.5524</v>
      </c>
      <c r="BI169">
        <v>0.60040000000000004</v>
      </c>
      <c r="BK169">
        <v>0.56850000000000001</v>
      </c>
      <c r="BN169">
        <f t="shared" si="32"/>
        <v>1.9556419349724423E-4</v>
      </c>
      <c r="BO169">
        <f t="shared" si="33"/>
        <v>2.4145231494808811E-4</v>
      </c>
    </row>
    <row r="170" spans="1:67" x14ac:dyDescent="0.25">
      <c r="A170">
        <v>0.5</v>
      </c>
      <c r="B170">
        <v>20</v>
      </c>
      <c r="C170">
        <v>0</v>
      </c>
      <c r="D170">
        <v>500.34</v>
      </c>
      <c r="E170">
        <v>293.25</v>
      </c>
      <c r="F170">
        <v>30000</v>
      </c>
      <c r="G170">
        <f t="shared" si="35"/>
        <v>0.57945820657685077</v>
      </c>
      <c r="I170">
        <v>0.5</v>
      </c>
      <c r="J170">
        <v>20</v>
      </c>
      <c r="K170">
        <v>30</v>
      </c>
      <c r="L170">
        <v>498.74</v>
      </c>
      <c r="M170">
        <v>293.25</v>
      </c>
      <c r="N170">
        <v>30000</v>
      </c>
      <c r="O170">
        <f t="shared" si="30"/>
        <v>0.58397002287215916</v>
      </c>
      <c r="Q170">
        <v>0.5</v>
      </c>
      <c r="R170">
        <v>20</v>
      </c>
      <c r="S170">
        <v>60</v>
      </c>
      <c r="T170">
        <v>496.08</v>
      </c>
      <c r="U170">
        <v>293.25</v>
      </c>
      <c r="V170">
        <v>30000</v>
      </c>
      <c r="W170">
        <f t="shared" ref="W170:W205" si="36">V170*4/1000/(T170-U170)</f>
        <v>0.59162845732879754</v>
      </c>
      <c r="Y170">
        <v>0.5</v>
      </c>
      <c r="Z170">
        <v>20</v>
      </c>
      <c r="AA170">
        <v>90</v>
      </c>
      <c r="AB170">
        <v>495.02</v>
      </c>
      <c r="AC170">
        <v>293.25</v>
      </c>
      <c r="AD170">
        <v>30000</v>
      </c>
      <c r="AE170">
        <f t="shared" si="34"/>
        <v>0.59473658125588547</v>
      </c>
      <c r="AI170">
        <v>0.56320000000000003</v>
      </c>
      <c r="AL170">
        <v>0.57689999999999997</v>
      </c>
      <c r="AO170">
        <v>0.5</v>
      </c>
      <c r="AP170">
        <v>20</v>
      </c>
      <c r="AQ170">
        <v>497.52</v>
      </c>
      <c r="AR170">
        <v>293.25</v>
      </c>
      <c r="AS170">
        <f t="shared" si="28"/>
        <v>0.58745777647231612</v>
      </c>
      <c r="AU170">
        <v>20</v>
      </c>
      <c r="AV170">
        <v>0.5</v>
      </c>
      <c r="AW170">
        <v>4.6199999999999998E-2</v>
      </c>
      <c r="AX170">
        <v>0.56779999999999997</v>
      </c>
      <c r="BA170">
        <f t="shared" si="31"/>
        <v>-3.3462450000000157E-2</v>
      </c>
      <c r="BC170">
        <v>0.565028729076125</v>
      </c>
      <c r="BD170">
        <v>0.55326169458017704</v>
      </c>
      <c r="BG170">
        <v>0.55579999999999996</v>
      </c>
      <c r="BI170">
        <v>0.61380000000000001</v>
      </c>
      <c r="BK170">
        <v>0.57520000000000004</v>
      </c>
      <c r="BN170">
        <f t="shared" si="32"/>
        <v>3.8642817583554623E-4</v>
      </c>
      <c r="BO170">
        <f t="shared" si="33"/>
        <v>1.1693720167738819E-3</v>
      </c>
    </row>
    <row r="171" spans="1:67" x14ac:dyDescent="0.25">
      <c r="A171">
        <v>1</v>
      </c>
      <c r="B171">
        <v>0.2</v>
      </c>
      <c r="C171">
        <v>0</v>
      </c>
      <c r="D171">
        <v>419.4</v>
      </c>
      <c r="E171">
        <v>293.25</v>
      </c>
      <c r="F171">
        <v>30000</v>
      </c>
      <c r="G171">
        <f t="shared" si="35"/>
        <v>0.9512485136741976</v>
      </c>
      <c r="I171">
        <v>1</v>
      </c>
      <c r="J171">
        <v>0.2</v>
      </c>
      <c r="K171">
        <v>30</v>
      </c>
      <c r="L171">
        <v>419.45</v>
      </c>
      <c r="M171">
        <v>293.25</v>
      </c>
      <c r="N171">
        <v>30000</v>
      </c>
      <c r="O171">
        <f t="shared" si="30"/>
        <v>0.95087163232963556</v>
      </c>
      <c r="Q171">
        <v>1</v>
      </c>
      <c r="R171">
        <v>0.2</v>
      </c>
      <c r="S171">
        <v>60</v>
      </c>
      <c r="T171">
        <v>419.55</v>
      </c>
      <c r="U171">
        <v>293.25</v>
      </c>
      <c r="V171">
        <v>30000</v>
      </c>
      <c r="W171">
        <f t="shared" si="36"/>
        <v>0.95011876484560565</v>
      </c>
      <c r="Y171">
        <v>1</v>
      </c>
      <c r="Z171">
        <v>0.2</v>
      </c>
      <c r="AA171">
        <v>90</v>
      </c>
      <c r="AB171">
        <v>419.6</v>
      </c>
      <c r="AC171">
        <v>293.25</v>
      </c>
      <c r="AD171">
        <v>30000</v>
      </c>
      <c r="AE171">
        <f t="shared" si="34"/>
        <v>0.94974277799762552</v>
      </c>
      <c r="AI171">
        <v>0.94930000000000003</v>
      </c>
      <c r="AL171">
        <v>0.9526</v>
      </c>
      <c r="AO171">
        <v>1</v>
      </c>
      <c r="AP171">
        <v>0.2</v>
      </c>
      <c r="AQ171">
        <v>419.5</v>
      </c>
      <c r="AR171">
        <v>293.25</v>
      </c>
      <c r="AS171">
        <f t="shared" si="28"/>
        <v>0.95049504950495045</v>
      </c>
      <c r="AU171">
        <v>0.2</v>
      </c>
      <c r="AV171">
        <v>1</v>
      </c>
      <c r="AW171">
        <v>4.6199999999999998E-2</v>
      </c>
      <c r="AX171">
        <v>0.95040000000000002</v>
      </c>
      <c r="BA171">
        <f t="shared" si="31"/>
        <v>-9.9999999999930006E-5</v>
      </c>
      <c r="BC171">
        <v>0.97533062457138897</v>
      </c>
      <c r="BD171">
        <v>0.95858921413151499</v>
      </c>
      <c r="BG171">
        <v>0.94640000000000002</v>
      </c>
      <c r="BI171">
        <v>0.95689999999999997</v>
      </c>
      <c r="BK171">
        <v>0.94989999999999997</v>
      </c>
      <c r="BN171">
        <f t="shared" si="32"/>
        <v>9.0344083913215365E-9</v>
      </c>
      <c r="BO171">
        <f t="shared" si="33"/>
        <v>6.5515501001928636E-5</v>
      </c>
    </row>
    <row r="172" spans="1:67" x14ac:dyDescent="0.25">
      <c r="A172">
        <v>1</v>
      </c>
      <c r="B172">
        <v>0.5</v>
      </c>
      <c r="C172">
        <v>0</v>
      </c>
      <c r="D172">
        <v>416.55</v>
      </c>
      <c r="E172">
        <v>293.25</v>
      </c>
      <c r="F172">
        <v>30000</v>
      </c>
      <c r="G172">
        <f t="shared" si="35"/>
        <v>0.97323600973236002</v>
      </c>
      <c r="I172">
        <v>1</v>
      </c>
      <c r="J172">
        <v>0.5</v>
      </c>
      <c r="K172">
        <v>30</v>
      </c>
      <c r="L172">
        <v>416.56</v>
      </c>
      <c r="M172">
        <v>293.25</v>
      </c>
      <c r="N172">
        <v>30000</v>
      </c>
      <c r="O172">
        <f t="shared" si="30"/>
        <v>0.97315708377260557</v>
      </c>
      <c r="Q172">
        <v>1</v>
      </c>
      <c r="R172">
        <v>0.5</v>
      </c>
      <c r="S172">
        <v>60</v>
      </c>
      <c r="T172">
        <v>416.57</v>
      </c>
      <c r="U172">
        <v>293.25</v>
      </c>
      <c r="V172">
        <v>30000</v>
      </c>
      <c r="W172">
        <f t="shared" si="36"/>
        <v>0.97307817061303925</v>
      </c>
      <c r="Y172">
        <v>1</v>
      </c>
      <c r="Z172">
        <v>0.5</v>
      </c>
      <c r="AA172">
        <v>90</v>
      </c>
      <c r="AB172">
        <v>416.58</v>
      </c>
      <c r="AC172">
        <v>293.25</v>
      </c>
      <c r="AD172">
        <v>30000</v>
      </c>
      <c r="AE172">
        <f t="shared" si="34"/>
        <v>0.97299927025054744</v>
      </c>
      <c r="AI172">
        <v>0.97219999999999995</v>
      </c>
      <c r="AL172">
        <v>0.97319999999999995</v>
      </c>
      <c r="AO172">
        <v>1</v>
      </c>
      <c r="AP172">
        <v>0.5</v>
      </c>
      <c r="AQ172">
        <v>416.57</v>
      </c>
      <c r="AR172">
        <v>293.25</v>
      </c>
      <c r="AS172">
        <f t="shared" si="28"/>
        <v>0.97307817061303925</v>
      </c>
      <c r="AU172">
        <v>0.5</v>
      </c>
      <c r="AV172">
        <v>1</v>
      </c>
      <c r="AW172">
        <v>4.6199999999999998E-2</v>
      </c>
      <c r="AX172">
        <v>0.97250000000000003</v>
      </c>
      <c r="BA172">
        <f t="shared" si="31"/>
        <v>-5.9416666666663783E-4</v>
      </c>
      <c r="BC172">
        <v>1.00940864563218</v>
      </c>
      <c r="BD172">
        <v>0.99051287615366002</v>
      </c>
      <c r="BG172">
        <v>0.97130000000000005</v>
      </c>
      <c r="BI172">
        <v>0.97470000000000001</v>
      </c>
      <c r="BK172">
        <v>0.97240000000000004</v>
      </c>
      <c r="BN172">
        <f t="shared" si="32"/>
        <v>3.3428125778214684E-7</v>
      </c>
      <c r="BO172">
        <f t="shared" si="33"/>
        <v>3.0396895728815239E-4</v>
      </c>
    </row>
    <row r="173" spans="1:67" x14ac:dyDescent="0.25">
      <c r="A173">
        <v>1</v>
      </c>
      <c r="B173">
        <v>1</v>
      </c>
      <c r="C173">
        <v>0</v>
      </c>
      <c r="D173">
        <v>413.25</v>
      </c>
      <c r="E173">
        <v>293.25</v>
      </c>
      <c r="F173">
        <v>30000</v>
      </c>
      <c r="G173">
        <f t="shared" si="35"/>
        <v>1</v>
      </c>
      <c r="I173">
        <v>1</v>
      </c>
      <c r="J173">
        <v>1</v>
      </c>
      <c r="K173">
        <v>30</v>
      </c>
      <c r="L173">
        <v>413.25</v>
      </c>
      <c r="M173">
        <v>293.25</v>
      </c>
      <c r="N173">
        <v>30000</v>
      </c>
      <c r="O173">
        <f t="shared" si="30"/>
        <v>1</v>
      </c>
      <c r="Q173">
        <v>1</v>
      </c>
      <c r="R173">
        <v>1</v>
      </c>
      <c r="S173">
        <v>60</v>
      </c>
      <c r="T173">
        <v>413.25</v>
      </c>
      <c r="U173">
        <v>293.25</v>
      </c>
      <c r="V173">
        <v>30000</v>
      </c>
      <c r="W173">
        <f t="shared" si="36"/>
        <v>1</v>
      </c>
      <c r="Y173">
        <v>1</v>
      </c>
      <c r="Z173">
        <v>1</v>
      </c>
      <c r="AA173">
        <v>90</v>
      </c>
      <c r="AB173">
        <v>413.25</v>
      </c>
      <c r="AC173">
        <v>293.25</v>
      </c>
      <c r="AD173">
        <v>30000</v>
      </c>
      <c r="AE173">
        <f t="shared" si="34"/>
        <v>1</v>
      </c>
      <c r="AI173">
        <v>1</v>
      </c>
      <c r="AL173">
        <v>1</v>
      </c>
      <c r="AO173">
        <v>1</v>
      </c>
      <c r="AP173">
        <v>1</v>
      </c>
      <c r="AQ173">
        <v>413.25</v>
      </c>
      <c r="AR173">
        <v>293.25</v>
      </c>
      <c r="AS173">
        <f t="shared" si="28"/>
        <v>1</v>
      </c>
      <c r="AU173">
        <v>1</v>
      </c>
      <c r="AV173">
        <v>1</v>
      </c>
      <c r="AW173">
        <v>4.6199999999999998E-2</v>
      </c>
      <c r="AX173">
        <v>1</v>
      </c>
      <c r="BA173">
        <f t="shared" si="31"/>
        <v>0</v>
      </c>
      <c r="BC173">
        <v>1.0297821575467201</v>
      </c>
      <c r="BD173">
        <v>1.01448913821209</v>
      </c>
      <c r="BG173">
        <v>1</v>
      </c>
      <c r="BI173">
        <v>1</v>
      </c>
      <c r="BK173">
        <v>1</v>
      </c>
      <c r="BN173">
        <f t="shared" si="32"/>
        <v>0</v>
      </c>
      <c r="BO173">
        <f t="shared" si="33"/>
        <v>2.099351261290457E-4</v>
      </c>
    </row>
    <row r="174" spans="1:67" x14ac:dyDescent="0.25">
      <c r="A174">
        <v>1</v>
      </c>
      <c r="B174">
        <v>2</v>
      </c>
      <c r="C174">
        <v>0</v>
      </c>
      <c r="D174">
        <v>409.24</v>
      </c>
      <c r="E174">
        <v>293.25</v>
      </c>
      <c r="F174">
        <v>30000</v>
      </c>
      <c r="G174">
        <f t="shared" si="35"/>
        <v>1.0345719458574014</v>
      </c>
      <c r="I174">
        <v>1</v>
      </c>
      <c r="J174">
        <v>2</v>
      </c>
      <c r="K174">
        <v>30</v>
      </c>
      <c r="L174">
        <v>409.22</v>
      </c>
      <c r="M174">
        <v>293.25</v>
      </c>
      <c r="N174">
        <v>30000</v>
      </c>
      <c r="O174">
        <f t="shared" si="30"/>
        <v>1.0347503664740878</v>
      </c>
      <c r="Q174">
        <v>1</v>
      </c>
      <c r="R174">
        <v>2</v>
      </c>
      <c r="S174">
        <v>60</v>
      </c>
      <c r="T174">
        <v>409.19</v>
      </c>
      <c r="U174">
        <v>293.25</v>
      </c>
      <c r="V174">
        <v>30000</v>
      </c>
      <c r="W174">
        <f t="shared" si="36"/>
        <v>1.0350181128169744</v>
      </c>
      <c r="Y174">
        <v>1</v>
      </c>
      <c r="Z174">
        <v>2</v>
      </c>
      <c r="AA174">
        <v>90</v>
      </c>
      <c r="AB174">
        <v>409.17</v>
      </c>
      <c r="AC174">
        <v>293.25</v>
      </c>
      <c r="AD174">
        <v>30000</v>
      </c>
      <c r="AE174">
        <f t="shared" si="34"/>
        <v>1.0351966873706002</v>
      </c>
      <c r="AI174">
        <v>1.0345</v>
      </c>
      <c r="AL174">
        <v>1.0362</v>
      </c>
      <c r="AO174">
        <v>1</v>
      </c>
      <c r="AP174">
        <v>2</v>
      </c>
      <c r="AQ174">
        <v>409.21</v>
      </c>
      <c r="AR174">
        <v>293.25</v>
      </c>
      <c r="AS174">
        <f t="shared" si="28"/>
        <v>1.0348395998620217</v>
      </c>
      <c r="AU174">
        <v>2</v>
      </c>
      <c r="AV174">
        <v>1</v>
      </c>
      <c r="AW174">
        <v>4.6199999999999998E-2</v>
      </c>
      <c r="AX174">
        <v>1.0350999999999999</v>
      </c>
      <c r="BA174">
        <f t="shared" si="31"/>
        <v>2.5163333333296661E-4</v>
      </c>
      <c r="BC174">
        <v>1.0552941184446101</v>
      </c>
      <c r="BD174">
        <v>1.0393917503687</v>
      </c>
      <c r="BG174">
        <v>1.0333000000000001</v>
      </c>
      <c r="BI174">
        <v>1.0391999999999999</v>
      </c>
      <c r="BK174">
        <v>1.0353000000000001</v>
      </c>
      <c r="BN174">
        <f t="shared" si="32"/>
        <v>6.780823185908326E-8</v>
      </c>
      <c r="BO174">
        <f t="shared" si="33"/>
        <v>2.0722074235451895E-5</v>
      </c>
    </row>
    <row r="175" spans="1:67" x14ac:dyDescent="0.25">
      <c r="A175">
        <v>1</v>
      </c>
      <c r="B175">
        <v>5</v>
      </c>
      <c r="C175">
        <v>0</v>
      </c>
      <c r="D175">
        <v>403.98</v>
      </c>
      <c r="E175">
        <v>293.25</v>
      </c>
      <c r="F175">
        <v>30000</v>
      </c>
      <c r="G175">
        <f t="shared" si="35"/>
        <v>1.0837171498238958</v>
      </c>
      <c r="I175">
        <v>1</v>
      </c>
      <c r="J175">
        <v>5</v>
      </c>
      <c r="K175">
        <v>30</v>
      </c>
      <c r="L175">
        <v>403.79</v>
      </c>
      <c r="M175">
        <v>293.25</v>
      </c>
      <c r="N175">
        <v>30000</v>
      </c>
      <c r="O175">
        <f t="shared" si="30"/>
        <v>1.0855798805862129</v>
      </c>
      <c r="Q175">
        <v>1</v>
      </c>
      <c r="R175">
        <v>5</v>
      </c>
      <c r="S175">
        <v>60</v>
      </c>
      <c r="T175">
        <v>403.45</v>
      </c>
      <c r="U175">
        <v>293.25</v>
      </c>
      <c r="V175">
        <v>30000</v>
      </c>
      <c r="W175">
        <f t="shared" si="36"/>
        <v>1.0889292196007261</v>
      </c>
      <c r="Y175">
        <v>1</v>
      </c>
      <c r="Z175">
        <v>5</v>
      </c>
      <c r="AA175">
        <v>90</v>
      </c>
      <c r="AB175">
        <v>403.3</v>
      </c>
      <c r="AC175">
        <v>293.25</v>
      </c>
      <c r="AD175">
        <v>30000</v>
      </c>
      <c r="AE175">
        <f t="shared" si="34"/>
        <v>1.0904134484325305</v>
      </c>
      <c r="AI175">
        <v>1.0784</v>
      </c>
      <c r="AL175">
        <v>1.0881000000000001</v>
      </c>
      <c r="AO175">
        <v>1</v>
      </c>
      <c r="AP175">
        <v>5</v>
      </c>
      <c r="AQ175">
        <v>403.63</v>
      </c>
      <c r="AR175">
        <v>293.25</v>
      </c>
      <c r="AS175">
        <f t="shared" si="28"/>
        <v>1.0871534698314913</v>
      </c>
      <c r="AU175">
        <v>5</v>
      </c>
      <c r="AV175">
        <v>1</v>
      </c>
      <c r="AW175">
        <v>4.6199999999999998E-2</v>
      </c>
      <c r="AX175">
        <v>1.0815999999999999</v>
      </c>
      <c r="BA175">
        <f t="shared" si="31"/>
        <v>-5.1082666666668469E-3</v>
      </c>
      <c r="BC175">
        <v>1.0756649353115799</v>
      </c>
      <c r="BD175">
        <v>1.0633617283600101</v>
      </c>
      <c r="BG175">
        <v>1.0724</v>
      </c>
      <c r="BI175">
        <v>1.1081000000000001</v>
      </c>
      <c r="BK175">
        <v>1.0844</v>
      </c>
      <c r="BN175">
        <f t="shared" si="32"/>
        <v>3.0841027169285219E-5</v>
      </c>
      <c r="BO175">
        <f t="shared" si="33"/>
        <v>5.6604696224579938E-4</v>
      </c>
    </row>
    <row r="176" spans="1:67" x14ac:dyDescent="0.25">
      <c r="A176">
        <v>1</v>
      </c>
      <c r="B176">
        <v>10</v>
      </c>
      <c r="C176">
        <v>0</v>
      </c>
      <c r="D176">
        <v>400.81</v>
      </c>
      <c r="E176">
        <v>293.25</v>
      </c>
      <c r="F176">
        <v>30000</v>
      </c>
      <c r="G176">
        <f t="shared" si="35"/>
        <v>1.1156563778356265</v>
      </c>
      <c r="I176">
        <v>1</v>
      </c>
      <c r="J176">
        <v>10</v>
      </c>
      <c r="K176">
        <v>30</v>
      </c>
      <c r="L176">
        <v>400.37</v>
      </c>
      <c r="M176">
        <v>293.25</v>
      </c>
      <c r="N176">
        <v>30000</v>
      </c>
      <c r="O176">
        <f t="shared" si="30"/>
        <v>1.1202389843166543</v>
      </c>
      <c r="Q176">
        <v>1</v>
      </c>
      <c r="R176">
        <v>10</v>
      </c>
      <c r="S176">
        <v>60</v>
      </c>
      <c r="T176">
        <v>399.6</v>
      </c>
      <c r="U176">
        <v>293.25</v>
      </c>
      <c r="V176">
        <v>30000</v>
      </c>
      <c r="W176">
        <f t="shared" si="36"/>
        <v>1.1283497884344145</v>
      </c>
      <c r="Y176">
        <v>1</v>
      </c>
      <c r="Z176">
        <v>10</v>
      </c>
      <c r="AA176">
        <v>90</v>
      </c>
      <c r="AB176">
        <v>399.26</v>
      </c>
      <c r="AC176">
        <v>293.25</v>
      </c>
      <c r="AD176">
        <v>30000</v>
      </c>
      <c r="AE176">
        <f t="shared" si="34"/>
        <v>1.1319686821997925</v>
      </c>
      <c r="AI176">
        <v>1.1025</v>
      </c>
      <c r="AL176">
        <v>1.1197999999999999</v>
      </c>
      <c r="AO176">
        <v>1</v>
      </c>
      <c r="AP176">
        <v>10</v>
      </c>
      <c r="AQ176">
        <v>400</v>
      </c>
      <c r="AR176">
        <v>293.25</v>
      </c>
      <c r="AS176">
        <f t="shared" si="28"/>
        <v>1.1241217798594847</v>
      </c>
      <c r="AU176">
        <v>10</v>
      </c>
      <c r="AV176">
        <v>1</v>
      </c>
      <c r="AW176">
        <v>4.6199999999999998E-2</v>
      </c>
      <c r="AX176">
        <v>1.1083000000000001</v>
      </c>
      <c r="BA176">
        <f t="shared" si="31"/>
        <v>-1.4074791666666538E-2</v>
      </c>
      <c r="BC176">
        <v>1.12601330763123</v>
      </c>
      <c r="BD176">
        <v>1.11273506883997</v>
      </c>
      <c r="BG176">
        <v>1.0925</v>
      </c>
      <c r="BI176">
        <v>1.1600999999999999</v>
      </c>
      <c r="BK176">
        <v>1.1152</v>
      </c>
      <c r="BN176">
        <f t="shared" si="32"/>
        <v>2.5032871792199347E-4</v>
      </c>
      <c r="BO176">
        <f t="shared" si="33"/>
        <v>1.296571878419379E-4</v>
      </c>
    </row>
    <row r="177" spans="1:67" x14ac:dyDescent="0.25">
      <c r="A177">
        <v>1</v>
      </c>
      <c r="B177">
        <v>20</v>
      </c>
      <c r="C177">
        <v>0</v>
      </c>
      <c r="D177">
        <v>398.5</v>
      </c>
      <c r="E177">
        <v>293.25</v>
      </c>
      <c r="F177">
        <v>30000</v>
      </c>
      <c r="G177">
        <f t="shared" si="35"/>
        <v>1.1401425178147269</v>
      </c>
      <c r="I177">
        <v>1</v>
      </c>
      <c r="J177">
        <v>20</v>
      </c>
      <c r="K177">
        <v>30</v>
      </c>
      <c r="L177">
        <v>397.82</v>
      </c>
      <c r="M177">
        <v>293.25</v>
      </c>
      <c r="N177">
        <v>30000</v>
      </c>
      <c r="O177">
        <f t="shared" si="30"/>
        <v>1.1475566606101177</v>
      </c>
      <c r="Q177">
        <v>1</v>
      </c>
      <c r="R177">
        <v>20</v>
      </c>
      <c r="S177">
        <v>60</v>
      </c>
      <c r="T177">
        <v>396.66</v>
      </c>
      <c r="U177">
        <v>293.25</v>
      </c>
      <c r="V177">
        <v>30000</v>
      </c>
      <c r="W177">
        <f t="shared" si="36"/>
        <v>1.160429358862779</v>
      </c>
      <c r="Y177">
        <v>1</v>
      </c>
      <c r="Z177">
        <v>20</v>
      </c>
      <c r="AA177">
        <v>90</v>
      </c>
      <c r="AB177">
        <v>396.17</v>
      </c>
      <c r="AC177">
        <v>293.25</v>
      </c>
      <c r="AD177">
        <v>30000</v>
      </c>
      <c r="AE177">
        <f t="shared" si="34"/>
        <v>1.1659541391371937</v>
      </c>
      <c r="AI177">
        <v>1.1177999999999999</v>
      </c>
      <c r="AL177">
        <v>1.1412</v>
      </c>
      <c r="AO177">
        <v>1</v>
      </c>
      <c r="AP177">
        <v>20</v>
      </c>
      <c r="AQ177">
        <v>397.28</v>
      </c>
      <c r="AR177">
        <v>293.25</v>
      </c>
      <c r="AS177">
        <f t="shared" si="28"/>
        <v>1.1535134095933868</v>
      </c>
      <c r="AU177">
        <v>20</v>
      </c>
      <c r="AV177">
        <v>1</v>
      </c>
      <c r="AW177">
        <v>4.6199999999999998E-2</v>
      </c>
      <c r="AX177">
        <v>1.1255999999999999</v>
      </c>
      <c r="BA177">
        <f t="shared" si="31"/>
        <v>-2.4198600000000268E-2</v>
      </c>
      <c r="BC177">
        <v>1.14345725037358</v>
      </c>
      <c r="BD177">
        <v>1.1245078836545199</v>
      </c>
      <c r="BG177">
        <v>1.1048</v>
      </c>
      <c r="BI177">
        <v>1.2008000000000001</v>
      </c>
      <c r="BK177">
        <v>1.1369</v>
      </c>
      <c r="BN177">
        <f t="shared" si="32"/>
        <v>7.7915843512818051E-4</v>
      </c>
      <c r="BO177">
        <f t="shared" si="33"/>
        <v>8.4132053499027767E-4</v>
      </c>
    </row>
    <row r="178" spans="1:67" x14ac:dyDescent="0.25">
      <c r="A178">
        <v>2</v>
      </c>
      <c r="B178">
        <v>0.2</v>
      </c>
      <c r="C178">
        <v>0</v>
      </c>
      <c r="D178">
        <v>356.92</v>
      </c>
      <c r="E178">
        <v>293.25</v>
      </c>
      <c r="F178">
        <v>30000</v>
      </c>
      <c r="G178">
        <f t="shared" si="35"/>
        <v>1.8847180775875605</v>
      </c>
      <c r="I178">
        <v>2</v>
      </c>
      <c r="J178">
        <v>0.2</v>
      </c>
      <c r="K178">
        <v>30</v>
      </c>
      <c r="L178">
        <v>356.96</v>
      </c>
      <c r="M178">
        <v>293.25</v>
      </c>
      <c r="N178">
        <v>30000</v>
      </c>
      <c r="O178">
        <f t="shared" si="30"/>
        <v>1.8835347669125733</v>
      </c>
      <c r="Q178">
        <v>2</v>
      </c>
      <c r="R178">
        <v>0.2</v>
      </c>
      <c r="S178">
        <v>60</v>
      </c>
      <c r="T178">
        <v>357.05</v>
      </c>
      <c r="U178">
        <v>293.25</v>
      </c>
      <c r="V178">
        <v>30000</v>
      </c>
      <c r="W178">
        <f t="shared" si="36"/>
        <v>1.8808777429467081</v>
      </c>
      <c r="Y178">
        <v>2</v>
      </c>
      <c r="Z178">
        <v>0.2</v>
      </c>
      <c r="AA178">
        <v>90</v>
      </c>
      <c r="AB178">
        <v>357.1</v>
      </c>
      <c r="AC178">
        <v>293.25</v>
      </c>
      <c r="AD178">
        <v>30000</v>
      </c>
      <c r="AE178">
        <f t="shared" si="34"/>
        <v>1.8794048551292084</v>
      </c>
      <c r="AI178">
        <v>1.8802000000000001</v>
      </c>
      <c r="AL178">
        <v>1.8895</v>
      </c>
      <c r="AO178">
        <v>2</v>
      </c>
      <c r="AP178">
        <v>0.2</v>
      </c>
      <c r="AQ178">
        <v>357.01</v>
      </c>
      <c r="AR178">
        <v>293.25</v>
      </c>
      <c r="AS178">
        <f t="shared" si="28"/>
        <v>1.8820577164366377</v>
      </c>
      <c r="AU178">
        <v>0.2</v>
      </c>
      <c r="AV178">
        <v>2</v>
      </c>
      <c r="AW178">
        <v>4.6199999999999998E-2</v>
      </c>
      <c r="AX178">
        <v>1.8833</v>
      </c>
      <c r="BA178">
        <f t="shared" si="31"/>
        <v>6.600666666665083E-4</v>
      </c>
      <c r="BC178">
        <v>1.8737998361568899</v>
      </c>
      <c r="BD178">
        <v>1.8675124335964199</v>
      </c>
      <c r="BG178">
        <v>1.8722000000000001</v>
      </c>
      <c r="BI178">
        <v>1.901</v>
      </c>
      <c r="BK178">
        <v>1.8816999999999999</v>
      </c>
      <c r="BN178">
        <f t="shared" si="32"/>
        <v>1.5432684518001634E-6</v>
      </c>
      <c r="BO178">
        <f t="shared" si="33"/>
        <v>2.115652529019321E-4</v>
      </c>
    </row>
    <row r="179" spans="1:67" x14ac:dyDescent="0.25">
      <c r="A179">
        <v>2</v>
      </c>
      <c r="B179">
        <v>0.5</v>
      </c>
      <c r="C179">
        <v>0</v>
      </c>
      <c r="D179">
        <v>356.05</v>
      </c>
      <c r="E179">
        <v>293.25</v>
      </c>
      <c r="F179">
        <v>30000</v>
      </c>
      <c r="G179">
        <f t="shared" si="35"/>
        <v>1.9108280254777066</v>
      </c>
      <c r="I179">
        <v>2</v>
      </c>
      <c r="J179">
        <v>0.5</v>
      </c>
      <c r="K179">
        <v>30</v>
      </c>
      <c r="L179">
        <v>356.07</v>
      </c>
      <c r="M179">
        <v>293.25</v>
      </c>
      <c r="N179">
        <v>30000</v>
      </c>
      <c r="O179">
        <f t="shared" si="30"/>
        <v>1.9102196752626555</v>
      </c>
      <c r="Q179">
        <v>2</v>
      </c>
      <c r="R179">
        <v>0.5</v>
      </c>
      <c r="S179">
        <v>60</v>
      </c>
      <c r="T179">
        <v>356.11</v>
      </c>
      <c r="U179">
        <v>293.25</v>
      </c>
      <c r="V179">
        <v>30000</v>
      </c>
      <c r="W179">
        <f t="shared" si="36"/>
        <v>1.909004136175628</v>
      </c>
      <c r="Y179">
        <v>2</v>
      </c>
      <c r="Z179">
        <v>0.5</v>
      </c>
      <c r="AA179">
        <v>90</v>
      </c>
      <c r="AB179">
        <v>356.13</v>
      </c>
      <c r="AC179">
        <v>293.25</v>
      </c>
      <c r="AD179">
        <v>30000</v>
      </c>
      <c r="AE179">
        <f t="shared" si="34"/>
        <v>1.9083969465648856</v>
      </c>
      <c r="AI179">
        <v>1.907</v>
      </c>
      <c r="AL179">
        <v>1.9127000000000001</v>
      </c>
      <c r="AO179">
        <v>2</v>
      </c>
      <c r="AP179">
        <v>0.5</v>
      </c>
      <c r="AQ179">
        <v>356.09</v>
      </c>
      <c r="AR179">
        <v>293.25</v>
      </c>
      <c r="AS179">
        <f t="shared" si="28"/>
        <v>1.9096117122851695</v>
      </c>
      <c r="AU179">
        <v>0.5</v>
      </c>
      <c r="AV179">
        <v>2</v>
      </c>
      <c r="AW179">
        <v>4.6199999999999998E-2</v>
      </c>
      <c r="AX179">
        <v>1.9089</v>
      </c>
      <c r="BA179">
        <f t="shared" si="31"/>
        <v>-3.7270000000038566E-4</v>
      </c>
      <c r="BC179">
        <v>1.9051103600977299</v>
      </c>
      <c r="BD179">
        <v>1.90312196346869</v>
      </c>
      <c r="BG179">
        <v>1.9021999999999999</v>
      </c>
      <c r="BI179">
        <v>1.9200999999999999</v>
      </c>
      <c r="BK179">
        <v>1.9080999999999999</v>
      </c>
      <c r="BN179">
        <f t="shared" si="32"/>
        <v>5.0653437686107656E-7</v>
      </c>
      <c r="BO179">
        <f t="shared" si="33"/>
        <v>4.2116839700996515E-5</v>
      </c>
    </row>
    <row r="180" spans="1:67" x14ac:dyDescent="0.25">
      <c r="A180">
        <v>2</v>
      </c>
      <c r="B180">
        <v>1</v>
      </c>
      <c r="C180">
        <v>0</v>
      </c>
      <c r="D180">
        <v>354.9</v>
      </c>
      <c r="E180">
        <v>293.25</v>
      </c>
      <c r="F180">
        <v>30000</v>
      </c>
      <c r="G180">
        <f t="shared" si="35"/>
        <v>1.9464720194647209</v>
      </c>
      <c r="I180">
        <v>2</v>
      </c>
      <c r="J180">
        <v>1</v>
      </c>
      <c r="K180">
        <v>30</v>
      </c>
      <c r="L180">
        <v>354.9</v>
      </c>
      <c r="M180">
        <v>293.25</v>
      </c>
      <c r="N180">
        <v>30000</v>
      </c>
      <c r="O180">
        <f t="shared" si="30"/>
        <v>1.9464720194647209</v>
      </c>
      <c r="Q180">
        <v>2</v>
      </c>
      <c r="R180">
        <v>1</v>
      </c>
      <c r="S180">
        <v>60</v>
      </c>
      <c r="T180">
        <v>354.91</v>
      </c>
      <c r="U180">
        <v>293.25</v>
      </c>
      <c r="V180">
        <v>30000</v>
      </c>
      <c r="W180">
        <f t="shared" si="36"/>
        <v>1.9461563412260776</v>
      </c>
      <c r="Y180">
        <v>2</v>
      </c>
      <c r="Z180">
        <v>1</v>
      </c>
      <c r="AA180">
        <v>90</v>
      </c>
      <c r="AB180">
        <v>354.91</v>
      </c>
      <c r="AC180">
        <v>293.25</v>
      </c>
      <c r="AD180">
        <v>30000</v>
      </c>
      <c r="AE180">
        <f t="shared" si="34"/>
        <v>1.9461563412260776</v>
      </c>
      <c r="AI180">
        <v>1.9443999999999999</v>
      </c>
      <c r="AL180">
        <v>1.9463999999999999</v>
      </c>
      <c r="AO180">
        <v>2</v>
      </c>
      <c r="AP180">
        <v>1</v>
      </c>
      <c r="AQ180">
        <v>354.91</v>
      </c>
      <c r="AR180">
        <v>293.25</v>
      </c>
      <c r="AS180">
        <f t="shared" si="28"/>
        <v>1.9461563412260776</v>
      </c>
      <c r="AU180">
        <v>1</v>
      </c>
      <c r="AV180">
        <v>2</v>
      </c>
      <c r="AW180">
        <v>4.6199999999999998E-2</v>
      </c>
      <c r="AX180">
        <v>1.9450000000000001</v>
      </c>
      <c r="BA180">
        <f t="shared" si="31"/>
        <v>-5.9416666666618171E-4</v>
      </c>
      <c r="BC180">
        <v>1.9470386680398999</v>
      </c>
      <c r="BD180">
        <v>1.9451728045818799</v>
      </c>
      <c r="BG180">
        <v>1.9427000000000001</v>
      </c>
      <c r="BI180">
        <v>1.9493</v>
      </c>
      <c r="BK180">
        <v>1.9449000000000001</v>
      </c>
      <c r="BN180">
        <f t="shared" si="32"/>
        <v>1.3371250311265333E-6</v>
      </c>
      <c r="BO180">
        <f t="shared" si="33"/>
        <v>9.6734433047967763E-7</v>
      </c>
    </row>
    <row r="181" spans="1:67" x14ac:dyDescent="0.25">
      <c r="A181">
        <v>2</v>
      </c>
      <c r="B181">
        <v>2</v>
      </c>
      <c r="C181">
        <v>0</v>
      </c>
      <c r="D181">
        <v>353.25</v>
      </c>
      <c r="E181">
        <v>293.25</v>
      </c>
      <c r="F181">
        <v>30000</v>
      </c>
      <c r="G181">
        <f t="shared" si="35"/>
        <v>2</v>
      </c>
      <c r="I181">
        <v>2</v>
      </c>
      <c r="J181">
        <v>2</v>
      </c>
      <c r="K181">
        <v>30</v>
      </c>
      <c r="L181">
        <v>353.25</v>
      </c>
      <c r="M181">
        <v>293.25</v>
      </c>
      <c r="N181">
        <v>30000</v>
      </c>
      <c r="O181">
        <f t="shared" si="30"/>
        <v>2</v>
      </c>
      <c r="Q181">
        <v>2</v>
      </c>
      <c r="R181">
        <v>2</v>
      </c>
      <c r="S181">
        <v>60</v>
      </c>
      <c r="T181">
        <v>353.25</v>
      </c>
      <c r="U181">
        <v>293.25</v>
      </c>
      <c r="V181">
        <v>30000</v>
      </c>
      <c r="W181">
        <f t="shared" si="36"/>
        <v>2</v>
      </c>
      <c r="Y181">
        <v>2</v>
      </c>
      <c r="Z181">
        <v>2</v>
      </c>
      <c r="AA181">
        <v>90</v>
      </c>
      <c r="AB181">
        <v>353.25</v>
      </c>
      <c r="AC181">
        <v>293.25</v>
      </c>
      <c r="AD181">
        <v>30000</v>
      </c>
      <c r="AE181">
        <f t="shared" si="34"/>
        <v>2</v>
      </c>
      <c r="AI181">
        <v>2</v>
      </c>
      <c r="AL181">
        <v>2</v>
      </c>
      <c r="AO181">
        <v>2</v>
      </c>
      <c r="AP181">
        <v>2</v>
      </c>
      <c r="AQ181">
        <v>353.25</v>
      </c>
      <c r="AR181">
        <v>293.25</v>
      </c>
      <c r="AS181">
        <f t="shared" si="28"/>
        <v>2</v>
      </c>
      <c r="AU181">
        <v>2</v>
      </c>
      <c r="AV181">
        <v>2</v>
      </c>
      <c r="AW181">
        <v>4.6199999999999998E-2</v>
      </c>
      <c r="AX181">
        <v>2</v>
      </c>
      <c r="BA181">
        <f t="shared" si="31"/>
        <v>0</v>
      </c>
      <c r="BC181">
        <v>2.0176691848453601</v>
      </c>
      <c r="BD181">
        <v>2.0126804619564802</v>
      </c>
      <c r="BG181">
        <v>2</v>
      </c>
      <c r="BI181">
        <v>2</v>
      </c>
      <c r="BK181">
        <v>2</v>
      </c>
      <c r="BN181">
        <f t="shared" si="32"/>
        <v>0</v>
      </c>
      <c r="BO181">
        <f t="shared" si="33"/>
        <v>1.6079411542974177E-4</v>
      </c>
    </row>
    <row r="182" spans="1:67" x14ac:dyDescent="0.25">
      <c r="A182">
        <v>2</v>
      </c>
      <c r="B182">
        <v>5</v>
      </c>
      <c r="C182">
        <v>0</v>
      </c>
      <c r="D182">
        <v>350.58</v>
      </c>
      <c r="E182">
        <v>293.25</v>
      </c>
      <c r="F182">
        <v>30000</v>
      </c>
      <c r="G182">
        <f t="shared" si="35"/>
        <v>2.0931449502878081</v>
      </c>
      <c r="I182">
        <v>2</v>
      </c>
      <c r="J182">
        <v>5</v>
      </c>
      <c r="K182">
        <v>30</v>
      </c>
      <c r="L182">
        <v>350.55</v>
      </c>
      <c r="M182">
        <v>293.25</v>
      </c>
      <c r="N182">
        <v>30000</v>
      </c>
      <c r="O182">
        <f t="shared" si="30"/>
        <v>2.0942408376963346</v>
      </c>
      <c r="Q182">
        <v>2</v>
      </c>
      <c r="R182">
        <v>5</v>
      </c>
      <c r="S182">
        <v>60</v>
      </c>
      <c r="T182">
        <v>350.52</v>
      </c>
      <c r="U182">
        <v>293.25</v>
      </c>
      <c r="V182">
        <v>30000</v>
      </c>
      <c r="W182">
        <f t="shared" si="36"/>
        <v>2.0953378732320593</v>
      </c>
      <c r="Y182">
        <v>2</v>
      </c>
      <c r="Z182">
        <v>5</v>
      </c>
      <c r="AA182">
        <v>90</v>
      </c>
      <c r="AB182">
        <v>350.5</v>
      </c>
      <c r="AC182">
        <v>293.25</v>
      </c>
      <c r="AD182">
        <v>30000</v>
      </c>
      <c r="AE182">
        <f t="shared" si="34"/>
        <v>2.0960698689956332</v>
      </c>
      <c r="AI182">
        <v>2.0918000000000001</v>
      </c>
      <c r="AL182">
        <v>2.0981999999999998</v>
      </c>
      <c r="AO182">
        <v>2</v>
      </c>
      <c r="AP182">
        <v>5</v>
      </c>
      <c r="AQ182">
        <v>350.54</v>
      </c>
      <c r="AR182">
        <v>293.25</v>
      </c>
      <c r="AS182">
        <f t="shared" ref="AS182:AS205" si="37">30000*4/1000/(AQ182-AR182)</f>
        <v>2.0946063885494843</v>
      </c>
      <c r="AU182">
        <v>5</v>
      </c>
      <c r="AV182">
        <v>2</v>
      </c>
      <c r="AW182">
        <v>4.6199999999999998E-2</v>
      </c>
      <c r="AX182">
        <v>2.0939000000000001</v>
      </c>
      <c r="BA182">
        <f t="shared" si="31"/>
        <v>-3.3724166666626679E-4</v>
      </c>
      <c r="BC182">
        <v>2.0976043708626499</v>
      </c>
      <c r="BD182">
        <v>2.0931348219580501</v>
      </c>
      <c r="BG182">
        <v>2.0876000000000001</v>
      </c>
      <c r="BI182">
        <v>2.1095000000000002</v>
      </c>
      <c r="BK182">
        <v>2.0949</v>
      </c>
      <c r="BN182">
        <f t="shared" si="32"/>
        <v>4.9898478284244591E-7</v>
      </c>
      <c r="BO182">
        <f t="shared" si="33"/>
        <v>2.1655082330253127E-6</v>
      </c>
    </row>
    <row r="183" spans="1:67" x14ac:dyDescent="0.25">
      <c r="A183">
        <v>2</v>
      </c>
      <c r="B183">
        <v>10</v>
      </c>
      <c r="C183">
        <v>0</v>
      </c>
      <c r="D183">
        <v>348.62</v>
      </c>
      <c r="E183">
        <v>293.25</v>
      </c>
      <c r="F183">
        <v>30000</v>
      </c>
      <c r="G183">
        <f t="shared" si="35"/>
        <v>2.1672385768466675</v>
      </c>
      <c r="I183">
        <v>2</v>
      </c>
      <c r="J183">
        <v>10</v>
      </c>
      <c r="K183">
        <v>30</v>
      </c>
      <c r="L183">
        <v>348.52</v>
      </c>
      <c r="M183">
        <v>293.25</v>
      </c>
      <c r="N183">
        <v>30000</v>
      </c>
      <c r="O183">
        <f t="shared" si="30"/>
        <v>2.1711597611724271</v>
      </c>
      <c r="Q183">
        <v>2</v>
      </c>
      <c r="R183">
        <v>10</v>
      </c>
      <c r="S183">
        <v>60</v>
      </c>
      <c r="T183">
        <v>348.35</v>
      </c>
      <c r="U183">
        <v>293.25</v>
      </c>
      <c r="V183">
        <v>30000</v>
      </c>
      <c r="W183">
        <f t="shared" si="36"/>
        <v>2.1778584392014508</v>
      </c>
      <c r="Y183">
        <v>2</v>
      </c>
      <c r="Z183">
        <v>10</v>
      </c>
      <c r="AA183">
        <v>90</v>
      </c>
      <c r="AB183">
        <v>348.27</v>
      </c>
      <c r="AC183">
        <v>293.25</v>
      </c>
      <c r="AD183">
        <v>30000</v>
      </c>
      <c r="AE183">
        <f t="shared" si="34"/>
        <v>2.1810250817884413</v>
      </c>
      <c r="AI183">
        <v>2.1566999999999998</v>
      </c>
      <c r="AL183">
        <v>2.1760999999999999</v>
      </c>
      <c r="AO183">
        <v>2</v>
      </c>
      <c r="AP183">
        <v>10</v>
      </c>
      <c r="AQ183">
        <v>348.44</v>
      </c>
      <c r="AR183">
        <v>293.25</v>
      </c>
      <c r="AS183">
        <f t="shared" si="37"/>
        <v>2.1743069396629826</v>
      </c>
      <c r="AU183">
        <v>10</v>
      </c>
      <c r="AV183">
        <v>2</v>
      </c>
      <c r="AW183">
        <v>4.6199999999999998E-2</v>
      </c>
      <c r="AX183">
        <v>2.1631999999999998</v>
      </c>
      <c r="BA183">
        <f t="shared" si="31"/>
        <v>-5.1082666666668469E-3</v>
      </c>
      <c r="BC183">
        <v>2.1940016759677698</v>
      </c>
      <c r="BD183">
        <v>2.1825484259307699</v>
      </c>
      <c r="BG183">
        <v>2.1448</v>
      </c>
      <c r="BI183">
        <v>2.2162000000000002</v>
      </c>
      <c r="BK183">
        <v>2.1686999999999999</v>
      </c>
      <c r="BN183">
        <f t="shared" si="32"/>
        <v>1.2336410867714087E-4</v>
      </c>
      <c r="BO183">
        <f t="shared" si="33"/>
        <v>6.7922095902126848E-5</v>
      </c>
    </row>
    <row r="184" spans="1:67" x14ac:dyDescent="0.25">
      <c r="A184">
        <v>2</v>
      </c>
      <c r="B184">
        <v>20</v>
      </c>
      <c r="C184">
        <v>0</v>
      </c>
      <c r="D184">
        <v>347.03</v>
      </c>
      <c r="E184">
        <v>293.25</v>
      </c>
      <c r="F184">
        <v>30000</v>
      </c>
      <c r="G184">
        <f t="shared" si="35"/>
        <v>2.2313127556712544</v>
      </c>
      <c r="I184">
        <v>2</v>
      </c>
      <c r="J184">
        <v>20</v>
      </c>
      <c r="K184">
        <v>30</v>
      </c>
      <c r="L184">
        <v>346.81</v>
      </c>
      <c r="M184">
        <v>293.25</v>
      </c>
      <c r="N184">
        <v>30000</v>
      </c>
      <c r="O184">
        <f t="shared" si="30"/>
        <v>2.2404779686333085</v>
      </c>
      <c r="Q184">
        <v>2</v>
      </c>
      <c r="R184">
        <v>20</v>
      </c>
      <c r="S184">
        <v>60</v>
      </c>
      <c r="T184">
        <v>346.42</v>
      </c>
      <c r="U184">
        <v>293.25</v>
      </c>
      <c r="V184">
        <v>30000</v>
      </c>
      <c r="W184">
        <f t="shared" si="36"/>
        <v>2.2569117923641144</v>
      </c>
      <c r="Y184">
        <v>2</v>
      </c>
      <c r="Z184">
        <v>20</v>
      </c>
      <c r="AA184">
        <v>90</v>
      </c>
      <c r="AB184">
        <v>346.26</v>
      </c>
      <c r="AC184">
        <v>293.25</v>
      </c>
      <c r="AD184">
        <v>30000</v>
      </c>
      <c r="AE184">
        <f t="shared" si="34"/>
        <v>2.2637238256932659</v>
      </c>
      <c r="AI184">
        <v>2.2050000000000001</v>
      </c>
      <c r="AL184">
        <v>2.2395</v>
      </c>
      <c r="AO184">
        <v>2</v>
      </c>
      <c r="AP184">
        <v>20</v>
      </c>
      <c r="AQ184">
        <v>346.63</v>
      </c>
      <c r="AR184">
        <v>293.25</v>
      </c>
      <c r="AS184">
        <f t="shared" si="37"/>
        <v>2.2480329711502436</v>
      </c>
      <c r="AU184">
        <v>20</v>
      </c>
      <c r="AV184">
        <v>2</v>
      </c>
      <c r="AW184">
        <v>4.6199999999999998E-2</v>
      </c>
      <c r="AX184">
        <v>2.2164999999999999</v>
      </c>
      <c r="BA184">
        <f t="shared" si="31"/>
        <v>-1.4026916666666726E-2</v>
      </c>
      <c r="BC184">
        <v>2.2538745435104901</v>
      </c>
      <c r="BD184">
        <v>2.2318560467790101</v>
      </c>
      <c r="BG184">
        <v>2.1850999999999998</v>
      </c>
      <c r="BI184">
        <v>2.3201999999999998</v>
      </c>
      <c r="BK184">
        <v>2.2303000000000002</v>
      </c>
      <c r="BN184">
        <f t="shared" si="32"/>
        <v>9.9432826956209969E-4</v>
      </c>
      <c r="BO184">
        <f t="shared" si="33"/>
        <v>2.616928821126092E-4</v>
      </c>
    </row>
    <row r="185" spans="1:67" x14ac:dyDescent="0.25">
      <c r="A185">
        <v>5</v>
      </c>
      <c r="B185">
        <v>0.2</v>
      </c>
      <c r="C185">
        <v>0</v>
      </c>
      <c r="D185">
        <v>318.87</v>
      </c>
      <c r="E185">
        <v>293.25</v>
      </c>
      <c r="F185">
        <v>30000</v>
      </c>
      <c r="G185">
        <f t="shared" si="35"/>
        <v>4.6838407494145189</v>
      </c>
      <c r="I185">
        <v>5</v>
      </c>
      <c r="J185">
        <v>0.2</v>
      </c>
      <c r="K185">
        <v>30</v>
      </c>
      <c r="L185">
        <v>318.89999999999998</v>
      </c>
      <c r="M185">
        <v>293.25</v>
      </c>
      <c r="N185">
        <v>30000</v>
      </c>
      <c r="O185">
        <f t="shared" si="30"/>
        <v>4.6783625730994194</v>
      </c>
      <c r="Q185">
        <v>5</v>
      </c>
      <c r="R185">
        <v>0.2</v>
      </c>
      <c r="S185">
        <v>60</v>
      </c>
      <c r="T185">
        <v>318.95</v>
      </c>
      <c r="U185">
        <v>293.25</v>
      </c>
      <c r="V185">
        <v>30000</v>
      </c>
      <c r="W185">
        <f t="shared" si="36"/>
        <v>4.6692607003891071</v>
      </c>
      <c r="Y185">
        <v>5</v>
      </c>
      <c r="Z185">
        <v>0.2</v>
      </c>
      <c r="AA185">
        <v>90</v>
      </c>
      <c r="AB185">
        <v>318.98</v>
      </c>
      <c r="AC185">
        <v>293.25</v>
      </c>
      <c r="AD185">
        <v>30000</v>
      </c>
      <c r="AE185">
        <f t="shared" ref="AE185:AE205" si="38">AD185*4/1000/(AB185-AC185)</f>
        <v>4.6638165565487721</v>
      </c>
      <c r="AI185">
        <v>4.6710000000000003</v>
      </c>
      <c r="AL185">
        <v>4.6988000000000003</v>
      </c>
      <c r="AO185">
        <v>5</v>
      </c>
      <c r="AP185">
        <v>0.2</v>
      </c>
      <c r="AQ185">
        <v>318.93</v>
      </c>
      <c r="AR185">
        <v>293.25</v>
      </c>
      <c r="AS185">
        <f t="shared" si="37"/>
        <v>4.6728971962616814</v>
      </c>
      <c r="AU185">
        <v>0.2</v>
      </c>
      <c r="AV185">
        <v>5</v>
      </c>
      <c r="AW185">
        <v>4.6199999999999998E-2</v>
      </c>
      <c r="AX185">
        <v>4.6802000000000001</v>
      </c>
      <c r="BA185">
        <f t="shared" si="31"/>
        <v>1.5628000000002039E-3</v>
      </c>
      <c r="BC185">
        <v>4.6854227483715798</v>
      </c>
      <c r="BD185">
        <v>4.6939049268731399</v>
      </c>
      <c r="BG185">
        <v>4.6464999999999996</v>
      </c>
      <c r="BI185">
        <v>4.7327000000000004</v>
      </c>
      <c r="BK185">
        <v>4.6749000000000001</v>
      </c>
      <c r="BN185">
        <f t="shared" si="32"/>
        <v>5.3330942440401699E-5</v>
      </c>
      <c r="BO185">
        <f t="shared" si="33"/>
        <v>4.4132474544360809E-4</v>
      </c>
    </row>
    <row r="186" spans="1:67" x14ac:dyDescent="0.25">
      <c r="A186">
        <v>5</v>
      </c>
      <c r="B186">
        <v>0.5</v>
      </c>
      <c r="C186">
        <v>0</v>
      </c>
      <c r="D186">
        <v>318.72000000000003</v>
      </c>
      <c r="E186">
        <v>293.25</v>
      </c>
      <c r="F186">
        <v>30000</v>
      </c>
      <c r="G186">
        <f t="shared" si="35"/>
        <v>4.7114252061248481</v>
      </c>
      <c r="I186">
        <v>5</v>
      </c>
      <c r="J186">
        <v>0.5</v>
      </c>
      <c r="K186">
        <v>30</v>
      </c>
      <c r="L186">
        <v>318.74</v>
      </c>
      <c r="M186">
        <v>293.25</v>
      </c>
      <c r="N186">
        <v>30000</v>
      </c>
      <c r="O186">
        <f t="shared" si="30"/>
        <v>4.7077285209886215</v>
      </c>
      <c r="Q186">
        <v>5</v>
      </c>
      <c r="R186">
        <v>0.5</v>
      </c>
      <c r="S186">
        <v>60</v>
      </c>
      <c r="T186">
        <v>318.77</v>
      </c>
      <c r="U186">
        <v>293.25</v>
      </c>
      <c r="V186">
        <v>30000</v>
      </c>
      <c r="W186">
        <f t="shared" si="36"/>
        <v>4.7021943573667748</v>
      </c>
      <c r="Y186">
        <v>5</v>
      </c>
      <c r="Z186">
        <v>0.5</v>
      </c>
      <c r="AA186">
        <v>90</v>
      </c>
      <c r="AB186">
        <v>318.79000000000002</v>
      </c>
      <c r="AC186">
        <v>293.25</v>
      </c>
      <c r="AD186">
        <v>30000</v>
      </c>
      <c r="AE186">
        <f t="shared" si="38"/>
        <v>4.6985121378230188</v>
      </c>
      <c r="AI186">
        <v>4.7005999999999997</v>
      </c>
      <c r="AL186">
        <v>4.7237999999999998</v>
      </c>
      <c r="AO186">
        <v>5</v>
      </c>
      <c r="AP186">
        <v>0.5</v>
      </c>
      <c r="AQ186">
        <v>318.75</v>
      </c>
      <c r="AR186">
        <v>293.25</v>
      </c>
      <c r="AS186">
        <f t="shared" si="37"/>
        <v>4.7058823529411766</v>
      </c>
      <c r="AU186">
        <v>0.5</v>
      </c>
      <c r="AV186">
        <v>5</v>
      </c>
      <c r="AW186">
        <v>4.6199999999999998E-2</v>
      </c>
      <c r="AX186">
        <v>4.7083000000000004</v>
      </c>
      <c r="BA186">
        <f t="shared" si="31"/>
        <v>5.1375000000004607E-4</v>
      </c>
      <c r="BC186">
        <v>4.7068456831614602</v>
      </c>
      <c r="BD186">
        <v>4.7136335383090397</v>
      </c>
      <c r="BG186">
        <v>4.6805000000000003</v>
      </c>
      <c r="BI186">
        <v>4.7526000000000002</v>
      </c>
      <c r="BK186">
        <v>4.7042000000000002</v>
      </c>
      <c r="BN186">
        <f t="shared" si="32"/>
        <v>5.8450173010391117E-6</v>
      </c>
      <c r="BO186">
        <f t="shared" si="33"/>
        <v>6.0080874606975372E-5</v>
      </c>
    </row>
    <row r="187" spans="1:67" x14ac:dyDescent="0.25">
      <c r="A187">
        <v>5</v>
      </c>
      <c r="B187">
        <v>1</v>
      </c>
      <c r="C187">
        <v>0</v>
      </c>
      <c r="D187">
        <v>318.48</v>
      </c>
      <c r="E187">
        <v>293.25</v>
      </c>
      <c r="F187">
        <v>30000</v>
      </c>
      <c r="G187">
        <f t="shared" si="35"/>
        <v>4.7562425683709835</v>
      </c>
      <c r="I187">
        <v>5</v>
      </c>
      <c r="J187">
        <v>1</v>
      </c>
      <c r="K187">
        <v>30</v>
      </c>
      <c r="L187">
        <v>318.49</v>
      </c>
      <c r="M187">
        <v>293.25</v>
      </c>
      <c r="N187">
        <v>30000</v>
      </c>
      <c r="O187">
        <f t="shared" si="30"/>
        <v>4.7543581616481756</v>
      </c>
      <c r="Q187">
        <v>5</v>
      </c>
      <c r="R187">
        <v>1</v>
      </c>
      <c r="S187">
        <v>60</v>
      </c>
      <c r="T187">
        <v>318.51</v>
      </c>
      <c r="U187">
        <v>293.25</v>
      </c>
      <c r="V187">
        <v>30000</v>
      </c>
      <c r="W187">
        <f t="shared" si="36"/>
        <v>4.7505938242280301</v>
      </c>
      <c r="Y187">
        <v>5</v>
      </c>
      <c r="Z187">
        <v>1</v>
      </c>
      <c r="AA187">
        <v>90</v>
      </c>
      <c r="AB187">
        <v>318.52</v>
      </c>
      <c r="AC187">
        <v>293.25</v>
      </c>
      <c r="AD187">
        <v>30000</v>
      </c>
      <c r="AE187">
        <f t="shared" si="38"/>
        <v>4.7487138899881316</v>
      </c>
      <c r="AI187">
        <v>4.7462999999999997</v>
      </c>
      <c r="AL187">
        <v>4.7632000000000003</v>
      </c>
      <c r="AO187">
        <v>5</v>
      </c>
      <c r="AP187">
        <v>1</v>
      </c>
      <c r="AQ187">
        <v>318.5</v>
      </c>
      <c r="AR187">
        <v>293.25</v>
      </c>
      <c r="AS187">
        <f t="shared" si="37"/>
        <v>4.7524752475247523</v>
      </c>
      <c r="AU187">
        <v>1</v>
      </c>
      <c r="AV187">
        <v>5</v>
      </c>
      <c r="AW187">
        <v>4.6199999999999998E-2</v>
      </c>
      <c r="AX187">
        <v>4.7519</v>
      </c>
      <c r="BA187">
        <f t="shared" si="31"/>
        <v>-1.2104166666661773E-4</v>
      </c>
      <c r="BC187">
        <v>4.7302864966890201</v>
      </c>
      <c r="BD187">
        <v>4.7348951339476404</v>
      </c>
      <c r="BG187">
        <v>4.7320000000000002</v>
      </c>
      <c r="BI187">
        <v>4.7846000000000002</v>
      </c>
      <c r="BK187">
        <v>4.7493999999999996</v>
      </c>
      <c r="BN187">
        <f t="shared" si="32"/>
        <v>3.30909714733582E-7</v>
      </c>
      <c r="BO187">
        <f t="shared" si="33"/>
        <v>3.09060393384153E-4</v>
      </c>
    </row>
    <row r="188" spans="1:67" x14ac:dyDescent="0.25">
      <c r="A188">
        <v>5</v>
      </c>
      <c r="B188">
        <v>2</v>
      </c>
      <c r="C188">
        <v>0</v>
      </c>
      <c r="D188">
        <v>318.08</v>
      </c>
      <c r="E188">
        <v>293.25</v>
      </c>
      <c r="F188">
        <v>30000</v>
      </c>
      <c r="G188">
        <f t="shared" si="35"/>
        <v>4.8328634716069301</v>
      </c>
      <c r="I188">
        <v>5</v>
      </c>
      <c r="J188">
        <v>2</v>
      </c>
      <c r="K188">
        <v>30</v>
      </c>
      <c r="L188">
        <v>318.08</v>
      </c>
      <c r="M188">
        <v>293.25</v>
      </c>
      <c r="N188">
        <v>30000</v>
      </c>
      <c r="O188">
        <f t="shared" si="30"/>
        <v>4.8328634716069301</v>
      </c>
      <c r="Q188">
        <v>5</v>
      </c>
      <c r="R188">
        <v>2</v>
      </c>
      <c r="S188">
        <v>60</v>
      </c>
      <c r="T188">
        <v>318.08999999999997</v>
      </c>
      <c r="U188">
        <v>293.25</v>
      </c>
      <c r="V188">
        <v>30000</v>
      </c>
      <c r="W188">
        <f t="shared" si="36"/>
        <v>4.8309178743961398</v>
      </c>
      <c r="Y188">
        <v>5</v>
      </c>
      <c r="Z188">
        <v>2</v>
      </c>
      <c r="AA188">
        <v>90</v>
      </c>
      <c r="AB188">
        <v>318.08999999999997</v>
      </c>
      <c r="AC188">
        <v>293.25</v>
      </c>
      <c r="AD188">
        <v>30000</v>
      </c>
      <c r="AE188">
        <f t="shared" si="38"/>
        <v>4.8309178743961398</v>
      </c>
      <c r="AI188">
        <v>4.8258999999999999</v>
      </c>
      <c r="AL188">
        <v>4.8341000000000003</v>
      </c>
      <c r="AO188">
        <v>5</v>
      </c>
      <c r="AP188">
        <v>2</v>
      </c>
      <c r="AQ188">
        <v>318.08999999999997</v>
      </c>
      <c r="AR188">
        <v>293.25</v>
      </c>
      <c r="AS188">
        <f t="shared" si="37"/>
        <v>4.8309178743961398</v>
      </c>
      <c r="AU188">
        <v>2</v>
      </c>
      <c r="AV188">
        <v>5</v>
      </c>
      <c r="AW188">
        <v>4.6199999999999998E-2</v>
      </c>
      <c r="AX188">
        <v>4.8285999999999998</v>
      </c>
      <c r="BA188">
        <f t="shared" si="31"/>
        <v>-4.7980000000099254E-4</v>
      </c>
      <c r="BC188">
        <v>4.8037952053305499</v>
      </c>
      <c r="BD188">
        <v>4.8034165171627796</v>
      </c>
      <c r="BG188">
        <v>4.8193000000000001</v>
      </c>
      <c r="BI188">
        <v>4.8449</v>
      </c>
      <c r="BK188">
        <v>4.8277999999999999</v>
      </c>
      <c r="BN188">
        <f t="shared" si="32"/>
        <v>5.3725417162816604E-6</v>
      </c>
      <c r="BO188">
        <f t="shared" si="33"/>
        <v>7.563246496768947E-4</v>
      </c>
    </row>
    <row r="189" spans="1:67" x14ac:dyDescent="0.25">
      <c r="A189">
        <v>5</v>
      </c>
      <c r="B189">
        <v>5</v>
      </c>
      <c r="C189">
        <v>0</v>
      </c>
      <c r="D189">
        <v>317.25</v>
      </c>
      <c r="E189">
        <v>293.25</v>
      </c>
      <c r="F189">
        <v>30000</v>
      </c>
      <c r="G189">
        <f t="shared" si="35"/>
        <v>5</v>
      </c>
      <c r="I189">
        <v>5</v>
      </c>
      <c r="J189">
        <v>5</v>
      </c>
      <c r="K189">
        <v>30</v>
      </c>
      <c r="L189">
        <v>317.25</v>
      </c>
      <c r="M189">
        <v>293.25</v>
      </c>
      <c r="N189">
        <v>30000</v>
      </c>
      <c r="O189">
        <f t="shared" si="30"/>
        <v>5</v>
      </c>
      <c r="Q189">
        <v>5</v>
      </c>
      <c r="R189">
        <v>5</v>
      </c>
      <c r="S189">
        <v>60</v>
      </c>
      <c r="T189">
        <v>317.25</v>
      </c>
      <c r="U189">
        <v>293.25</v>
      </c>
      <c r="V189">
        <v>30000</v>
      </c>
      <c r="W189">
        <f t="shared" si="36"/>
        <v>5</v>
      </c>
      <c r="Y189">
        <v>5</v>
      </c>
      <c r="Z189">
        <v>5</v>
      </c>
      <c r="AA189">
        <v>90</v>
      </c>
      <c r="AB189">
        <v>317.25</v>
      </c>
      <c r="AC189">
        <v>293.25</v>
      </c>
      <c r="AD189">
        <v>30000</v>
      </c>
      <c r="AE189">
        <f t="shared" si="38"/>
        <v>5</v>
      </c>
      <c r="AI189">
        <v>5</v>
      </c>
      <c r="AL189">
        <v>5</v>
      </c>
      <c r="AO189">
        <v>5</v>
      </c>
      <c r="AP189">
        <v>5</v>
      </c>
      <c r="AQ189">
        <v>317.25</v>
      </c>
      <c r="AR189">
        <v>293.25</v>
      </c>
      <c r="AS189">
        <f t="shared" si="37"/>
        <v>5</v>
      </c>
      <c r="AU189">
        <v>5</v>
      </c>
      <c r="AV189">
        <v>5</v>
      </c>
      <c r="AW189">
        <v>4.6199999999999998E-2</v>
      </c>
      <c r="AX189">
        <v>5</v>
      </c>
      <c r="BA189">
        <f t="shared" si="31"/>
        <v>0</v>
      </c>
      <c r="BC189">
        <v>4.9901561665148098</v>
      </c>
      <c r="BD189">
        <v>4.9893999168998802</v>
      </c>
      <c r="BG189">
        <v>5</v>
      </c>
      <c r="BI189">
        <v>5</v>
      </c>
      <c r="BK189">
        <v>5</v>
      </c>
      <c r="BN189">
        <f t="shared" si="32"/>
        <v>0</v>
      </c>
      <c r="BO189">
        <f t="shared" si="33"/>
        <v>1.1236176172944622E-4</v>
      </c>
    </row>
    <row r="190" spans="1:67" x14ac:dyDescent="0.25">
      <c r="A190">
        <v>5</v>
      </c>
      <c r="B190">
        <v>10</v>
      </c>
      <c r="C190">
        <v>0</v>
      </c>
      <c r="D190">
        <v>316.45</v>
      </c>
      <c r="E190">
        <v>293.25</v>
      </c>
      <c r="F190">
        <v>30000</v>
      </c>
      <c r="G190">
        <f t="shared" si="35"/>
        <v>5.1724137931034511</v>
      </c>
      <c r="I190">
        <v>5</v>
      </c>
      <c r="J190">
        <v>10</v>
      </c>
      <c r="K190">
        <v>30</v>
      </c>
      <c r="L190">
        <v>316.44</v>
      </c>
      <c r="M190">
        <v>293.25</v>
      </c>
      <c r="N190">
        <v>30000</v>
      </c>
      <c r="O190">
        <f t="shared" si="30"/>
        <v>5.17464424320828</v>
      </c>
      <c r="Q190">
        <v>5</v>
      </c>
      <c r="R190">
        <v>10</v>
      </c>
      <c r="S190">
        <v>60</v>
      </c>
      <c r="T190">
        <v>316.44</v>
      </c>
      <c r="U190">
        <v>293.25</v>
      </c>
      <c r="V190">
        <v>30000</v>
      </c>
      <c r="W190">
        <f t="shared" si="36"/>
        <v>5.17464424320828</v>
      </c>
      <c r="Y190">
        <v>5</v>
      </c>
      <c r="Z190">
        <v>10</v>
      </c>
      <c r="AA190">
        <v>90</v>
      </c>
      <c r="AB190">
        <v>316.43</v>
      </c>
      <c r="AC190">
        <v>293.25</v>
      </c>
      <c r="AD190">
        <v>30000</v>
      </c>
      <c r="AE190">
        <f t="shared" si="38"/>
        <v>5.1768766177739414</v>
      </c>
      <c r="AI190">
        <v>5.1723999999999997</v>
      </c>
      <c r="AL190">
        <v>5.1811999999999996</v>
      </c>
      <c r="AO190">
        <v>5</v>
      </c>
      <c r="AP190">
        <v>10</v>
      </c>
      <c r="AQ190">
        <v>316.44</v>
      </c>
      <c r="AR190">
        <v>293.25</v>
      </c>
      <c r="AS190">
        <f t="shared" si="37"/>
        <v>5.17464424320828</v>
      </c>
      <c r="AU190">
        <v>10</v>
      </c>
      <c r="AV190">
        <v>5</v>
      </c>
      <c r="AW190">
        <v>4.6199999999999998E-2</v>
      </c>
      <c r="AX190">
        <v>5.1753999999999998</v>
      </c>
      <c r="BA190">
        <f t="shared" si="31"/>
        <v>1.4604999999985079E-4</v>
      </c>
      <c r="BC190">
        <v>5.1907001008772804</v>
      </c>
      <c r="BD190">
        <v>5.18613201531788</v>
      </c>
      <c r="BG190">
        <v>5.1664000000000003</v>
      </c>
      <c r="BI190">
        <v>5.1962000000000002</v>
      </c>
      <c r="BK190">
        <v>5.1764000000000001</v>
      </c>
      <c r="BN190">
        <f t="shared" si="32"/>
        <v>5.7116832823060082E-7</v>
      </c>
      <c r="BO190">
        <f t="shared" si="33"/>
        <v>1.3196890804210499E-4</v>
      </c>
    </row>
    <row r="191" spans="1:67" x14ac:dyDescent="0.25">
      <c r="A191">
        <v>5</v>
      </c>
      <c r="B191">
        <v>20</v>
      </c>
      <c r="C191">
        <v>0</v>
      </c>
      <c r="D191">
        <v>315.64</v>
      </c>
      <c r="E191">
        <v>293.25</v>
      </c>
      <c r="F191">
        <v>30000</v>
      </c>
      <c r="G191">
        <f t="shared" si="35"/>
        <v>5.3595355069227368</v>
      </c>
      <c r="I191">
        <v>5</v>
      </c>
      <c r="J191">
        <v>20</v>
      </c>
      <c r="K191">
        <v>30</v>
      </c>
      <c r="L191">
        <v>315.61</v>
      </c>
      <c r="M191">
        <v>293.25</v>
      </c>
      <c r="N191">
        <v>30000</v>
      </c>
      <c r="O191">
        <f t="shared" si="30"/>
        <v>5.3667262969588521</v>
      </c>
      <c r="Q191">
        <v>5</v>
      </c>
      <c r="R191">
        <v>20</v>
      </c>
      <c r="S191">
        <v>60</v>
      </c>
      <c r="T191">
        <v>315.56</v>
      </c>
      <c r="U191">
        <v>293.25</v>
      </c>
      <c r="V191">
        <v>30000</v>
      </c>
      <c r="W191">
        <f t="shared" si="36"/>
        <v>5.3787539220080678</v>
      </c>
      <c r="Y191">
        <v>5</v>
      </c>
      <c r="Z191">
        <v>20</v>
      </c>
      <c r="AA191">
        <v>90</v>
      </c>
      <c r="AB191">
        <v>315.54000000000002</v>
      </c>
      <c r="AC191">
        <v>293.25</v>
      </c>
      <c r="AD191">
        <v>30000</v>
      </c>
      <c r="AE191">
        <f t="shared" si="38"/>
        <v>5.3835800807536964</v>
      </c>
      <c r="AI191">
        <v>5.3433000000000002</v>
      </c>
      <c r="AL191">
        <v>5.3799000000000001</v>
      </c>
      <c r="AO191">
        <v>5</v>
      </c>
      <c r="AP191">
        <v>20</v>
      </c>
      <c r="AQ191">
        <v>315.58999999999997</v>
      </c>
      <c r="AR191">
        <v>293.25</v>
      </c>
      <c r="AS191">
        <f t="shared" si="37"/>
        <v>5.3715308863026019</v>
      </c>
      <c r="AU191">
        <v>20</v>
      </c>
      <c r="AV191">
        <v>5</v>
      </c>
      <c r="AW191">
        <v>4.6199999999999998E-2</v>
      </c>
      <c r="AX191">
        <v>5.3555000000000001</v>
      </c>
      <c r="BA191">
        <f t="shared" si="31"/>
        <v>-2.9844166666676882E-3</v>
      </c>
      <c r="BC191">
        <v>5.38119386858751</v>
      </c>
      <c r="BD191">
        <v>5.3670579318099696</v>
      </c>
      <c r="BG191">
        <v>5.3201999999999998</v>
      </c>
      <c r="BI191">
        <v>5.4523000000000001</v>
      </c>
      <c r="BK191">
        <v>5.3644999999999996</v>
      </c>
      <c r="BN191">
        <f t="shared" si="32"/>
        <v>2.5698931564694419E-4</v>
      </c>
      <c r="BO191">
        <f t="shared" si="33"/>
        <v>2.0007321893159453E-5</v>
      </c>
    </row>
    <row r="192" spans="1:67" x14ac:dyDescent="0.25">
      <c r="A192">
        <v>10</v>
      </c>
      <c r="B192">
        <v>0.2</v>
      </c>
      <c r="C192">
        <v>0</v>
      </c>
      <c r="D192">
        <v>306.08999999999997</v>
      </c>
      <c r="E192">
        <v>293.25</v>
      </c>
      <c r="F192">
        <v>30000</v>
      </c>
      <c r="G192">
        <f t="shared" si="35"/>
        <v>9.3457943925233824</v>
      </c>
      <c r="I192">
        <v>10</v>
      </c>
      <c r="J192">
        <v>0.2</v>
      </c>
      <c r="K192">
        <v>30</v>
      </c>
      <c r="L192">
        <v>306.11</v>
      </c>
      <c r="M192">
        <v>293.25</v>
      </c>
      <c r="N192">
        <v>30000</v>
      </c>
      <c r="O192">
        <f t="shared" si="30"/>
        <v>9.3312597200621976</v>
      </c>
      <c r="Q192">
        <v>10</v>
      </c>
      <c r="R192">
        <v>0.2</v>
      </c>
      <c r="S192">
        <v>60</v>
      </c>
      <c r="T192">
        <v>306.13</v>
      </c>
      <c r="U192">
        <v>293.25</v>
      </c>
      <c r="V192">
        <v>30000</v>
      </c>
      <c r="W192">
        <f t="shared" si="36"/>
        <v>9.3167701863354075</v>
      </c>
      <c r="Y192">
        <v>10</v>
      </c>
      <c r="Z192">
        <v>0.2</v>
      </c>
      <c r="AA192">
        <v>90</v>
      </c>
      <c r="AB192">
        <v>306.14999999999998</v>
      </c>
      <c r="AC192">
        <v>293.25</v>
      </c>
      <c r="AD192">
        <v>30000</v>
      </c>
      <c r="AE192">
        <f t="shared" si="38"/>
        <v>9.3023255813953654</v>
      </c>
      <c r="AI192">
        <v>9.3214000000000006</v>
      </c>
      <c r="AL192">
        <v>9.3804999999999996</v>
      </c>
      <c r="AO192">
        <v>10</v>
      </c>
      <c r="AP192">
        <v>0.2</v>
      </c>
      <c r="AQ192">
        <v>306.12</v>
      </c>
      <c r="AR192">
        <v>293.25</v>
      </c>
      <c r="AS192">
        <f t="shared" si="37"/>
        <v>9.3240093240093209</v>
      </c>
      <c r="AU192">
        <v>0.2</v>
      </c>
      <c r="AV192">
        <v>10</v>
      </c>
      <c r="AW192">
        <v>4.6199999999999998E-2</v>
      </c>
      <c r="AX192">
        <v>9.3409999999999993</v>
      </c>
      <c r="BA192">
        <f t="shared" si="31"/>
        <v>1.8222500000002573E-3</v>
      </c>
      <c r="BC192">
        <v>9.2973762381467697</v>
      </c>
      <c r="BD192">
        <v>9.3014548608005505</v>
      </c>
      <c r="BG192">
        <v>9.2691999999999997</v>
      </c>
      <c r="BI192">
        <v>9.4519000000000002</v>
      </c>
      <c r="BK192">
        <v>9.3292999999999999</v>
      </c>
      <c r="BN192">
        <f t="shared" si="32"/>
        <v>2.8868307062021484E-4</v>
      </c>
      <c r="BO192">
        <f t="shared" si="33"/>
        <v>5.0870381063577823E-4</v>
      </c>
    </row>
    <row r="193" spans="1:70" x14ac:dyDescent="0.25">
      <c r="A193">
        <v>10</v>
      </c>
      <c r="B193">
        <v>0.5</v>
      </c>
      <c r="C193">
        <v>0</v>
      </c>
      <c r="D193">
        <v>306.05</v>
      </c>
      <c r="E193">
        <v>293.25</v>
      </c>
      <c r="F193">
        <v>30000</v>
      </c>
      <c r="G193">
        <f t="shared" si="35"/>
        <v>9.3749999999999911</v>
      </c>
      <c r="I193">
        <v>10</v>
      </c>
      <c r="J193">
        <v>0.5</v>
      </c>
      <c r="K193">
        <v>30</v>
      </c>
      <c r="L193">
        <v>306.06</v>
      </c>
      <c r="M193">
        <v>293.25</v>
      </c>
      <c r="N193">
        <v>30000</v>
      </c>
      <c r="O193">
        <f t="shared" si="30"/>
        <v>9.3676814988290378</v>
      </c>
      <c r="Q193">
        <v>10</v>
      </c>
      <c r="R193">
        <v>0.5</v>
      </c>
      <c r="S193">
        <v>60</v>
      </c>
      <c r="T193">
        <v>306.08999999999997</v>
      </c>
      <c r="U193">
        <v>293.25</v>
      </c>
      <c r="V193">
        <v>30000</v>
      </c>
      <c r="W193">
        <f t="shared" si="36"/>
        <v>9.3457943925233824</v>
      </c>
      <c r="Y193">
        <v>10</v>
      </c>
      <c r="Z193">
        <v>0.5</v>
      </c>
      <c r="AA193">
        <v>90</v>
      </c>
      <c r="AB193">
        <v>306.10000000000002</v>
      </c>
      <c r="AC193">
        <v>293.25</v>
      </c>
      <c r="AD193">
        <v>30000</v>
      </c>
      <c r="AE193">
        <f t="shared" si="38"/>
        <v>9.3385214007781929</v>
      </c>
      <c r="AI193">
        <v>9.3521000000000001</v>
      </c>
      <c r="AL193">
        <v>9.4062000000000001</v>
      </c>
      <c r="AO193">
        <v>10</v>
      </c>
      <c r="AP193">
        <v>0.5</v>
      </c>
      <c r="AQ193">
        <v>306.07</v>
      </c>
      <c r="AR193">
        <v>293.25</v>
      </c>
      <c r="AS193">
        <f t="shared" si="37"/>
        <v>9.3603744149766044</v>
      </c>
      <c r="AU193">
        <v>0.5</v>
      </c>
      <c r="AV193">
        <v>10</v>
      </c>
      <c r="AW193">
        <v>4.6199999999999998E-2</v>
      </c>
      <c r="AX193">
        <v>9.3699999999999992</v>
      </c>
      <c r="BA193">
        <f t="shared" si="31"/>
        <v>1.0283333333326809E-3</v>
      </c>
      <c r="BC193">
        <v>9.3311318495052191</v>
      </c>
      <c r="BD193">
        <v>9.3361133971992594</v>
      </c>
      <c r="BG193">
        <v>9.3047000000000004</v>
      </c>
      <c r="BI193">
        <v>9.4720999999999993</v>
      </c>
      <c r="BK193">
        <v>9.3597999999999999</v>
      </c>
      <c r="BN193">
        <f t="shared" si="32"/>
        <v>9.2651887042602922E-5</v>
      </c>
      <c r="BO193">
        <f t="shared" si="33"/>
        <v>5.8859698359265094E-4</v>
      </c>
    </row>
    <row r="194" spans="1:70" x14ac:dyDescent="0.25">
      <c r="A194">
        <v>10</v>
      </c>
      <c r="B194">
        <v>1</v>
      </c>
      <c r="C194">
        <v>0</v>
      </c>
      <c r="D194">
        <v>305.98</v>
      </c>
      <c r="E194">
        <v>293.25</v>
      </c>
      <c r="F194">
        <v>30000</v>
      </c>
      <c r="G194">
        <f t="shared" si="35"/>
        <v>9.4265514532600019</v>
      </c>
      <c r="I194">
        <v>10</v>
      </c>
      <c r="J194">
        <v>1</v>
      </c>
      <c r="K194">
        <v>30</v>
      </c>
      <c r="L194">
        <v>305.99</v>
      </c>
      <c r="M194">
        <v>293.25</v>
      </c>
      <c r="N194">
        <v>30000</v>
      </c>
      <c r="O194">
        <f t="shared" si="30"/>
        <v>9.4191522762951259</v>
      </c>
      <c r="Q194">
        <v>10</v>
      </c>
      <c r="R194">
        <v>1</v>
      </c>
      <c r="S194">
        <v>60</v>
      </c>
      <c r="T194">
        <v>306.01</v>
      </c>
      <c r="U194">
        <v>293.25</v>
      </c>
      <c r="V194">
        <v>30000</v>
      </c>
      <c r="W194">
        <f t="shared" si="36"/>
        <v>9.4043887147335496</v>
      </c>
      <c r="Y194">
        <v>10</v>
      </c>
      <c r="Z194">
        <v>1</v>
      </c>
      <c r="AA194">
        <v>90</v>
      </c>
      <c r="AB194">
        <v>306.02</v>
      </c>
      <c r="AC194">
        <v>293.25</v>
      </c>
      <c r="AD194">
        <v>30000</v>
      </c>
      <c r="AE194">
        <f t="shared" si="38"/>
        <v>9.3970242756460589</v>
      </c>
      <c r="AI194">
        <v>9.4011999999999993</v>
      </c>
      <c r="AL194">
        <v>9.4476999999999993</v>
      </c>
      <c r="AO194">
        <v>10</v>
      </c>
      <c r="AP194">
        <v>1</v>
      </c>
      <c r="AQ194">
        <v>306</v>
      </c>
      <c r="AR194">
        <v>293.25</v>
      </c>
      <c r="AS194">
        <f t="shared" si="37"/>
        <v>9.4117647058823533</v>
      </c>
      <c r="AU194">
        <v>1</v>
      </c>
      <c r="AV194">
        <v>10</v>
      </c>
      <c r="AW194">
        <v>4.6199999999999998E-2</v>
      </c>
      <c r="AX194">
        <v>9.4166000000000007</v>
      </c>
      <c r="BA194">
        <f t="shared" si="31"/>
        <v>5.1375000000004607E-4</v>
      </c>
      <c r="BC194">
        <v>9.3862079179078393</v>
      </c>
      <c r="BD194">
        <v>9.3912999664830004</v>
      </c>
      <c r="BG194">
        <v>9.3609000000000009</v>
      </c>
      <c r="BI194">
        <v>9.5052000000000003</v>
      </c>
      <c r="BK194">
        <v>9.4085000000000001</v>
      </c>
      <c r="BN194">
        <f t="shared" si="32"/>
        <v>2.3380069204156447E-5</v>
      </c>
      <c r="BO194">
        <f t="shared" si="33"/>
        <v>4.1880555868342663E-4</v>
      </c>
    </row>
    <row r="195" spans="1:70" x14ac:dyDescent="0.25">
      <c r="A195">
        <v>10</v>
      </c>
      <c r="B195">
        <v>2</v>
      </c>
      <c r="C195">
        <v>0</v>
      </c>
      <c r="D195">
        <v>305.86</v>
      </c>
      <c r="E195">
        <v>293.25</v>
      </c>
      <c r="F195">
        <v>30000</v>
      </c>
      <c r="G195">
        <f t="shared" si="35"/>
        <v>9.5162569389373406</v>
      </c>
      <c r="I195">
        <v>10</v>
      </c>
      <c r="J195">
        <v>2</v>
      </c>
      <c r="K195">
        <v>30</v>
      </c>
      <c r="L195">
        <v>305.87</v>
      </c>
      <c r="M195">
        <v>293.25</v>
      </c>
      <c r="N195">
        <v>30000</v>
      </c>
      <c r="O195">
        <f t="shared" ref="O195:O205" si="39">N195*4/1000/(L195-M195)</f>
        <v>9.5087163232963512</v>
      </c>
      <c r="Q195">
        <v>10</v>
      </c>
      <c r="R195">
        <v>2</v>
      </c>
      <c r="S195">
        <v>60</v>
      </c>
      <c r="T195">
        <v>305.88</v>
      </c>
      <c r="U195">
        <v>293.25</v>
      </c>
      <c r="V195">
        <v>30000</v>
      </c>
      <c r="W195">
        <f t="shared" si="36"/>
        <v>9.5011876484560602</v>
      </c>
      <c r="Y195">
        <v>10</v>
      </c>
      <c r="Z195">
        <v>2</v>
      </c>
      <c r="AA195">
        <v>90</v>
      </c>
      <c r="AB195">
        <v>305.88</v>
      </c>
      <c r="AC195">
        <v>293.25</v>
      </c>
      <c r="AD195">
        <v>30000</v>
      </c>
      <c r="AE195">
        <f t="shared" si="38"/>
        <v>9.5011876484560602</v>
      </c>
      <c r="AI195">
        <v>9.4924999999999997</v>
      </c>
      <c r="AL195">
        <v>9.5263000000000009</v>
      </c>
      <c r="AO195">
        <v>10</v>
      </c>
      <c r="AP195">
        <v>2</v>
      </c>
      <c r="AQ195">
        <v>305.88</v>
      </c>
      <c r="AR195">
        <v>293.25</v>
      </c>
      <c r="AS195">
        <f t="shared" si="37"/>
        <v>9.5011876484560602</v>
      </c>
      <c r="AU195">
        <v>2</v>
      </c>
      <c r="AV195">
        <v>10</v>
      </c>
      <c r="AW195">
        <v>4.6199999999999998E-2</v>
      </c>
      <c r="AX195">
        <v>9.5038</v>
      </c>
      <c r="BA195">
        <f t="shared" si="31"/>
        <v>2.7494999999966329E-4</v>
      </c>
      <c r="BC195">
        <v>9.4850237995024695</v>
      </c>
      <c r="BD195">
        <v>9.49043227271512</v>
      </c>
      <c r="BG195">
        <v>9.4639000000000006</v>
      </c>
      <c r="BI195">
        <v>9.5693000000000001</v>
      </c>
      <c r="BK195">
        <v>9.4986999999999995</v>
      </c>
      <c r="BN195">
        <f t="shared" si="32"/>
        <v>6.8243805891246299E-6</v>
      </c>
      <c r="BO195">
        <f t="shared" si="33"/>
        <v>1.1567810732880516E-4</v>
      </c>
    </row>
    <row r="196" spans="1:70" x14ac:dyDescent="0.25">
      <c r="A196">
        <v>10</v>
      </c>
      <c r="B196">
        <v>5</v>
      </c>
      <c r="C196">
        <v>0</v>
      </c>
      <c r="D196">
        <v>305.58</v>
      </c>
      <c r="E196">
        <v>293.25</v>
      </c>
      <c r="F196">
        <v>30000</v>
      </c>
      <c r="G196">
        <f t="shared" si="35"/>
        <v>9.732360097323614</v>
      </c>
      <c r="I196">
        <v>10</v>
      </c>
      <c r="J196">
        <v>5</v>
      </c>
      <c r="K196">
        <v>30</v>
      </c>
      <c r="L196">
        <v>305.58</v>
      </c>
      <c r="M196">
        <v>293.25</v>
      </c>
      <c r="N196">
        <v>30000</v>
      </c>
      <c r="O196">
        <f t="shared" si="39"/>
        <v>9.732360097323614</v>
      </c>
      <c r="Q196">
        <v>10</v>
      </c>
      <c r="R196">
        <v>5</v>
      </c>
      <c r="S196">
        <v>60</v>
      </c>
      <c r="T196">
        <v>305.58</v>
      </c>
      <c r="U196">
        <v>293.25</v>
      </c>
      <c r="V196">
        <v>30000</v>
      </c>
      <c r="W196">
        <f t="shared" si="36"/>
        <v>9.732360097323614</v>
      </c>
      <c r="Y196">
        <v>10</v>
      </c>
      <c r="Z196">
        <v>5</v>
      </c>
      <c r="AA196">
        <v>90</v>
      </c>
      <c r="AB196">
        <v>305.58</v>
      </c>
      <c r="AC196">
        <v>293.25</v>
      </c>
      <c r="AD196">
        <v>30000</v>
      </c>
      <c r="AE196">
        <f t="shared" si="38"/>
        <v>9.732360097323614</v>
      </c>
      <c r="AI196">
        <v>9.7218</v>
      </c>
      <c r="AL196">
        <v>9.7322000000000006</v>
      </c>
      <c r="AO196">
        <v>10</v>
      </c>
      <c r="AP196">
        <v>5</v>
      </c>
      <c r="AQ196">
        <v>305.58</v>
      </c>
      <c r="AR196">
        <v>293.25</v>
      </c>
      <c r="AS196">
        <f t="shared" si="37"/>
        <v>9.732360097323614</v>
      </c>
      <c r="AU196">
        <v>5</v>
      </c>
      <c r="AV196">
        <v>10</v>
      </c>
      <c r="AW196">
        <v>4.6199999999999998E-2</v>
      </c>
      <c r="AX196">
        <v>9.7251999999999992</v>
      </c>
      <c r="BA196">
        <f t="shared" ref="BA196:BA205" si="40">(AX196-AS196)/AS196</f>
        <v>-7.3570000000141742E-4</v>
      </c>
      <c r="BC196">
        <v>9.7126244139150408</v>
      </c>
      <c r="BD196">
        <v>9.7157237569304193</v>
      </c>
      <c r="BG196">
        <v>9.7134</v>
      </c>
      <c r="BI196">
        <v>9.7464999999999993</v>
      </c>
      <c r="BK196">
        <v>9.7243999999999993</v>
      </c>
      <c r="BN196">
        <f t="shared" ref="BN196:BN205" si="41">(AX196-AS196)^2</f>
        <v>5.1266993683635504E-5</v>
      </c>
      <c r="BO196">
        <f t="shared" ref="BO196:BO205" si="42">(BD196-AS196)^2</f>
        <v>2.7676782167823877E-4</v>
      </c>
    </row>
    <row r="197" spans="1:70" x14ac:dyDescent="0.25">
      <c r="A197">
        <v>10</v>
      </c>
      <c r="B197">
        <v>10</v>
      </c>
      <c r="C197">
        <v>0</v>
      </c>
      <c r="D197">
        <v>305.25</v>
      </c>
      <c r="E197">
        <v>293.25</v>
      </c>
      <c r="F197">
        <v>30000</v>
      </c>
      <c r="G197">
        <f t="shared" si="35"/>
        <v>10</v>
      </c>
      <c r="I197">
        <v>10</v>
      </c>
      <c r="J197">
        <v>10</v>
      </c>
      <c r="K197">
        <v>30</v>
      </c>
      <c r="L197">
        <v>305.25</v>
      </c>
      <c r="M197">
        <v>293.25</v>
      </c>
      <c r="N197">
        <v>30000</v>
      </c>
      <c r="O197">
        <f t="shared" si="39"/>
        <v>10</v>
      </c>
      <c r="Q197">
        <v>10</v>
      </c>
      <c r="R197">
        <v>10</v>
      </c>
      <c r="S197">
        <v>60</v>
      </c>
      <c r="T197">
        <v>305.25</v>
      </c>
      <c r="U197">
        <v>293.25</v>
      </c>
      <c r="V197">
        <v>30000</v>
      </c>
      <c r="W197">
        <f t="shared" si="36"/>
        <v>10</v>
      </c>
      <c r="Y197">
        <v>10</v>
      </c>
      <c r="Z197">
        <v>10</v>
      </c>
      <c r="AA197">
        <v>90</v>
      </c>
      <c r="AB197">
        <v>305.25</v>
      </c>
      <c r="AC197">
        <v>293.25</v>
      </c>
      <c r="AD197">
        <v>30000</v>
      </c>
      <c r="AE197">
        <f t="shared" si="38"/>
        <v>10</v>
      </c>
      <c r="AI197">
        <v>10</v>
      </c>
      <c r="AL197">
        <v>10</v>
      </c>
      <c r="AO197">
        <v>10</v>
      </c>
      <c r="AP197">
        <v>10</v>
      </c>
      <c r="AQ197">
        <v>305.25</v>
      </c>
      <c r="AR197">
        <v>293.25</v>
      </c>
      <c r="AS197">
        <f t="shared" si="37"/>
        <v>10</v>
      </c>
      <c r="AU197">
        <v>10</v>
      </c>
      <c r="AV197">
        <v>10</v>
      </c>
      <c r="AW197">
        <v>4.6199999999999998E-2</v>
      </c>
      <c r="AX197">
        <v>10</v>
      </c>
      <c r="BA197">
        <f t="shared" si="40"/>
        <v>0</v>
      </c>
      <c r="BC197">
        <v>10.005871968751601</v>
      </c>
      <c r="BD197">
        <v>10.0043356562082</v>
      </c>
      <c r="BG197">
        <v>10</v>
      </c>
      <c r="BI197">
        <v>10</v>
      </c>
      <c r="BK197">
        <v>10</v>
      </c>
      <c r="BN197">
        <f t="shared" si="41"/>
        <v>0</v>
      </c>
      <c r="BO197">
        <f t="shared" si="42"/>
        <v>1.8797914755703012E-5</v>
      </c>
    </row>
    <row r="198" spans="1:70" x14ac:dyDescent="0.25">
      <c r="A198">
        <v>10</v>
      </c>
      <c r="B198">
        <v>20</v>
      </c>
      <c r="C198">
        <v>0</v>
      </c>
      <c r="D198">
        <v>304.85000000000002</v>
      </c>
      <c r="E198">
        <v>293.25</v>
      </c>
      <c r="F198">
        <v>30000</v>
      </c>
      <c r="G198">
        <f t="shared" si="35"/>
        <v>10.344827586206875</v>
      </c>
      <c r="I198">
        <v>10</v>
      </c>
      <c r="J198">
        <v>20</v>
      </c>
      <c r="K198">
        <v>30</v>
      </c>
      <c r="L198">
        <v>304.85000000000002</v>
      </c>
      <c r="M198">
        <v>293.25</v>
      </c>
      <c r="N198">
        <v>30000</v>
      </c>
      <c r="O198">
        <f t="shared" si="39"/>
        <v>10.344827586206875</v>
      </c>
      <c r="Q198">
        <v>10</v>
      </c>
      <c r="R198">
        <v>20</v>
      </c>
      <c r="S198">
        <v>60</v>
      </c>
      <c r="T198">
        <v>304.83999999999997</v>
      </c>
      <c r="U198">
        <v>293.25</v>
      </c>
      <c r="V198">
        <v>30000</v>
      </c>
      <c r="W198">
        <f t="shared" si="36"/>
        <v>10.353753235547908</v>
      </c>
      <c r="Y198">
        <v>10</v>
      </c>
      <c r="Z198">
        <v>20</v>
      </c>
      <c r="AA198">
        <v>90</v>
      </c>
      <c r="AB198">
        <v>304.83999999999997</v>
      </c>
      <c r="AC198">
        <v>293.25</v>
      </c>
      <c r="AD198">
        <v>30000</v>
      </c>
      <c r="AE198">
        <f t="shared" si="38"/>
        <v>10.353753235547908</v>
      </c>
      <c r="AI198">
        <v>10.344900000000001</v>
      </c>
      <c r="AL198">
        <v>10.362500000000001</v>
      </c>
      <c r="AO198">
        <v>10</v>
      </c>
      <c r="AP198">
        <v>20</v>
      </c>
      <c r="AQ198">
        <v>304.85000000000002</v>
      </c>
      <c r="AR198">
        <v>293.25</v>
      </c>
      <c r="AS198">
        <f t="shared" si="37"/>
        <v>10.344827586206875</v>
      </c>
      <c r="AU198">
        <v>20</v>
      </c>
      <c r="AV198">
        <v>10</v>
      </c>
      <c r="AW198">
        <v>4.6199999999999998E-2</v>
      </c>
      <c r="AX198">
        <v>10.3507</v>
      </c>
      <c r="BA198">
        <f t="shared" si="40"/>
        <v>5.6766666666868443E-4</v>
      </c>
      <c r="BC198">
        <v>10.3719508383291</v>
      </c>
      <c r="BD198">
        <v>10.362580435973401</v>
      </c>
      <c r="BG198">
        <v>10.332800000000001</v>
      </c>
      <c r="BI198">
        <v>10.3924</v>
      </c>
      <c r="BK198">
        <v>10.3527</v>
      </c>
      <c r="BN198">
        <f t="shared" si="41"/>
        <v>3.448524375767664E-5</v>
      </c>
      <c r="BO198">
        <f t="shared" si="42"/>
        <v>3.1516367483281949E-4</v>
      </c>
    </row>
    <row r="199" spans="1:70" x14ac:dyDescent="0.25">
      <c r="A199">
        <v>20</v>
      </c>
      <c r="B199">
        <v>0.2</v>
      </c>
      <c r="C199">
        <v>0</v>
      </c>
      <c r="D199">
        <v>299.68</v>
      </c>
      <c r="E199">
        <v>293.25</v>
      </c>
      <c r="F199">
        <v>30000</v>
      </c>
      <c r="G199">
        <f t="shared" si="35"/>
        <v>18.662519440124395</v>
      </c>
      <c r="I199">
        <v>20</v>
      </c>
      <c r="J199">
        <v>0.2</v>
      </c>
      <c r="K199">
        <v>30</v>
      </c>
      <c r="L199">
        <v>299.69</v>
      </c>
      <c r="M199">
        <v>293.25</v>
      </c>
      <c r="N199">
        <v>30000</v>
      </c>
      <c r="O199">
        <f t="shared" si="39"/>
        <v>18.633540372670815</v>
      </c>
      <c r="Q199">
        <v>20</v>
      </c>
      <c r="R199">
        <v>0.2</v>
      </c>
      <c r="S199">
        <v>60</v>
      </c>
      <c r="T199">
        <v>299.7</v>
      </c>
      <c r="U199">
        <v>293.25</v>
      </c>
      <c r="V199">
        <v>30000</v>
      </c>
      <c r="W199">
        <f t="shared" si="36"/>
        <v>18.604651162790731</v>
      </c>
      <c r="Y199">
        <v>20</v>
      </c>
      <c r="Z199">
        <v>0.2</v>
      </c>
      <c r="AA199">
        <v>90</v>
      </c>
      <c r="AB199">
        <v>299.70999999999998</v>
      </c>
      <c r="AC199">
        <v>293.25</v>
      </c>
      <c r="AD199">
        <v>30000</v>
      </c>
      <c r="AE199">
        <f t="shared" si="38"/>
        <v>18.575851393188913</v>
      </c>
      <c r="AI199">
        <v>18.622</v>
      </c>
      <c r="AL199">
        <v>18.743600000000001</v>
      </c>
      <c r="AO199">
        <v>20</v>
      </c>
      <c r="AP199">
        <v>0.2</v>
      </c>
      <c r="AQ199">
        <v>299.69</v>
      </c>
      <c r="AR199">
        <v>293.25</v>
      </c>
      <c r="AS199">
        <f t="shared" si="37"/>
        <v>18.633540372670815</v>
      </c>
      <c r="AU199">
        <v>0.2</v>
      </c>
      <c r="AV199">
        <v>20</v>
      </c>
      <c r="AW199">
        <v>4.6199999999999998E-2</v>
      </c>
      <c r="AX199">
        <v>18.662299999999998</v>
      </c>
      <c r="BA199">
        <f t="shared" si="40"/>
        <v>1.5434333333328336E-3</v>
      </c>
      <c r="BC199">
        <v>18.563362037308099</v>
      </c>
      <c r="BD199">
        <v>18.576245773009699</v>
      </c>
      <c r="BG199">
        <v>18.514299999999999</v>
      </c>
      <c r="BI199">
        <v>18.8903</v>
      </c>
      <c r="BK199">
        <v>18.637899999999998</v>
      </c>
      <c r="BN199">
        <f t="shared" si="41"/>
        <v>8.2711616411350385E-4</v>
      </c>
      <c r="BO199">
        <f t="shared" si="42"/>
        <v>3.2826711503275595E-3</v>
      </c>
    </row>
    <row r="200" spans="1:70" x14ac:dyDescent="0.25">
      <c r="A200">
        <v>20</v>
      </c>
      <c r="B200">
        <v>0.5</v>
      </c>
      <c r="C200">
        <v>0</v>
      </c>
      <c r="D200">
        <v>299.67</v>
      </c>
      <c r="E200">
        <v>293.25</v>
      </c>
      <c r="F200">
        <v>30000</v>
      </c>
      <c r="G200">
        <f t="shared" si="35"/>
        <v>18.691588785046683</v>
      </c>
      <c r="I200">
        <v>20</v>
      </c>
      <c r="J200">
        <v>0.5</v>
      </c>
      <c r="K200">
        <v>30</v>
      </c>
      <c r="L200">
        <v>299.67</v>
      </c>
      <c r="M200">
        <v>293.25</v>
      </c>
      <c r="N200">
        <v>30000</v>
      </c>
      <c r="O200">
        <f t="shared" si="39"/>
        <v>18.691588785046683</v>
      </c>
      <c r="Q200">
        <v>20</v>
      </c>
      <c r="R200">
        <v>0.5</v>
      </c>
      <c r="S200">
        <v>60</v>
      </c>
      <c r="T200">
        <v>299.69</v>
      </c>
      <c r="U200">
        <v>293.25</v>
      </c>
      <c r="V200">
        <v>30000</v>
      </c>
      <c r="W200">
        <f t="shared" si="36"/>
        <v>18.633540372670815</v>
      </c>
      <c r="Y200">
        <v>20</v>
      </c>
      <c r="Z200">
        <v>0.5</v>
      </c>
      <c r="AA200">
        <v>90</v>
      </c>
      <c r="AB200">
        <v>299.69</v>
      </c>
      <c r="AC200">
        <v>293.25</v>
      </c>
      <c r="AD200">
        <v>30000</v>
      </c>
      <c r="AE200">
        <f t="shared" si="38"/>
        <v>18.633540372670815</v>
      </c>
      <c r="AI200">
        <v>18.653199999999998</v>
      </c>
      <c r="AL200">
        <v>18.769600000000001</v>
      </c>
      <c r="AO200">
        <v>20</v>
      </c>
      <c r="AP200">
        <v>0.5</v>
      </c>
      <c r="AQ200">
        <v>299.68</v>
      </c>
      <c r="AR200">
        <v>293.25</v>
      </c>
      <c r="AS200">
        <f t="shared" si="37"/>
        <v>18.662519440124395</v>
      </c>
      <c r="AU200">
        <v>0.5</v>
      </c>
      <c r="AV200">
        <v>20</v>
      </c>
      <c r="AW200">
        <v>4.6199999999999998E-2</v>
      </c>
      <c r="AX200">
        <v>18.691800000000001</v>
      </c>
      <c r="BA200">
        <f t="shared" si="40"/>
        <v>1.5689500000011915E-3</v>
      </c>
      <c r="BC200">
        <v>18.617703151502202</v>
      </c>
      <c r="BD200">
        <v>18.6328071878985</v>
      </c>
      <c r="BG200">
        <v>18.5505</v>
      </c>
      <c r="BI200">
        <v>18.910699999999999</v>
      </c>
      <c r="BK200">
        <v>18.669</v>
      </c>
      <c r="BN200">
        <f t="shared" si="41"/>
        <v>8.5735118662891318E-4</v>
      </c>
      <c r="BO200">
        <f t="shared" si="42"/>
        <v>8.8281793233521678E-4</v>
      </c>
    </row>
    <row r="201" spans="1:70" x14ac:dyDescent="0.25">
      <c r="A201">
        <v>20</v>
      </c>
      <c r="B201">
        <v>1</v>
      </c>
      <c r="C201">
        <v>0</v>
      </c>
      <c r="D201">
        <v>299.64999999999998</v>
      </c>
      <c r="E201">
        <v>293.25</v>
      </c>
      <c r="F201">
        <v>30000</v>
      </c>
      <c r="G201">
        <f t="shared" si="35"/>
        <v>18.750000000000068</v>
      </c>
      <c r="I201">
        <v>20</v>
      </c>
      <c r="J201">
        <v>1</v>
      </c>
      <c r="K201">
        <v>30</v>
      </c>
      <c r="L201">
        <v>299.66000000000003</v>
      </c>
      <c r="M201">
        <v>293.25</v>
      </c>
      <c r="N201">
        <v>30000</v>
      </c>
      <c r="O201">
        <f t="shared" si="39"/>
        <v>18.720748829953124</v>
      </c>
      <c r="Q201">
        <v>20</v>
      </c>
      <c r="R201">
        <v>1</v>
      </c>
      <c r="S201">
        <v>60</v>
      </c>
      <c r="T201">
        <v>299.67</v>
      </c>
      <c r="U201">
        <v>293.25</v>
      </c>
      <c r="V201">
        <v>30000</v>
      </c>
      <c r="W201">
        <f t="shared" si="36"/>
        <v>18.691588785046683</v>
      </c>
      <c r="Y201">
        <v>20</v>
      </c>
      <c r="Z201">
        <v>1</v>
      </c>
      <c r="AA201">
        <v>90</v>
      </c>
      <c r="AB201">
        <v>299.67</v>
      </c>
      <c r="AC201">
        <v>293.25</v>
      </c>
      <c r="AD201">
        <v>30000</v>
      </c>
      <c r="AE201">
        <f t="shared" si="38"/>
        <v>18.691588785046683</v>
      </c>
      <c r="AI201">
        <v>18.7042</v>
      </c>
      <c r="AL201">
        <v>18.8123</v>
      </c>
      <c r="AO201">
        <v>20</v>
      </c>
      <c r="AP201">
        <v>1</v>
      </c>
      <c r="AQ201">
        <v>299.66000000000003</v>
      </c>
      <c r="AR201">
        <v>293.25</v>
      </c>
      <c r="AS201">
        <f t="shared" si="37"/>
        <v>18.720748829953124</v>
      </c>
      <c r="AU201">
        <v>1</v>
      </c>
      <c r="AV201">
        <v>20</v>
      </c>
      <c r="AW201">
        <v>4.6199999999999998E-2</v>
      </c>
      <c r="AX201">
        <v>18.740100000000002</v>
      </c>
      <c r="BA201">
        <f t="shared" si="40"/>
        <v>1.0336750000040841E-3</v>
      </c>
      <c r="BC201">
        <v>18.693701747123999</v>
      </c>
      <c r="BD201">
        <v>18.706896377615799</v>
      </c>
      <c r="BG201">
        <v>18.609400000000001</v>
      </c>
      <c r="BI201">
        <v>18.944199999999999</v>
      </c>
      <c r="BK201">
        <v>18.7196</v>
      </c>
      <c r="BN201">
        <f t="shared" si="41"/>
        <v>3.7446778218319806E-4</v>
      </c>
      <c r="BO201">
        <f t="shared" si="42"/>
        <v>1.9189043575785824E-4</v>
      </c>
    </row>
    <row r="202" spans="1:70" x14ac:dyDescent="0.25">
      <c r="A202">
        <v>20</v>
      </c>
      <c r="B202">
        <v>2</v>
      </c>
      <c r="C202">
        <v>0</v>
      </c>
      <c r="D202">
        <v>299.62</v>
      </c>
      <c r="E202">
        <v>293.25</v>
      </c>
      <c r="F202">
        <v>30000</v>
      </c>
      <c r="G202">
        <f t="shared" si="35"/>
        <v>18.838304552590252</v>
      </c>
      <c r="I202">
        <v>20</v>
      </c>
      <c r="J202">
        <v>2</v>
      </c>
      <c r="K202">
        <v>30</v>
      </c>
      <c r="L202">
        <v>299.62</v>
      </c>
      <c r="M202">
        <v>293.25</v>
      </c>
      <c r="N202">
        <v>30000</v>
      </c>
      <c r="O202">
        <f t="shared" si="39"/>
        <v>18.838304552590252</v>
      </c>
      <c r="Q202">
        <v>20</v>
      </c>
      <c r="R202">
        <v>2</v>
      </c>
      <c r="S202">
        <v>60</v>
      </c>
      <c r="T202">
        <v>299.63</v>
      </c>
      <c r="U202">
        <v>293.25</v>
      </c>
      <c r="V202">
        <v>30000</v>
      </c>
      <c r="W202">
        <f t="shared" si="36"/>
        <v>18.808777429467099</v>
      </c>
      <c r="Y202">
        <v>20</v>
      </c>
      <c r="Z202">
        <v>2</v>
      </c>
      <c r="AA202">
        <v>90</v>
      </c>
      <c r="AB202">
        <v>299.63</v>
      </c>
      <c r="AC202">
        <v>293.25</v>
      </c>
      <c r="AD202">
        <v>30000</v>
      </c>
      <c r="AE202">
        <f t="shared" si="38"/>
        <v>18.808777429467099</v>
      </c>
      <c r="AI202">
        <v>18.802399999999999</v>
      </c>
      <c r="AL202">
        <v>18.895399999999999</v>
      </c>
      <c r="AO202">
        <v>20</v>
      </c>
      <c r="AP202">
        <v>2</v>
      </c>
      <c r="AQ202">
        <v>299.63</v>
      </c>
      <c r="AR202">
        <v>293.25</v>
      </c>
      <c r="AS202">
        <f t="shared" si="37"/>
        <v>18.808777429467099</v>
      </c>
      <c r="AU202">
        <v>2</v>
      </c>
      <c r="AV202">
        <v>20</v>
      </c>
      <c r="AW202">
        <v>4.6199999999999998E-2</v>
      </c>
      <c r="AX202">
        <v>18.833300000000001</v>
      </c>
      <c r="BA202">
        <f t="shared" si="40"/>
        <v>1.3037833333326202E-3</v>
      </c>
      <c r="BC202">
        <v>18.827893153751099</v>
      </c>
      <c r="BD202">
        <v>18.841317928533499</v>
      </c>
      <c r="BG202">
        <v>18.721900000000002</v>
      </c>
      <c r="BI202">
        <v>19.010400000000001</v>
      </c>
      <c r="BK202">
        <v>18.8169</v>
      </c>
      <c r="BN202">
        <f t="shared" si="41"/>
        <v>6.0135646554115179E-4</v>
      </c>
      <c r="BO202">
        <f t="shared" si="42"/>
        <v>1.0588840794903645E-3</v>
      </c>
    </row>
    <row r="203" spans="1:70" x14ac:dyDescent="0.25">
      <c r="A203">
        <v>20</v>
      </c>
      <c r="B203">
        <v>5</v>
      </c>
      <c r="C203">
        <v>0</v>
      </c>
      <c r="D203">
        <v>299.52999999999997</v>
      </c>
      <c r="E203">
        <v>293.25</v>
      </c>
      <c r="F203">
        <v>30000</v>
      </c>
      <c r="G203">
        <f t="shared" si="35"/>
        <v>19.108280254777153</v>
      </c>
      <c r="I203">
        <v>20</v>
      </c>
      <c r="J203">
        <v>5</v>
      </c>
      <c r="K203">
        <v>30</v>
      </c>
      <c r="L203">
        <v>299.52999999999997</v>
      </c>
      <c r="M203">
        <v>293.25</v>
      </c>
      <c r="N203">
        <v>30000</v>
      </c>
      <c r="O203">
        <f t="shared" si="39"/>
        <v>19.108280254777153</v>
      </c>
      <c r="Q203">
        <v>20</v>
      </c>
      <c r="R203">
        <v>5</v>
      </c>
      <c r="S203">
        <v>60</v>
      </c>
      <c r="T203">
        <v>299.54000000000002</v>
      </c>
      <c r="U203">
        <v>293.25</v>
      </c>
      <c r="V203">
        <v>30000</v>
      </c>
      <c r="W203">
        <f t="shared" si="36"/>
        <v>19.077901430842545</v>
      </c>
      <c r="Y203">
        <v>20</v>
      </c>
      <c r="Z203">
        <v>5</v>
      </c>
      <c r="AA203">
        <v>90</v>
      </c>
      <c r="AB203">
        <v>299.54000000000002</v>
      </c>
      <c r="AC203">
        <v>293.25</v>
      </c>
      <c r="AD203">
        <v>30000</v>
      </c>
      <c r="AE203">
        <f t="shared" si="38"/>
        <v>19.077901430842545</v>
      </c>
      <c r="AI203">
        <v>19.0702</v>
      </c>
      <c r="AL203">
        <v>19.127199999999998</v>
      </c>
      <c r="AO203">
        <v>20</v>
      </c>
      <c r="AP203">
        <v>5</v>
      </c>
      <c r="AQ203">
        <v>299.52999999999997</v>
      </c>
      <c r="AR203">
        <v>293.25</v>
      </c>
      <c r="AS203">
        <f t="shared" si="37"/>
        <v>19.108280254777153</v>
      </c>
      <c r="AU203">
        <v>5</v>
      </c>
      <c r="AV203">
        <v>20</v>
      </c>
      <c r="AW203">
        <v>4.6199999999999998E-2</v>
      </c>
      <c r="AX203">
        <v>19.089200000000002</v>
      </c>
      <c r="BA203">
        <f t="shared" si="40"/>
        <v>-9.9853333333757197E-4</v>
      </c>
      <c r="BC203">
        <v>19.103897365418501</v>
      </c>
      <c r="BD203">
        <v>19.1150475527735</v>
      </c>
      <c r="BG203">
        <v>19.022400000000001</v>
      </c>
      <c r="BI203">
        <v>19.200600000000001</v>
      </c>
      <c r="BK203">
        <v>19.081299999999999</v>
      </c>
      <c r="BN203">
        <f t="shared" si="41"/>
        <v>3.6405612236099891E-4</v>
      </c>
      <c r="BO203">
        <f t="shared" si="42"/>
        <v>4.5796322171369775E-5</v>
      </c>
    </row>
    <row r="204" spans="1:70" x14ac:dyDescent="0.25">
      <c r="A204">
        <v>20</v>
      </c>
      <c r="B204">
        <v>10</v>
      </c>
      <c r="C204">
        <v>0</v>
      </c>
      <c r="D204">
        <v>299.42</v>
      </c>
      <c r="E204">
        <v>293.25</v>
      </c>
      <c r="F204">
        <v>30000</v>
      </c>
      <c r="G204">
        <f t="shared" si="35"/>
        <v>19.448946515397033</v>
      </c>
      <c r="I204">
        <v>20</v>
      </c>
      <c r="J204">
        <v>10</v>
      </c>
      <c r="K204">
        <v>30</v>
      </c>
      <c r="L204">
        <v>299.42</v>
      </c>
      <c r="M204">
        <v>293.25</v>
      </c>
      <c r="N204">
        <v>30000</v>
      </c>
      <c r="O204">
        <f t="shared" si="39"/>
        <v>19.448946515397033</v>
      </c>
      <c r="Q204">
        <v>20</v>
      </c>
      <c r="R204">
        <v>10</v>
      </c>
      <c r="S204">
        <v>60</v>
      </c>
      <c r="T204">
        <v>299.42</v>
      </c>
      <c r="U204">
        <v>293.25</v>
      </c>
      <c r="V204">
        <v>30000</v>
      </c>
      <c r="W204">
        <f t="shared" si="36"/>
        <v>19.448946515397033</v>
      </c>
      <c r="Y204">
        <v>20</v>
      </c>
      <c r="Z204">
        <v>10</v>
      </c>
      <c r="AA204">
        <v>90</v>
      </c>
      <c r="AB204">
        <v>299.42</v>
      </c>
      <c r="AC204">
        <v>293.25</v>
      </c>
      <c r="AD204">
        <v>30000</v>
      </c>
      <c r="AE204">
        <f t="shared" si="38"/>
        <v>19.448946515397033</v>
      </c>
      <c r="AI204">
        <v>19.4435</v>
      </c>
      <c r="AL204">
        <v>19.464500000000001</v>
      </c>
      <c r="AO204">
        <v>20</v>
      </c>
      <c r="AP204">
        <v>10</v>
      </c>
      <c r="AQ204">
        <v>299.42</v>
      </c>
      <c r="AR204">
        <v>293.25</v>
      </c>
      <c r="AS204">
        <f t="shared" si="37"/>
        <v>19.448946515397033</v>
      </c>
      <c r="AU204">
        <v>10</v>
      </c>
      <c r="AV204">
        <v>20</v>
      </c>
      <c r="AW204">
        <v>4.6199999999999998E-2</v>
      </c>
      <c r="AX204">
        <v>19.450500000000002</v>
      </c>
      <c r="BA204">
        <f t="shared" si="40"/>
        <v>7.9875000002644969E-5</v>
      </c>
      <c r="BC204">
        <v>19.441917473334101</v>
      </c>
      <c r="BD204">
        <v>19.4511608645557</v>
      </c>
      <c r="BG204">
        <v>19.4267</v>
      </c>
      <c r="BI204">
        <v>19.492999999999999</v>
      </c>
      <c r="BK204">
        <v>19.448699999999999</v>
      </c>
      <c r="BN204">
        <f t="shared" si="41"/>
        <v>2.4133144116610678E-6</v>
      </c>
      <c r="BO204">
        <f t="shared" si="42"/>
        <v>4.9033421964883927E-6</v>
      </c>
    </row>
    <row r="205" spans="1:70" x14ac:dyDescent="0.25">
      <c r="A205">
        <v>20</v>
      </c>
      <c r="B205">
        <v>20</v>
      </c>
      <c r="C205">
        <v>0</v>
      </c>
      <c r="D205">
        <v>299.25</v>
      </c>
      <c r="E205">
        <v>293.25</v>
      </c>
      <c r="F205">
        <v>30000</v>
      </c>
      <c r="G205">
        <f t="shared" si="35"/>
        <v>20</v>
      </c>
      <c r="I205">
        <v>20</v>
      </c>
      <c r="J205">
        <v>20</v>
      </c>
      <c r="K205">
        <v>30</v>
      </c>
      <c r="L205">
        <v>299.25</v>
      </c>
      <c r="M205">
        <v>293.25</v>
      </c>
      <c r="N205">
        <v>30000</v>
      </c>
      <c r="O205">
        <f t="shared" si="39"/>
        <v>20</v>
      </c>
      <c r="Q205">
        <v>20</v>
      </c>
      <c r="R205">
        <v>20</v>
      </c>
      <c r="S205">
        <v>60</v>
      </c>
      <c r="T205">
        <v>299.25</v>
      </c>
      <c r="U205">
        <v>293.25</v>
      </c>
      <c r="V205">
        <v>30000</v>
      </c>
      <c r="W205">
        <f t="shared" si="36"/>
        <v>20</v>
      </c>
      <c r="Y205">
        <v>20</v>
      </c>
      <c r="Z205">
        <v>20</v>
      </c>
      <c r="AA205">
        <v>90</v>
      </c>
      <c r="AB205">
        <v>299.25</v>
      </c>
      <c r="AC205">
        <v>293.25</v>
      </c>
      <c r="AD205">
        <v>30000</v>
      </c>
      <c r="AE205">
        <f t="shared" si="38"/>
        <v>20</v>
      </c>
      <c r="AI205">
        <v>20</v>
      </c>
      <c r="AL205">
        <v>20</v>
      </c>
      <c r="AO205">
        <v>20</v>
      </c>
      <c r="AP205">
        <v>20</v>
      </c>
      <c r="AQ205">
        <v>299.25</v>
      </c>
      <c r="AR205">
        <v>293.25</v>
      </c>
      <c r="AS205">
        <f t="shared" si="37"/>
        <v>20</v>
      </c>
      <c r="AU205">
        <v>20</v>
      </c>
      <c r="AV205">
        <v>20</v>
      </c>
      <c r="AW205">
        <v>4.6199999999999998E-2</v>
      </c>
      <c r="AX205">
        <v>20</v>
      </c>
      <c r="BA205">
        <f t="shared" si="40"/>
        <v>0</v>
      </c>
      <c r="BC205">
        <v>20.008770091552101</v>
      </c>
      <c r="BD205">
        <v>20.000265585563699</v>
      </c>
      <c r="BG205">
        <v>20</v>
      </c>
      <c r="BI205">
        <v>20</v>
      </c>
      <c r="BK205">
        <v>20</v>
      </c>
      <c r="BN205">
        <f t="shared" si="41"/>
        <v>0</v>
      </c>
      <c r="BO205">
        <f t="shared" si="42"/>
        <v>7.0535691645575115E-8</v>
      </c>
    </row>
    <row r="206" spans="1:70" x14ac:dyDescent="0.25">
      <c r="BN206">
        <f>SUM(BN157:BN205)</f>
        <v>6.9120042961418821E-3</v>
      </c>
      <c r="BO206">
        <f>SUM(BO157:BO205)</f>
        <v>2.4326008967232575E-2</v>
      </c>
      <c r="BP206">
        <f>SQRT(BN206/49)</f>
        <v>1.1876923514368561E-2</v>
      </c>
      <c r="BR206">
        <f>SQRT(BO206/49)</f>
        <v>2.2281139167389604E-2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Brian_Yu</dc:creator>
  <cp:lastModifiedBy>Brian_Yu</cp:lastModifiedBy>
  <dcterms:created xsi:type="dcterms:W3CDTF">2020-05-24T21:49:49Z</dcterms:created>
  <dcterms:modified xsi:type="dcterms:W3CDTF">2020-07-19T23:14:30Z</dcterms:modified>
</cp:coreProperties>
</file>