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.bernegger\Desktop\Estrichabschlüsse\"/>
    </mc:Choice>
  </mc:AlternateContent>
  <xr:revisionPtr revIDLastSave="0" documentId="13_ncr:1_{67EA098D-CD2D-43AA-B3AF-576EAB6643CF}" xr6:coauthVersionLast="47" xr6:coauthVersionMax="47" xr10:uidLastSave="{00000000-0000-0000-0000-000000000000}"/>
  <bookViews>
    <workbookView xWindow="-110" yWindow="-110" windowWidth="38620" windowHeight="21100" xr2:uid="{697AC849-2C26-4AE8-A1B7-6449AFDAF440}"/>
  </bookViews>
  <sheets>
    <sheet name="Main" sheetId="1" r:id="rId1"/>
    <sheet name="Dynamo_Tabelle" sheetId="2" r:id="rId2"/>
  </sheets>
  <definedNames>
    <definedName name="_xlnm.Print_Area" localSheetId="0">Main!$A$1:$G$43,Main!$I$1:$Q$43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A5" i="2" l="1"/>
  <c r="E1" i="2" l="1"/>
  <c r="B6" i="2" l="1"/>
  <c r="A6" i="2"/>
  <c r="C6" i="2"/>
  <c r="D6" i="2"/>
  <c r="E6" i="2"/>
  <c r="A4" i="2"/>
  <c r="B4" i="2"/>
  <c r="C4" i="2"/>
  <c r="D4" i="2"/>
  <c r="E4" i="2"/>
  <c r="B5" i="2"/>
  <c r="C5" i="2"/>
  <c r="D5" i="2"/>
  <c r="E5" i="2"/>
  <c r="D1" i="2"/>
  <c r="C1" i="2"/>
  <c r="E3" i="2"/>
  <c r="D3" i="2"/>
  <c r="C3" i="2"/>
  <c r="B3" i="2"/>
  <c r="A3" i="2"/>
  <c r="B1" i="2"/>
  <c r="A1" i="2"/>
  <c r="E2" i="2"/>
  <c r="D2" i="2"/>
  <c r="C2" i="2"/>
  <c r="A2" i="2"/>
  <c r="B2" i="2"/>
  <c r="J21" i="1"/>
  <c r="K40" i="1"/>
  <c r="D33" i="1"/>
  <c r="N24" i="1" s="1"/>
  <c r="P26" i="1"/>
  <c r="D34" i="1"/>
  <c r="N25" i="1" s="1"/>
  <c r="D35" i="1"/>
  <c r="N26" i="1" s="1"/>
  <c r="D36" i="1"/>
  <c r="N27" i="1" s="1"/>
  <c r="D37" i="1"/>
  <c r="N28" i="1" s="1"/>
  <c r="M25" i="1"/>
  <c r="M26" i="1"/>
  <c r="M27" i="1"/>
  <c r="M28" i="1"/>
  <c r="M24" i="1"/>
  <c r="J25" i="1"/>
  <c r="J26" i="1"/>
  <c r="J27" i="1"/>
  <c r="J28" i="1"/>
  <c r="J24" i="1"/>
  <c r="L25" i="1"/>
  <c r="L26" i="1"/>
  <c r="L27" i="1"/>
  <c r="L28" i="1"/>
  <c r="L24" i="1"/>
  <c r="K4" i="1"/>
  <c r="K5" i="1"/>
  <c r="K3" i="1"/>
  <c r="B22" i="1" l="1"/>
  <c r="J22" i="1" s="1"/>
</calcChain>
</file>

<file path=xl/sharedStrings.xml><?xml version="1.0" encoding="utf-8"?>
<sst xmlns="http://schemas.openxmlformats.org/spreadsheetml/2006/main" count="70" uniqueCount="48">
  <si>
    <t>Projekt Nr.:</t>
  </si>
  <si>
    <t>BVH:</t>
  </si>
  <si>
    <t>Auftragg.:</t>
  </si>
  <si>
    <t>EG</t>
  </si>
  <si>
    <t>OG 1</t>
  </si>
  <si>
    <t>OG 2</t>
  </si>
  <si>
    <t>OG 3</t>
  </si>
  <si>
    <t>OG 4</t>
  </si>
  <si>
    <t>A</t>
  </si>
  <si>
    <t>B</t>
  </si>
  <si>
    <t>C</t>
  </si>
  <si>
    <t>Z</t>
  </si>
  <si>
    <t>Längen</t>
  </si>
  <si>
    <t>Höhen</t>
  </si>
  <si>
    <t>Aufmaß Estrichabschlüsse</t>
  </si>
  <si>
    <t>Produktion Estrichabschlüsse</t>
  </si>
  <si>
    <t>z</t>
  </si>
  <si>
    <t>a</t>
  </si>
  <si>
    <t>b</t>
  </si>
  <si>
    <t>c</t>
  </si>
  <si>
    <t>y</t>
  </si>
  <si>
    <t>mm</t>
  </si>
  <si>
    <t xml:space="preserve">x </t>
  </si>
  <si>
    <t>Allgemein</t>
  </si>
  <si>
    <t>Eingabe Konstrukteur</t>
  </si>
  <si>
    <t>FL</t>
  </si>
  <si>
    <t>Blech</t>
  </si>
  <si>
    <t>Dübel</t>
  </si>
  <si>
    <t>100/8</t>
  </si>
  <si>
    <t>Hilti HUS Ø8</t>
  </si>
  <si>
    <r>
      <t xml:space="preserve">Luft:         </t>
    </r>
    <r>
      <rPr>
        <b/>
        <sz val="11"/>
        <color theme="1"/>
        <rFont val="Calibri"/>
        <family val="2"/>
        <scheme val="minor"/>
      </rPr>
      <t>y1</t>
    </r>
  </si>
  <si>
    <r>
      <t xml:space="preserve">Luft:         </t>
    </r>
    <r>
      <rPr>
        <b/>
        <sz val="11"/>
        <color theme="1"/>
        <rFont val="Calibri"/>
        <family val="2"/>
        <scheme val="minor"/>
      </rPr>
      <t>y2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</si>
  <si>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max.</t>
    </r>
  </si>
  <si>
    <r>
      <t xml:space="preserve">Montage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:</t>
    </r>
  </si>
  <si>
    <t>+</t>
  </si>
  <si>
    <t>Bodenaufbau</t>
  </si>
  <si>
    <t>Soll</t>
  </si>
  <si>
    <t>FFB</t>
  </si>
  <si>
    <t>RFB</t>
  </si>
  <si>
    <t>Fixmaße</t>
  </si>
  <si>
    <t>x</t>
  </si>
  <si>
    <t>Blech Längen</t>
  </si>
  <si>
    <t>Blech Höhe</t>
  </si>
  <si>
    <t>Diese Maße auf der</t>
  </si>
  <si>
    <t>Baustelle entnehmen!</t>
  </si>
  <si>
    <t>Bei a und c wird nur einmal die Luft y2 abgezogen!</t>
  </si>
  <si>
    <t>Ges. Länge</t>
  </si>
  <si>
    <t>Oberfläche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</si>
</sst>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4" borderId="0" xfId="0" applyFill="1"/>
    <xf numFmtId="0" fontId="0" fillId="5" borderId="0" xfId="0" applyFill="1"/>
    <xf numFmtId="0" fontId="0" fillId="5" borderId="1" xfId="0" applyFill="1" applyBorder="1" applyAlignment="1" applyProtection="1">
      <alignment horizontal="center" vertical="center"/>
      <protection locked="0"/>
    </xf>
    <xf numFmtId="0" fontId="2" fillId="5" borderId="0" xfId="0" applyFont="1" applyFill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3" borderId="0" xfId="0" applyFill="1"/>
    <xf numFmtId="0" fontId="0" fillId="2" borderId="0" xfId="0" applyFill="1"/>
    <xf numFmtId="0" fontId="0" fillId="5" borderId="0" xfId="0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/>
    <xf numFmtId="0" fontId="0" fillId="2" borderId="16" xfId="0" applyFill="1" applyBorder="1"/>
    <xf numFmtId="0" fontId="0" fillId="3" borderId="16" xfId="0" applyFill="1" applyBorder="1"/>
    <xf numFmtId="0" fontId="0" fillId="3" borderId="17" xfId="0" applyFill="1" applyBorder="1"/>
    <xf numFmtId="0" fontId="0" fillId="5" borderId="6" xfId="0" applyFill="1" applyBorder="1"/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0" xfId="0" applyFill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1" fillId="5" borderId="0" xfId="0" applyFont="1" applyFill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left" vertical="center"/>
    </xf>
    <xf numFmtId="0" fontId="1" fillId="5" borderId="0" xfId="0" applyFont="1" applyFill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/>
    </xf>
    <xf numFmtId="0" fontId="0" fillId="5" borderId="2" xfId="0" applyFill="1" applyBorder="1" applyAlignment="1" applyProtection="1">
      <alignment horizontal="left" vertical="center"/>
      <protection locked="0"/>
    </xf>
    <xf numFmtId="0" fontId="0" fillId="5" borderId="3" xfId="0" applyFill="1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5" borderId="0" xfId="0" applyFill="1" applyAlignment="1">
      <alignment horizontal="right"/>
    </xf>
    <xf numFmtId="0" fontId="0" fillId="5" borderId="4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6</xdr:row>
      <xdr:rowOff>57151</xdr:rowOff>
    </xdr:from>
    <xdr:to>
      <xdr:col>4</xdr:col>
      <xdr:colOff>85726</xdr:colOff>
      <xdr:row>19</xdr:row>
      <xdr:rowOff>88900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A0D0D9B-7B87-4718-8B7D-7B662D1286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82" t="1399" r="9439" b="3086"/>
        <a:stretch/>
      </xdr:blipFill>
      <xdr:spPr>
        <a:xfrm>
          <a:off x="161925" y="1485901"/>
          <a:ext cx="3352801" cy="2425699"/>
        </a:xfrm>
        <a:prstGeom prst="rect">
          <a:avLst/>
        </a:prstGeom>
      </xdr:spPr>
    </xdr:pic>
    <xdr:clientData/>
  </xdr:twoCellAnchor>
  <xdr:twoCellAnchor editAs="oneCell">
    <xdr:from>
      <xdr:col>12</xdr:col>
      <xdr:colOff>331584</xdr:colOff>
      <xdr:row>29</xdr:row>
      <xdr:rowOff>56321</xdr:rowOff>
    </xdr:from>
    <xdr:to>
      <xdr:col>16</xdr:col>
      <xdr:colOff>201815</xdr:colOff>
      <xdr:row>42</xdr:row>
      <xdr:rowOff>22709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4B295DA7-80DA-42A6-892B-1CD3FCA31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35834" y="6082471"/>
          <a:ext cx="2918231" cy="2779438"/>
        </a:xfrm>
        <a:prstGeom prst="rect">
          <a:avLst/>
        </a:prstGeom>
      </xdr:spPr>
    </xdr:pic>
    <xdr:clientData/>
  </xdr:twoCellAnchor>
  <xdr:twoCellAnchor editAs="oneCell">
    <xdr:from>
      <xdr:col>4</xdr:col>
      <xdr:colOff>120745</xdr:colOff>
      <xdr:row>3</xdr:row>
      <xdr:rowOff>114301</xdr:rowOff>
    </xdr:from>
    <xdr:to>
      <xdr:col>6</xdr:col>
      <xdr:colOff>361950</xdr:colOff>
      <xdr:row>17</xdr:row>
      <xdr:rowOff>84101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BF566B8-90E2-4A0C-B20A-120B272AF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5920" y="847726"/>
          <a:ext cx="1936655" cy="2751100"/>
        </a:xfrm>
        <a:prstGeom prst="rect">
          <a:avLst/>
        </a:prstGeom>
      </xdr:spPr>
    </xdr:pic>
    <xdr:clientData/>
  </xdr:twoCellAnchor>
  <xdr:twoCellAnchor editAs="oneCell">
    <xdr:from>
      <xdr:col>8</xdr:col>
      <xdr:colOff>52278</xdr:colOff>
      <xdr:row>5</xdr:row>
      <xdr:rowOff>25400</xdr:rowOff>
    </xdr:from>
    <xdr:to>
      <xdr:col>16</xdr:col>
      <xdr:colOff>339291</xdr:colOff>
      <xdr:row>17</xdr:row>
      <xdr:rowOff>165099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4EDE81D-E919-4E29-86E0-6B1AD79AD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18128" y="1270000"/>
          <a:ext cx="5773413" cy="2349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33A3-8B23-4CEA-9876-C7E82B138E19}">
  <dimension ref="A1:AP64"/>
  <sheetViews>
    <sheetView tabSelected="1" zoomScaleNormal="100" workbookViewId="0">
      <selection activeCell="B27" sqref="B27"/>
    </sheetView>
  </sheetViews>
  <sheetFormatPr baseColWidth="10" defaultColWidth="10.7265625" defaultRowHeight="14.5" x14ac:dyDescent="0.35"/>
  <cols>
    <col min="2" max="6" width="12.81640625" customWidth="1"/>
    <col min="7" max="7" width="6.453125" customWidth="1"/>
    <col min="8" max="8" width="7.26953125" customWidth="1"/>
    <col min="9" max="9" width="11.26953125" customWidth="1"/>
    <col min="10" max="10" width="2.7265625" customWidth="1"/>
    <col min="11" max="11" width="9.453125" customWidth="1"/>
    <col min="12" max="12" width="11.453125" customWidth="1"/>
    <col min="17" max="17" width="5.81640625" customWidth="1"/>
  </cols>
  <sheetData>
    <row r="1" spans="1:42" ht="23.5" x14ac:dyDescent="0.55000000000000004">
      <c r="A1" s="43" t="s">
        <v>14</v>
      </c>
      <c r="B1" s="43"/>
      <c r="C1" s="43"/>
      <c r="D1" s="43"/>
      <c r="E1" s="43"/>
      <c r="F1" s="43"/>
      <c r="G1" s="43"/>
      <c r="H1" s="2"/>
      <c r="I1" s="5" t="s">
        <v>15</v>
      </c>
      <c r="J1" s="5"/>
      <c r="K1" s="5"/>
      <c r="L1" s="5"/>
      <c r="M1" s="5"/>
      <c r="N1" s="5"/>
      <c r="O1" s="5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5">
      <c r="A2" s="3"/>
      <c r="B2" s="3"/>
      <c r="C2" s="3"/>
      <c r="D2" s="3"/>
      <c r="E2" s="3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20.149999999999999" customHeight="1" x14ac:dyDescent="0.35">
      <c r="A3" s="6" t="s">
        <v>2</v>
      </c>
      <c r="B3" s="45"/>
      <c r="C3" s="45"/>
      <c r="D3" s="45"/>
      <c r="E3" s="3"/>
      <c r="F3" s="3"/>
      <c r="G3" s="3"/>
      <c r="H3" s="2"/>
      <c r="I3" s="6" t="s">
        <v>2</v>
      </c>
      <c r="J3" s="6"/>
      <c r="K3" s="7" t="str">
        <f>IF(B3="","",B3)</f>
        <v/>
      </c>
      <c r="L3" s="7"/>
      <c r="M3" s="7"/>
      <c r="N3" s="3"/>
      <c r="O3" s="3"/>
      <c r="P3" s="3"/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20.149999999999999" customHeight="1" x14ac:dyDescent="0.35">
      <c r="A4" s="6" t="s">
        <v>1</v>
      </c>
      <c r="B4" s="45"/>
      <c r="C4" s="45"/>
      <c r="D4" s="45"/>
      <c r="E4" s="3"/>
      <c r="F4" s="3"/>
      <c r="G4" s="3"/>
      <c r="H4" s="2"/>
      <c r="I4" s="6" t="s">
        <v>1</v>
      </c>
      <c r="J4" s="6"/>
      <c r="K4" s="7" t="str">
        <f>IF(B4="","",B4)</f>
        <v/>
      </c>
      <c r="L4" s="7"/>
      <c r="M4" s="7"/>
      <c r="N4" s="3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20.149999999999999" customHeight="1" x14ac:dyDescent="0.35">
      <c r="A5" s="6" t="s">
        <v>0</v>
      </c>
      <c r="B5" s="45"/>
      <c r="C5" s="45"/>
      <c r="D5" s="45"/>
      <c r="E5" s="3"/>
      <c r="F5" s="3"/>
      <c r="G5" s="3"/>
      <c r="H5" s="2"/>
      <c r="I5" s="6" t="s">
        <v>0</v>
      </c>
      <c r="J5" s="6"/>
      <c r="K5" s="7" t="str">
        <f>IF(B5="","",B5)</f>
        <v/>
      </c>
      <c r="L5" s="7"/>
      <c r="M5" s="7"/>
      <c r="N5" s="3"/>
      <c r="O5" s="3"/>
      <c r="P5" s="3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35">
      <c r="A6" s="3"/>
      <c r="B6" s="3"/>
      <c r="C6" s="3"/>
      <c r="D6" s="3"/>
      <c r="E6" s="3"/>
      <c r="F6" s="3"/>
      <c r="G6" s="3"/>
      <c r="H6" s="2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35">
      <c r="A7" s="3"/>
      <c r="B7" s="3"/>
      <c r="C7" s="3"/>
      <c r="D7" s="3"/>
      <c r="E7" s="3"/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35">
      <c r="A8" s="3"/>
      <c r="B8" s="3"/>
      <c r="C8" s="3"/>
      <c r="D8" s="3"/>
      <c r="E8" s="3"/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35">
      <c r="A9" s="3"/>
      <c r="B9" s="3"/>
      <c r="C9" s="3"/>
      <c r="D9" s="3"/>
      <c r="E9" s="3"/>
      <c r="F9" s="3"/>
      <c r="G9" s="3"/>
      <c r="H9" s="2"/>
      <c r="I9" s="3"/>
      <c r="J9" s="3"/>
      <c r="K9" s="3"/>
      <c r="L9" s="3"/>
      <c r="M9" s="3"/>
      <c r="N9" s="3"/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35">
      <c r="A10" s="3"/>
      <c r="B10" s="3"/>
      <c r="C10" s="3"/>
      <c r="D10" s="3"/>
      <c r="E10" s="3"/>
      <c r="F10" s="3"/>
      <c r="G10" s="3"/>
      <c r="H10" s="2"/>
      <c r="I10" s="3"/>
      <c r="J10" s="3"/>
      <c r="K10" s="3"/>
      <c r="L10" s="3"/>
      <c r="M10" s="3"/>
      <c r="N10" s="3"/>
      <c r="O10" s="3"/>
      <c r="P10" s="3"/>
      <c r="Q10" s="3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35">
      <c r="A11" s="3"/>
      <c r="B11" s="3"/>
      <c r="C11" s="3"/>
      <c r="D11" s="3"/>
      <c r="E11" s="3"/>
      <c r="F11" s="3"/>
      <c r="G11" s="3"/>
      <c r="H11" s="2"/>
      <c r="I11" s="3"/>
      <c r="J11" s="3"/>
      <c r="K11" s="3"/>
      <c r="L11" s="3"/>
      <c r="M11" s="3"/>
      <c r="N11" s="3"/>
      <c r="O11" s="3"/>
      <c r="P11" s="3"/>
      <c r="Q11" s="3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35">
      <c r="A12" s="3"/>
      <c r="B12" s="3"/>
      <c r="C12" s="3"/>
      <c r="D12" s="3"/>
      <c r="E12" s="3"/>
      <c r="F12" s="3"/>
      <c r="G12" s="3"/>
      <c r="H12" s="2"/>
      <c r="I12" s="3"/>
      <c r="J12" s="3"/>
      <c r="K12" s="3"/>
      <c r="L12" s="3"/>
      <c r="M12" s="3"/>
      <c r="N12" s="3"/>
      <c r="O12" s="3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35">
      <c r="A13" s="3"/>
      <c r="B13" s="3"/>
      <c r="C13" s="3"/>
      <c r="D13" s="3"/>
      <c r="E13" s="3"/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35">
      <c r="A14" s="3"/>
      <c r="B14" s="3"/>
      <c r="C14" s="3"/>
      <c r="D14" s="3"/>
      <c r="E14" s="3"/>
      <c r="F14" s="3"/>
      <c r="G14" s="3"/>
      <c r="H14" s="2"/>
      <c r="I14" s="3"/>
      <c r="J14" s="3"/>
      <c r="K14" s="3"/>
      <c r="L14" s="3"/>
      <c r="M14" s="3"/>
      <c r="N14" s="3"/>
      <c r="O14" s="3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35">
      <c r="A15" s="3"/>
      <c r="B15" s="3"/>
      <c r="C15" s="3"/>
      <c r="D15" s="3"/>
      <c r="E15" s="3"/>
      <c r="F15" s="3"/>
      <c r="G15" s="3"/>
      <c r="H15" s="2"/>
      <c r="I15" s="3"/>
      <c r="J15" s="3"/>
      <c r="K15" s="3"/>
      <c r="L15" s="3"/>
      <c r="M15" s="3"/>
      <c r="N15" s="3"/>
      <c r="O15" s="3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35">
      <c r="A16" s="3"/>
      <c r="B16" s="3"/>
      <c r="C16" s="3"/>
      <c r="D16" s="3"/>
      <c r="E16" s="3"/>
      <c r="F16" s="3"/>
      <c r="G16" s="3"/>
      <c r="H16" s="2"/>
      <c r="I16" s="3"/>
      <c r="J16" s="3"/>
      <c r="K16" s="3"/>
      <c r="L16" s="3"/>
      <c r="M16" s="3"/>
      <c r="N16" s="3"/>
      <c r="O16" s="3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35">
      <c r="A17" s="3"/>
      <c r="B17" s="3"/>
      <c r="C17" s="3"/>
      <c r="D17" s="3"/>
      <c r="E17" s="3"/>
      <c r="F17" s="3"/>
      <c r="G17" s="3"/>
      <c r="H17" s="2"/>
      <c r="I17" s="3"/>
      <c r="J17" s="3"/>
      <c r="K17" s="3"/>
      <c r="L17" s="3"/>
      <c r="M17" s="3"/>
      <c r="N17" s="3"/>
      <c r="O17" s="3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35">
      <c r="A18" s="3"/>
      <c r="B18" s="3"/>
      <c r="C18" s="3"/>
      <c r="D18" s="3"/>
      <c r="E18" s="3"/>
      <c r="F18" s="3"/>
      <c r="G18" s="3"/>
      <c r="H18" s="2"/>
      <c r="I18" s="3"/>
      <c r="J18" s="3"/>
      <c r="K18" s="3"/>
      <c r="L18" s="3"/>
      <c r="M18" s="3"/>
      <c r="N18" s="3"/>
      <c r="O18" s="3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35">
      <c r="A19" s="3"/>
      <c r="B19" s="3"/>
      <c r="C19" s="3"/>
      <c r="D19" s="3"/>
      <c r="E19" s="3"/>
      <c r="F19" s="3"/>
      <c r="G19" s="3"/>
      <c r="H19" s="2"/>
      <c r="I19" s="38" t="s">
        <v>45</v>
      </c>
      <c r="J19" s="38"/>
      <c r="K19" s="38"/>
      <c r="L19" s="38"/>
      <c r="M19" s="38"/>
      <c r="N19" s="3"/>
      <c r="O19" s="3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35">
      <c r="A20" s="3"/>
      <c r="B20" s="3"/>
      <c r="C20" s="3"/>
      <c r="D20" s="3"/>
      <c r="E20" s="3"/>
      <c r="F20" s="3"/>
      <c r="G20" s="3"/>
      <c r="H20" s="2"/>
      <c r="I20" s="3"/>
      <c r="J20" s="3"/>
      <c r="K20" s="3"/>
      <c r="L20" s="3"/>
      <c r="M20" s="3"/>
      <c r="N20" s="3"/>
      <c r="O20" s="3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35">
      <c r="A21" s="17" t="s">
        <v>47</v>
      </c>
      <c r="B21" s="46"/>
      <c r="C21" s="47"/>
      <c r="D21" s="3"/>
      <c r="E21" s="3"/>
      <c r="F21" s="3"/>
      <c r="G21" s="3"/>
      <c r="H21" s="2"/>
      <c r="I21" s="17" t="s">
        <v>47</v>
      </c>
      <c r="J21" s="42" t="str">
        <f>IF(B21="","",B21)</f>
        <v/>
      </c>
      <c r="K21" s="42"/>
      <c r="L21" s="42"/>
      <c r="M21" s="3"/>
      <c r="N21" s="3"/>
      <c r="O21" s="3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35">
      <c r="A22" s="17" t="s">
        <v>46</v>
      </c>
      <c r="B22" s="18">
        <f>SUM(J24:M28)</f>
        <v>15838</v>
      </c>
      <c r="C22" s="18" t="s">
        <v>21</v>
      </c>
      <c r="D22" s="3"/>
      <c r="E22" s="3"/>
      <c r="F22" s="3"/>
      <c r="G22" s="3"/>
      <c r="H22" s="2"/>
      <c r="I22" s="17" t="s">
        <v>46</v>
      </c>
      <c r="J22" s="48">
        <f>B22</f>
        <v>15838</v>
      </c>
      <c r="K22" s="48"/>
      <c r="L22" s="18" t="s">
        <v>21</v>
      </c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" thickBot="1" x14ac:dyDescent="0.4">
      <c r="A23" s="8" t="s">
        <v>12</v>
      </c>
      <c r="B23" s="11" t="s">
        <v>8</v>
      </c>
      <c r="C23" s="11" t="s">
        <v>9</v>
      </c>
      <c r="D23" s="11" t="s">
        <v>10</v>
      </c>
      <c r="E23" s="3"/>
      <c r="F23" s="3"/>
      <c r="G23" s="3"/>
      <c r="H23" s="2"/>
      <c r="I23" s="8" t="s">
        <v>12</v>
      </c>
      <c r="J23" s="42" t="s">
        <v>17</v>
      </c>
      <c r="K23" s="42"/>
      <c r="L23" s="11" t="s">
        <v>18</v>
      </c>
      <c r="M23" s="11" t="s">
        <v>19</v>
      </c>
      <c r="N23" s="11" t="s">
        <v>16</v>
      </c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20.149999999999999" customHeight="1" x14ac:dyDescent="0.35">
      <c r="A24" s="14" t="s">
        <v>3</v>
      </c>
      <c r="B24" s="33">
        <v>200</v>
      </c>
      <c r="C24" s="33">
        <v>4000</v>
      </c>
      <c r="D24" s="33">
        <v>200</v>
      </c>
      <c r="E24" s="3"/>
      <c r="F24" s="3"/>
      <c r="G24" s="3"/>
      <c r="H24" s="2"/>
      <c r="I24" s="14" t="s">
        <v>3</v>
      </c>
      <c r="J24" s="55">
        <f>IF(B24="","",B24-$K$34)</f>
        <v>197</v>
      </c>
      <c r="K24" s="56"/>
      <c r="L24" s="24">
        <f>IF(C24="","",C24-(2*$K$34)-(2*$K$35))</f>
        <v>3982</v>
      </c>
      <c r="M24" s="20">
        <f>IF(D24="","",D24-$K$34)</f>
        <v>197</v>
      </c>
      <c r="N24" s="28">
        <f>IF(D33="","",D33+$B$41+$C$41)</f>
        <v>240</v>
      </c>
      <c r="O24" s="3"/>
      <c r="P24" s="9" t="s">
        <v>23</v>
      </c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20.149999999999999" customHeight="1" x14ac:dyDescent="0.35">
      <c r="A25" s="14" t="s">
        <v>4</v>
      </c>
      <c r="B25" s="33">
        <v>250</v>
      </c>
      <c r="C25" s="33">
        <v>4200</v>
      </c>
      <c r="D25" s="33">
        <v>260</v>
      </c>
      <c r="E25" s="3"/>
      <c r="F25" s="3"/>
      <c r="G25" s="3"/>
      <c r="H25" s="2"/>
      <c r="I25" s="14" t="s">
        <v>4</v>
      </c>
      <c r="J25" s="57">
        <f t="shared" ref="J25:J28" si="0">IF(B25="","",B25-$K$34)</f>
        <v>247</v>
      </c>
      <c r="K25" s="58"/>
      <c r="L25" s="25">
        <f t="shared" ref="L25:L28" si="1">IF(C25="","",C25-(2*$K$34)-(2*$K$35))</f>
        <v>4182</v>
      </c>
      <c r="M25" s="21">
        <f t="shared" ref="M25:M28" si="2">IF(D25="","",D25-$K$34)</f>
        <v>257</v>
      </c>
      <c r="N25" s="29">
        <f>IF(D34="","",D34+$B$41+$C$41)</f>
        <v>190</v>
      </c>
      <c r="O25" s="10"/>
      <c r="P25" s="11" t="s">
        <v>22</v>
      </c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20.149999999999999" customHeight="1" x14ac:dyDescent="0.35">
      <c r="A26" s="14" t="s">
        <v>5</v>
      </c>
      <c r="B26" s="33">
        <v>200</v>
      </c>
      <c r="C26" s="33">
        <v>4100</v>
      </c>
      <c r="D26" s="33">
        <v>2500</v>
      </c>
      <c r="E26" s="3"/>
      <c r="F26" s="3"/>
      <c r="G26" s="3"/>
      <c r="H26" s="2"/>
      <c r="I26" s="14" t="s">
        <v>5</v>
      </c>
      <c r="J26" s="59">
        <f t="shared" si="0"/>
        <v>197</v>
      </c>
      <c r="K26" s="60"/>
      <c r="L26" s="26">
        <f t="shared" si="1"/>
        <v>4082</v>
      </c>
      <c r="M26" s="22">
        <f t="shared" si="2"/>
        <v>2497</v>
      </c>
      <c r="N26" s="30">
        <f>IF(D35="","",D35+$B$41+$C$41)</f>
        <v>190</v>
      </c>
      <c r="O26" s="3"/>
      <c r="P26" s="15">
        <f>IF(B41="","",B41+K33)</f>
        <v>40</v>
      </c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20.149999999999999" customHeight="1" x14ac:dyDescent="0.35">
      <c r="A27" s="14" t="s">
        <v>6</v>
      </c>
      <c r="B27" s="33"/>
      <c r="C27" s="33"/>
      <c r="D27" s="33"/>
      <c r="E27" s="3"/>
      <c r="F27" s="3"/>
      <c r="G27" s="3"/>
      <c r="H27" s="2"/>
      <c r="I27" s="14" t="s">
        <v>6</v>
      </c>
      <c r="J27" s="57" t="str">
        <f t="shared" si="0"/>
        <v/>
      </c>
      <c r="K27" s="58"/>
      <c r="L27" s="25" t="str">
        <f t="shared" si="1"/>
        <v/>
      </c>
      <c r="M27" s="21" t="str">
        <f t="shared" si="2"/>
        <v/>
      </c>
      <c r="N27" s="29" t="str">
        <f>IF(D36="","",D36+$B$41+$C$41)</f>
        <v/>
      </c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20.149999999999999" customHeight="1" thickBot="1" x14ac:dyDescent="0.4">
      <c r="A28" s="14" t="s">
        <v>7</v>
      </c>
      <c r="B28" s="33"/>
      <c r="C28" s="33"/>
      <c r="D28" s="33"/>
      <c r="E28" s="3"/>
      <c r="F28" s="3"/>
      <c r="G28" s="3"/>
      <c r="H28" s="2"/>
      <c r="I28" s="14" t="s">
        <v>7</v>
      </c>
      <c r="J28" s="61" t="str">
        <f t="shared" si="0"/>
        <v/>
      </c>
      <c r="K28" s="62"/>
      <c r="L28" s="27" t="str">
        <f t="shared" si="1"/>
        <v/>
      </c>
      <c r="M28" s="23" t="str">
        <f t="shared" si="2"/>
        <v/>
      </c>
      <c r="N28" s="31" t="str">
        <f>IF(D37="","",D37+$B$41+$C$41)</f>
        <v/>
      </c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" thickBot="1" x14ac:dyDescent="0.4">
      <c r="A29" s="3"/>
      <c r="B29" s="3"/>
      <c r="C29" s="3"/>
      <c r="D29" s="3"/>
      <c r="E29" s="3"/>
      <c r="F29" s="3"/>
      <c r="G29" s="3"/>
      <c r="H29" s="2"/>
      <c r="I29" s="3"/>
      <c r="J29" s="39" t="s">
        <v>41</v>
      </c>
      <c r="K29" s="40"/>
      <c r="L29" s="40"/>
      <c r="M29" s="41"/>
      <c r="N29" s="32" t="s">
        <v>42</v>
      </c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35">
      <c r="A30" s="6"/>
      <c r="B30" s="44"/>
      <c r="C30" s="44"/>
      <c r="D30" s="44"/>
      <c r="E30" s="44"/>
      <c r="F30" s="44"/>
      <c r="G30" s="44"/>
      <c r="H30" s="2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35">
      <c r="A31" s="3"/>
      <c r="B31" s="3"/>
      <c r="C31" s="3"/>
      <c r="D31" s="3"/>
      <c r="E31" s="11" t="s">
        <v>36</v>
      </c>
      <c r="F31" s="3"/>
      <c r="G31" s="3"/>
      <c r="H31" s="2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35">
      <c r="A32" s="8" t="s">
        <v>13</v>
      </c>
      <c r="B32" s="11" t="s">
        <v>37</v>
      </c>
      <c r="C32" s="11" t="s">
        <v>38</v>
      </c>
      <c r="D32" s="11" t="s">
        <v>11</v>
      </c>
      <c r="E32" s="11" t="s">
        <v>35</v>
      </c>
      <c r="G32" s="3"/>
      <c r="H32" s="2"/>
      <c r="I32" s="52" t="s">
        <v>24</v>
      </c>
      <c r="J32" s="52"/>
      <c r="K32" s="52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20.25" customHeight="1" x14ac:dyDescent="0.35">
      <c r="A33" s="14" t="s">
        <v>3</v>
      </c>
      <c r="B33" s="33">
        <v>1000</v>
      </c>
      <c r="C33" s="33">
        <v>1200</v>
      </c>
      <c r="D33" s="16">
        <f t="shared" ref="D33:D37" si="3">IF(B33="","",ABS(C33-B33))</f>
        <v>200</v>
      </c>
      <c r="E33" s="37"/>
      <c r="F33" s="3"/>
      <c r="G33" s="3"/>
      <c r="H33" s="2"/>
      <c r="I33" s="63" t="s">
        <v>30</v>
      </c>
      <c r="J33" s="64"/>
      <c r="K33" s="4">
        <v>10</v>
      </c>
      <c r="L33" s="3" t="s">
        <v>21</v>
      </c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20.149999999999999" customHeight="1" x14ac:dyDescent="0.35">
      <c r="A34" s="14" t="s">
        <v>4</v>
      </c>
      <c r="B34" s="33">
        <v>1000</v>
      </c>
      <c r="C34" s="33">
        <v>1150</v>
      </c>
      <c r="D34" s="16">
        <f t="shared" si="3"/>
        <v>150</v>
      </c>
      <c r="E34" s="37"/>
      <c r="F34" s="3"/>
      <c r="G34" s="3"/>
      <c r="H34" s="2"/>
      <c r="I34" s="65" t="s">
        <v>31</v>
      </c>
      <c r="J34" s="66"/>
      <c r="K34" s="4">
        <v>3</v>
      </c>
      <c r="L34" s="3" t="s">
        <v>21</v>
      </c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20.149999999999999" customHeight="1" x14ac:dyDescent="0.35">
      <c r="A35" s="14" t="s">
        <v>5</v>
      </c>
      <c r="B35" s="33">
        <v>1000</v>
      </c>
      <c r="C35" s="33">
        <v>1150</v>
      </c>
      <c r="D35" s="16">
        <f t="shared" si="3"/>
        <v>150</v>
      </c>
      <c r="E35" s="37"/>
      <c r="F35" s="3"/>
      <c r="G35" s="3"/>
      <c r="H35" s="2"/>
      <c r="I35" s="50" t="s">
        <v>26</v>
      </c>
      <c r="J35" s="51"/>
      <c r="K35" s="4">
        <v>6</v>
      </c>
      <c r="L35" s="3" t="s">
        <v>21</v>
      </c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20.149999999999999" customHeight="1" x14ac:dyDescent="0.35">
      <c r="A36" s="14" t="s">
        <v>6</v>
      </c>
      <c r="B36" s="33"/>
      <c r="C36" s="33"/>
      <c r="D36" s="16" t="str">
        <f t="shared" si="3"/>
        <v/>
      </c>
      <c r="E36" s="37"/>
      <c r="F36" s="3"/>
      <c r="G36" s="3"/>
      <c r="H36" s="2"/>
      <c r="I36" s="50" t="s">
        <v>25</v>
      </c>
      <c r="J36" s="51"/>
      <c r="K36" s="12" t="s">
        <v>28</v>
      </c>
      <c r="L36" s="3" t="s">
        <v>21</v>
      </c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20.149999999999999" customHeight="1" x14ac:dyDescent="0.35">
      <c r="A37" s="14" t="s">
        <v>7</v>
      </c>
      <c r="B37" s="33"/>
      <c r="C37" s="33"/>
      <c r="D37" s="16" t="str">
        <f t="shared" si="3"/>
        <v/>
      </c>
      <c r="E37" s="37"/>
      <c r="F37" s="3"/>
      <c r="G37" s="3"/>
      <c r="H37" s="2"/>
      <c r="I37" s="67" t="s">
        <v>32</v>
      </c>
      <c r="J37" s="68"/>
      <c r="K37" s="1">
        <v>750</v>
      </c>
      <c r="L37" s="3" t="s">
        <v>21</v>
      </c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20.149999999999999" customHeight="1" x14ac:dyDescent="0.35">
      <c r="A38" s="3"/>
      <c r="B38" s="3"/>
      <c r="C38" s="3"/>
      <c r="D38" s="3"/>
      <c r="E38" s="3"/>
      <c r="F38" s="3"/>
      <c r="G38" s="3"/>
      <c r="H38" s="2"/>
      <c r="I38" s="50" t="s">
        <v>27</v>
      </c>
      <c r="J38" s="51"/>
      <c r="K38" s="53" t="s">
        <v>29</v>
      </c>
      <c r="L38" s="54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35">
      <c r="A39" s="3"/>
      <c r="B39" s="3"/>
      <c r="C39" s="3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35">
      <c r="A40" s="17" t="s">
        <v>39</v>
      </c>
      <c r="B40" s="11" t="s">
        <v>40</v>
      </c>
      <c r="C40" s="11" t="s">
        <v>20</v>
      </c>
      <c r="D40" s="3"/>
      <c r="E40" s="34" t="s">
        <v>43</v>
      </c>
      <c r="F40" s="34"/>
      <c r="G40" s="3"/>
      <c r="H40" s="2"/>
      <c r="I40" s="17" t="s">
        <v>33</v>
      </c>
      <c r="J40" s="13" t="s">
        <v>34</v>
      </c>
      <c r="K40" s="35">
        <f>C41</f>
        <v>10</v>
      </c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35">
      <c r="A41" s="18"/>
      <c r="B41" s="36">
        <v>30</v>
      </c>
      <c r="C41" s="36">
        <v>10</v>
      </c>
      <c r="D41" s="19"/>
      <c r="E41" s="49" t="s">
        <v>44</v>
      </c>
      <c r="F41" s="49"/>
      <c r="G41" s="19"/>
      <c r="H41" s="2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35">
      <c r="A42" s="3"/>
      <c r="B42" s="19"/>
      <c r="C42" s="19"/>
      <c r="D42" s="19"/>
      <c r="G42" s="19"/>
      <c r="H42" s="2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35">
      <c r="A43" s="3"/>
      <c r="B43" s="3"/>
      <c r="C43" s="3"/>
      <c r="D43" s="3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</sheetData>
  <sheetProtection sheet="1" objects="1" formatCells="0" selectLockedCells="1"/>
  <mergeCells count="25">
    <mergeCell ref="E41:F41"/>
    <mergeCell ref="I38:J38"/>
    <mergeCell ref="I32:K32"/>
    <mergeCell ref="K38:L38"/>
    <mergeCell ref="J24:K24"/>
    <mergeCell ref="J25:K25"/>
    <mergeCell ref="J26:K26"/>
    <mergeCell ref="J27:K27"/>
    <mergeCell ref="J28:K28"/>
    <mergeCell ref="I33:J33"/>
    <mergeCell ref="I34:J34"/>
    <mergeCell ref="I35:J35"/>
    <mergeCell ref="I36:J36"/>
    <mergeCell ref="I37:J37"/>
    <mergeCell ref="I19:M19"/>
    <mergeCell ref="J29:M29"/>
    <mergeCell ref="J23:K23"/>
    <mergeCell ref="A1:G1"/>
    <mergeCell ref="B30:G30"/>
    <mergeCell ref="B3:D3"/>
    <mergeCell ref="B4:D4"/>
    <mergeCell ref="B5:D5"/>
    <mergeCell ref="B21:C21"/>
    <mergeCell ref="J21:L21"/>
    <mergeCell ref="J22:K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CFA4-73F8-4E74-A76F-1B06E6A1E4F3}">
  <dimension ref="A1:F6"/>
  <sheetViews>
    <sheetView workbookViewId="0">
      <selection activeCell="F7" sqref="F7"/>
    </sheetView>
  </sheetViews>
  <sheetFormatPr baseColWidth="10" defaultColWidth="10.7265625" defaultRowHeight="14.5" x14ac:dyDescent="0.35"/>
  <sheetData>
    <row r="1" spans="1:6" x14ac:dyDescent="0.35">
      <c r="A1">
        <f>Main!B41</f>
        <v>30</v>
      </c>
      <c r="B1">
        <f>Main!C41</f>
        <v>10</v>
      </c>
      <c r="C1">
        <f>Main!K35</f>
        <v>6</v>
      </c>
      <c r="D1">
        <f>Main!K34</f>
        <v>3</v>
      </c>
      <c r="E1">
        <f>Main!K33</f>
        <v>10</v>
      </c>
      <c r="F1">
        <f>Main!K37</f>
        <v>750</v>
      </c>
    </row>
    <row r="2" spans="1:6" x14ac:dyDescent="0.35">
      <c r="A2">
        <f>Main!B24</f>
        <v>200</v>
      </c>
      <c r="B2">
        <f>Main!C24</f>
        <v>4000</v>
      </c>
      <c r="C2">
        <f>Main!D24</f>
        <v>200</v>
      </c>
      <c r="D2">
        <f>Main!B33</f>
        <v>1000</v>
      </c>
      <c r="E2">
        <f>Main!C33</f>
        <v>1200</v>
      </c>
      <c r="F2">
        <v>0</v>
      </c>
    </row>
    <row r="3" spans="1:6" x14ac:dyDescent="0.35">
      <c r="A3">
        <f>Main!B25</f>
        <v>250</v>
      </c>
      <c r="B3">
        <f>Main!C25</f>
        <v>4200</v>
      </c>
      <c r="C3">
        <f>Main!D25</f>
        <v>260</v>
      </c>
      <c r="D3">
        <f>Main!B34</f>
        <v>1000</v>
      </c>
      <c r="E3">
        <f>Main!C34</f>
        <v>1150</v>
      </c>
      <c r="F3">
        <v>0</v>
      </c>
    </row>
    <row r="4" spans="1:6" x14ac:dyDescent="0.35">
      <c r="A4">
        <f>Main!B26</f>
        <v>200</v>
      </c>
      <c r="B4">
        <f>Main!C26</f>
        <v>4100</v>
      </c>
      <c r="C4">
        <f>Main!D26</f>
        <v>2500</v>
      </c>
      <c r="D4">
        <f>Main!B35</f>
        <v>1000</v>
      </c>
      <c r="E4">
        <f>Main!C35</f>
        <v>1150</v>
      </c>
      <c r="F4">
        <v>0</v>
      </c>
    </row>
    <row r="5" spans="1:6" x14ac:dyDescent="0.35">
      <c r="A5">
        <f>Main!B27</f>
        <v>0</v>
      </c>
      <c r="B5">
        <f>Main!C27</f>
        <v>0</v>
      </c>
      <c r="C5">
        <f>Main!D27</f>
        <v>0</v>
      </c>
      <c r="D5">
        <f>Main!B36</f>
        <v>0</v>
      </c>
      <c r="E5">
        <f>Main!C36</f>
        <v>0</v>
      </c>
      <c r="F5">
        <v>0</v>
      </c>
    </row>
    <row r="6" spans="1:6" x14ac:dyDescent="0.35">
      <c r="A6">
        <f>Main!B28</f>
        <v>0</v>
      </c>
      <c r="B6">
        <f>Main!C28</f>
        <v>0</v>
      </c>
      <c r="C6">
        <f>Main!D28</f>
        <v>0</v>
      </c>
      <c r="D6">
        <f>Main!B37</f>
        <v>0</v>
      </c>
      <c r="E6">
        <f>Main!C37</f>
        <v>0</v>
      </c>
      <c r="F6">
        <v>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434FE092CF5C4C95B3F44FCAC9E6AC" ma:contentTypeVersion="12" ma:contentTypeDescription="Ein neues Dokument erstellen." ma:contentTypeScope="" ma:versionID="47aa66efa188ee83ad4a1297ff7cb62d">
  <xsd:schema xmlns:xsd="http://www.w3.org/2001/XMLSchema" xmlns:xs="http://www.w3.org/2001/XMLSchema" xmlns:p="http://schemas.microsoft.com/office/2006/metadata/properties" xmlns:ns3="32e2e8ba-0947-452f-b85d-171eaed35aaf" xmlns:ns4="75eb14c6-0fc1-4d2f-ab11-5d0a10aaddba" targetNamespace="http://schemas.microsoft.com/office/2006/metadata/properties" ma:root="true" ma:fieldsID="7560417bf8132f7ccc1a9eeb604e51e3" ns3:_="" ns4:_="">
    <xsd:import namespace="32e2e8ba-0947-452f-b85d-171eaed35aaf"/>
    <xsd:import namespace="75eb14c6-0fc1-4d2f-ab11-5d0a10aadd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Tags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e8ba-0947-452f-b85d-171eaed35a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b14c6-0fc1-4d2f-ab11-5d0a10aad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CEA7D5-5FAE-491A-9C70-F8812A60782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5eb14c6-0fc1-4d2f-ab11-5d0a10aaddba"/>
    <ds:schemaRef ds:uri="http://schemas.microsoft.com/office/infopath/2007/PartnerControls"/>
    <ds:schemaRef ds:uri="http://purl.org/dc/terms/"/>
    <ds:schemaRef ds:uri="http://www.w3.org/XML/1998/namespace"/>
    <ds:schemaRef ds:uri="32e2e8ba-0947-452f-b85d-171eaed35aa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D74B71-C141-4007-AE5A-E019095D8A8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2e2e8ba-0947-452f-b85d-171eaed35aaf"/>
    <ds:schemaRef ds:uri="75eb14c6-0fc1-4d2f-ab11-5d0a10aaddb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0B1B36-060D-4FEC-BCC8-670113660D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Main</vt:lpstr>
      <vt:lpstr>Dynamo_Tabelle</vt:lpstr>
      <vt:lpstr>Main!Druckbereich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Fröschl</dc:creator>
  <cp:lastModifiedBy>Lukas Bernegger - Summer Metalltechnik GmbH</cp:lastModifiedBy>
  <cp:lastPrinted>2018-05-14T13:35:06Z</cp:lastPrinted>
  <dcterms:created xsi:type="dcterms:W3CDTF">2018-05-14T09:27:18Z</dcterms:created>
  <dcterms:modified xsi:type="dcterms:W3CDTF">2024-09-05T08:03:43Z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0x010100BF434FE092CF5C4C95B3F44FCAC9E6AC</vt:lpwstr>
  </property>
</Properties>
</file>