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wnloads\"/>
    </mc:Choice>
  </mc:AlternateContent>
  <xr:revisionPtr revIDLastSave="0" documentId="8_{D45AC3DF-5B7C-4640-959D-8EC2A79ABEF3}" xr6:coauthVersionLast="47" xr6:coauthVersionMax="47" xr10:uidLastSave="{00000000-0000-0000-0000-000000000000}"/>
  <bookViews>
    <workbookView xWindow="-120" yWindow="-120" windowWidth="20730" windowHeight="11160" tabRatio="0" firstSheet="4" activeTab="4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D̳ashboard (2)" sheetId="5" r:id="rId5"/>
  </sheets>
  <definedNames>
    <definedName name="SegmentaçãodeDados_Subscription_Type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3" l="1"/>
  <c r="E58" i="3"/>
  <c r="E57" i="3"/>
  <c r="E47" i="3"/>
  <c r="E36" i="3"/>
  <c r="E25" i="3"/>
</calcChain>
</file>

<file path=xl/sharedStrings.xml><?xml version="1.0" encoding="utf-8"?>
<sst xmlns="http://schemas.openxmlformats.org/spreadsheetml/2006/main" count="2044" uniqueCount="337">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</sst>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165" fontId="0" fillId="0" borderId="0" xfId="0" applyNumberFormat="1"/>
    <xf numFmtId="0" fontId="7" fillId="4" borderId="0" xfId="4" applyFill="1"/>
    <xf numFmtId="0" fontId="8" fillId="4" borderId="0" xfId="4" applyFont="1" applyFill="1" applyAlignment="1">
      <alignment horizontal="left"/>
    </xf>
  </cellXfs>
  <cellStyles count="5">
    <cellStyle name="Hiperlink" xfId="4" builtinId="8"/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9BC848"/>
      <color rgb="FF5BF6A8"/>
      <color rgb="FFE8E6E9"/>
      <color rgb="FF2AE6B1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[desafio_dio_excel.xlsx]C̳álculos!tbm_temp_sell</c:name>
    <c:fmtId val="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C̳álculos!$B$42:$B$54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C̳álculos!$C$42:$C$54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9-448E-A406-2895C47F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005327"/>
        <c:axId val="752005743"/>
      </c:barChart>
      <c:catAx>
        <c:axId val="7520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005743"/>
        <c:crosses val="autoZero"/>
        <c:auto val="1"/>
        <c:lblAlgn val="ctr"/>
        <c:lblOffset val="100"/>
        <c:noMultiLvlLbl val="0"/>
      </c:catAx>
      <c:valAx>
        <c:axId val="7520057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20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[desafio_dio_excel.xlsx]C̳álculos!tbm_temp_sell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C̳álculos!$B$42:$B$54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C̳álculos!$C$42:$C$54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1-4B25-97B1-0E44ED99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005327"/>
        <c:axId val="752005743"/>
      </c:barChart>
      <c:catAx>
        <c:axId val="7520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005743"/>
        <c:crosses val="autoZero"/>
        <c:auto val="1"/>
        <c:lblAlgn val="ctr"/>
        <c:lblOffset val="100"/>
        <c:noMultiLvlLbl val="0"/>
      </c:catAx>
      <c:valAx>
        <c:axId val="7520057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20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&#819;ashboard (2)'!A1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4" Type="http://schemas.openxmlformats.org/officeDocument/2006/relationships/hyperlink" Target="#D&#819;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1176337</xdr:colOff>
      <xdr:row>36</xdr:row>
      <xdr:rowOff>161925</xdr:rowOff>
    </xdr:from>
    <xdr:to>
      <xdr:col>6</xdr:col>
      <xdr:colOff>100012</xdr:colOff>
      <xdr:row>52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6BCBF6-46F3-4853-A06A-04F81B0A0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2000250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114300</xdr:colOff>
      <xdr:row>15</xdr:row>
      <xdr:rowOff>38100</xdr:rowOff>
    </xdr:from>
    <xdr:to>
      <xdr:col>0</xdr:col>
      <xdr:colOff>790575</xdr:colOff>
      <xdr:row>16</xdr:row>
      <xdr:rowOff>123825</xdr:rowOff>
    </xdr:to>
    <xdr:sp macro="" textlink="">
      <xdr:nvSpPr>
        <xdr:cNvPr id="2" name="Retângulo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7766C18-C5B9-4324-AB8E-BBA7535EC775}"/>
            </a:ext>
          </a:extLst>
        </xdr:cNvPr>
        <xdr:cNvSpPr/>
      </xdr:nvSpPr>
      <xdr:spPr>
        <a:xfrm>
          <a:off x="114300" y="2686050"/>
          <a:ext cx="676275" cy="266700"/>
        </a:xfrm>
        <a:prstGeom prst="rect">
          <a:avLst/>
        </a:prstGeom>
        <a:solidFill>
          <a:srgbClr val="22C55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Página</a:t>
          </a:r>
          <a:r>
            <a:rPr lang="pt-BR" sz="1100" baseline="0"/>
            <a:t> 2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EA3B4C-538B-4386-8BD9-988A4DB92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66816" y="27214"/>
          <a:ext cx="713255" cy="78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2009774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42E1A337-8B91-448E-ACF5-2421162E0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9976"/>
              <a:ext cx="2009774" cy="1217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238125</xdr:colOff>
      <xdr:row>6</xdr:row>
      <xdr:rowOff>47626</xdr:rowOff>
    </xdr:from>
    <xdr:to>
      <xdr:col>7</xdr:col>
      <xdr:colOff>257176</xdr:colOff>
      <xdr:row>15</xdr:row>
      <xdr:rowOff>28506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D34F1592-E241-4813-ACB2-D1094B84021A}"/>
            </a:ext>
          </a:extLst>
        </xdr:cNvPr>
        <xdr:cNvGrpSpPr/>
      </xdr:nvGrpSpPr>
      <xdr:grpSpPr>
        <a:xfrm>
          <a:off x="2324100" y="1162051"/>
          <a:ext cx="3724276" cy="1514405"/>
          <a:chOff x="2016182" y="1143000"/>
          <a:chExt cx="4771272" cy="156180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4FBC1C7-0F51-47A2-B126-321992A87F21}"/>
              </a:ext>
            </a:extLst>
          </xdr:cNvPr>
          <xdr:cNvSpPr/>
        </xdr:nvSpPr>
        <xdr:spPr>
          <a:xfrm>
            <a:off x="2132108" y="1192708"/>
            <a:ext cx="4655345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57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29CD32BA-0C23-4C2F-BE10-B7D2627EF7B2}"/>
              </a:ext>
            </a:extLst>
          </xdr:cNvPr>
          <xdr:cNvSpPr/>
        </xdr:nvSpPr>
        <xdr:spPr>
          <a:xfrm>
            <a:off x="2016182" y="1699915"/>
            <a:ext cx="4515560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8EF55DF-E35A-4488-86DD-95480F3F63E8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R$ 444,00</a:t>
            </a:fld>
            <a:endParaRPr lang="pt-BR" sz="88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F04CC86B-2F34-455A-9BB7-C9837FF6B275}"/>
              </a:ext>
            </a:extLst>
          </xdr:cNvPr>
          <xdr:cNvSpPr/>
        </xdr:nvSpPr>
        <xdr:spPr>
          <a:xfrm>
            <a:off x="2126008" y="1143000"/>
            <a:ext cx="466144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PLAN CORE</a:t>
            </a:r>
          </a:p>
        </xdr:txBody>
      </xdr:sp>
    </xdr:grpSp>
    <xdr:clientData/>
  </xdr:twoCellAnchor>
  <xdr:twoCellAnchor>
    <xdr:from>
      <xdr:col>7</xdr:col>
      <xdr:colOff>652644</xdr:colOff>
      <xdr:row>6</xdr:row>
      <xdr:rowOff>48782</xdr:rowOff>
    </xdr:from>
    <xdr:to>
      <xdr:col>13</xdr:col>
      <xdr:colOff>397487</xdr:colOff>
      <xdr:row>15</xdr:row>
      <xdr:rowOff>36876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29F56BE-8249-4DAC-B172-E73572CF7313}"/>
            </a:ext>
          </a:extLst>
        </xdr:cNvPr>
        <xdr:cNvGrpSpPr/>
      </xdr:nvGrpSpPr>
      <xdr:grpSpPr>
        <a:xfrm>
          <a:off x="6443844" y="1163207"/>
          <a:ext cx="3678668" cy="1521619"/>
          <a:chOff x="2095500" y="1143000"/>
          <a:chExt cx="4655344" cy="157162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3FAE1D83-60A2-472C-B857-2F03045E996D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58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42F2EFE-381A-4280-9B59-9CC84366BE0D}"/>
              </a:ext>
            </a:extLst>
          </xdr:cNvPr>
          <xdr:cNvSpPr/>
        </xdr:nvSpPr>
        <xdr:spPr>
          <a:xfrm>
            <a:off x="2824530" y="1709738"/>
            <a:ext cx="3185325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8656793-38C1-4B4F-8CA5-2D46B720B1D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R$ 1.801,00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B74A1909-CB89-46B2-9399-FC1B1EBBF885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PLAN STANDARD</a:t>
            </a:r>
          </a:p>
        </xdr:txBody>
      </xdr: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7754769-7F20-482E-87B2-50FF1F837780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014645A4-9EEC-4EDF-8B67-E16ADDE7526E}"/>
              </a:ext>
            </a:extLst>
          </xdr:cNvPr>
          <xdr:cNvSpPr/>
        </xdr:nvSpPr>
        <xdr:spPr>
          <a:xfrm>
            <a:off x="2095502" y="3178970"/>
            <a:ext cx="10275092" cy="329803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50F8A420-FD2C-44B6-ADDF-A6D939ADE789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SALES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2024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4B473DF7-E2B2-4627-AA5F-30C6510B03F0}"/>
            </a:ext>
          </a:extLst>
        </xdr:cNvPr>
        <xdr:cNvSpPr/>
      </xdr:nvSpPr>
      <xdr:spPr>
        <a:xfrm>
          <a:off x="393807" y="180975"/>
          <a:ext cx="721179" cy="718458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B8543455-4110-4536-A06F-C434F9ADA129}"/>
            </a:ext>
          </a:extLst>
        </xdr:cNvPr>
        <xdr:cNvSpPr/>
      </xdr:nvSpPr>
      <xdr:spPr>
        <a:xfrm>
          <a:off x="109656" y="997084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6553E6A2-ABBA-429C-B8BE-BE1495081A95}"/>
            </a:ext>
          </a:extLst>
        </xdr:cNvPr>
        <xdr:cNvSpPr/>
      </xdr:nvSpPr>
      <xdr:spPr>
        <a:xfrm>
          <a:off x="2309931" y="761680"/>
          <a:ext cx="51671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2</xdr:col>
      <xdr:colOff>573881</xdr:colOff>
      <xdr:row>20</xdr:row>
      <xdr:rowOff>66675</xdr:rowOff>
    </xdr:from>
    <xdr:to>
      <xdr:col>18</xdr:col>
      <xdr:colOff>209550</xdr:colOff>
      <xdr:row>34</xdr:row>
      <xdr:rowOff>54769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9BD5845-4F5F-4E23-AD1A-061A068C6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135731</xdr:colOff>
      <xdr:row>6</xdr:row>
      <xdr:rowOff>48782</xdr:rowOff>
    </xdr:from>
    <xdr:to>
      <xdr:col>19</xdr:col>
      <xdr:colOff>385399</xdr:colOff>
      <xdr:row>15</xdr:row>
      <xdr:rowOff>36876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36EB29C-F409-4FB8-A1BB-EE2B27E92BD4}"/>
            </a:ext>
          </a:extLst>
        </xdr:cNvPr>
        <xdr:cNvGrpSpPr/>
      </xdr:nvGrpSpPr>
      <xdr:grpSpPr>
        <a:xfrm>
          <a:off x="10546556" y="1163207"/>
          <a:ext cx="3678668" cy="1521619"/>
          <a:chOff x="2095500" y="1143000"/>
          <a:chExt cx="4655344" cy="1571625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E47D0987-9732-4377-92E3-07FF34B0EE1B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59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FE763D8D-233D-41B5-8B6D-741EFC043F45}"/>
              </a:ext>
            </a:extLst>
          </xdr:cNvPr>
          <xdr:cNvSpPr/>
        </xdr:nvSpPr>
        <xdr:spPr>
          <a:xfrm>
            <a:off x="2550535" y="1709738"/>
            <a:ext cx="3603966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C24C7F0-01D0-4E0B-92C8-D131175F106B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R$ 5.388,00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BEA2CAF6-13F6-4104-9EC1-0EFC4C14EB3B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PLAN ULTIMATE</a:t>
            </a:r>
          </a:p>
        </xdr:txBody>
      </xdr:sp>
    </xdr:grpSp>
    <xdr:clientData/>
  </xdr:twoCellAnchor>
  <xdr:twoCellAnchor>
    <xdr:from>
      <xdr:col>0</xdr:col>
      <xdr:colOff>114300</xdr:colOff>
      <xdr:row>15</xdr:row>
      <xdr:rowOff>28575</xdr:rowOff>
    </xdr:from>
    <xdr:to>
      <xdr:col>0</xdr:col>
      <xdr:colOff>790575</xdr:colOff>
      <xdr:row>16</xdr:row>
      <xdr:rowOff>114300</xdr:rowOff>
    </xdr:to>
    <xdr:sp macro="" textlink="">
      <xdr:nvSpPr>
        <xdr:cNvPr id="30" name="Retângulo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FE99C7-A138-4785-B7CB-15E3151102AC}"/>
            </a:ext>
          </a:extLst>
        </xdr:cNvPr>
        <xdr:cNvSpPr/>
      </xdr:nvSpPr>
      <xdr:spPr>
        <a:xfrm>
          <a:off x="114300" y="2676525"/>
          <a:ext cx="676275" cy="266700"/>
        </a:xfrm>
        <a:prstGeom prst="rect">
          <a:avLst/>
        </a:prstGeom>
        <a:solidFill>
          <a:srgbClr val="22C55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Página</a:t>
          </a:r>
          <a:r>
            <a:rPr lang="pt-BR" sz="1100" baseline="0"/>
            <a:t> 1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B3BFD-B99B-467F-8BC0-C83D76138829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9">
  <location ref="B56:C60" firstHeaderRow="1" firstDataRow="1" firstDataCol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3E3EE-BF9A-4CA9-AA11-AACE417C4384}" name="tbm_temp_sell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9">
  <location ref="B41:C54" firstHeaderRow="1" firstDataRow="1" firstDataCol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bm_temp_sell"/>
    <pivotTable tabId="3" name="Tabela dinâmica2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824F341-A96B-4448-AB00-AAF7C658A15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60"/>
  <sheetViews>
    <sheetView showGridLines="0" topLeftCell="A40" workbookViewId="0">
      <selection activeCell="E57" sqref="E57:E59"/>
    </sheetView>
  </sheetViews>
  <sheetFormatPr defaultRowHeight="14.25"/>
  <cols>
    <col min="2" max="2" width="18" bestFit="1" customWidth="1"/>
    <col min="3" max="4" width="19.1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324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3847</v>
      </c>
    </row>
    <row r="13" spans="2:6">
      <c r="B13" s="14" t="s">
        <v>19</v>
      </c>
      <c r="C13" s="13">
        <v>3786</v>
      </c>
    </row>
    <row r="14" spans="2:6">
      <c r="B14" s="14" t="s">
        <v>310</v>
      </c>
      <c r="C14" s="13">
        <v>7633</v>
      </c>
    </row>
    <row r="17" spans="2:5">
      <c r="B17" s="14" t="s">
        <v>321</v>
      </c>
    </row>
    <row r="19" spans="2:5">
      <c r="B19" s="12" t="s">
        <v>16</v>
      </c>
      <c r="C19" t="s">
        <v>324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2940</v>
      </c>
    </row>
    <row r="25" spans="2:5">
      <c r="B25" s="14" t="s">
        <v>310</v>
      </c>
      <c r="C25" s="15">
        <v>2940</v>
      </c>
      <c r="E25" s="17">
        <f>GETPIVOTDATA("EA Play Season Pass
Price",$B$21)</f>
        <v>2940</v>
      </c>
    </row>
    <row r="28" spans="2:5">
      <c r="B28" s="14" t="s">
        <v>322</v>
      </c>
    </row>
    <row r="30" spans="2:5">
      <c r="B30" s="12" t="s">
        <v>16</v>
      </c>
      <c r="C30" t="s">
        <v>324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1920</v>
      </c>
    </row>
    <row r="35" spans="2:5">
      <c r="B35" s="14" t="s">
        <v>18</v>
      </c>
      <c r="C35" s="13">
        <v>1960</v>
      </c>
    </row>
    <row r="36" spans="2:5">
      <c r="B36" s="14" t="s">
        <v>310</v>
      </c>
      <c r="C36" s="13">
        <v>3880</v>
      </c>
      <c r="E36" s="17">
        <f>GETPIVOTDATA("Minecraft Season Pass Price",$B$32)</f>
        <v>3880</v>
      </c>
    </row>
    <row r="41" spans="2:5">
      <c r="B41" s="12" t="s">
        <v>309</v>
      </c>
      <c r="C41" t="s">
        <v>319</v>
      </c>
    </row>
    <row r="42" spans="2:5">
      <c r="B42" s="14" t="s">
        <v>325</v>
      </c>
      <c r="C42" s="15">
        <v>65</v>
      </c>
    </row>
    <row r="43" spans="2:5">
      <c r="B43" s="14" t="s">
        <v>326</v>
      </c>
      <c r="C43" s="15">
        <v>82</v>
      </c>
    </row>
    <row r="44" spans="2:5">
      <c r="B44" s="14" t="s">
        <v>327</v>
      </c>
      <c r="C44" s="15">
        <v>801</v>
      </c>
    </row>
    <row r="45" spans="2:5">
      <c r="B45" s="14" t="s">
        <v>328</v>
      </c>
      <c r="C45" s="15">
        <v>782</v>
      </c>
    </row>
    <row r="46" spans="2:5">
      <c r="B46" s="14" t="s">
        <v>329</v>
      </c>
      <c r="C46" s="15">
        <v>777</v>
      </c>
    </row>
    <row r="47" spans="2:5">
      <c r="B47" s="14" t="s">
        <v>330</v>
      </c>
      <c r="C47" s="15">
        <v>770</v>
      </c>
      <c r="E47" t="e">
        <f>GETPIVOTDATA("Minecraft Season Pass Price",$B$41)</f>
        <v>#REF!</v>
      </c>
    </row>
    <row r="48" spans="2:5">
      <c r="B48" s="14" t="s">
        <v>331</v>
      </c>
      <c r="C48" s="15">
        <v>784</v>
      </c>
    </row>
    <row r="49" spans="2:5">
      <c r="B49" s="14" t="s">
        <v>332</v>
      </c>
      <c r="C49" s="15">
        <v>787</v>
      </c>
    </row>
    <row r="50" spans="2:5">
      <c r="B50" s="14" t="s">
        <v>333</v>
      </c>
      <c r="C50" s="15">
        <v>780</v>
      </c>
    </row>
    <row r="51" spans="2:5">
      <c r="B51" s="14" t="s">
        <v>334</v>
      </c>
      <c r="C51" s="15">
        <v>832</v>
      </c>
    </row>
    <row r="52" spans="2:5">
      <c r="B52" s="14" t="s">
        <v>335</v>
      </c>
      <c r="C52" s="15">
        <v>784</v>
      </c>
    </row>
    <row r="53" spans="2:5">
      <c r="B53" s="14" t="s">
        <v>336</v>
      </c>
      <c r="C53" s="15">
        <v>389</v>
      </c>
    </row>
    <row r="54" spans="2:5">
      <c r="B54" s="14" t="s">
        <v>310</v>
      </c>
      <c r="C54" s="15">
        <v>7633</v>
      </c>
    </row>
    <row r="56" spans="2:5">
      <c r="B56" s="12" t="s">
        <v>309</v>
      </c>
      <c r="C56" t="s">
        <v>319</v>
      </c>
    </row>
    <row r="57" spans="2:5">
      <c r="B57" s="14" t="s">
        <v>22</v>
      </c>
      <c r="C57" s="15">
        <v>444</v>
      </c>
      <c r="E57" s="21">
        <f>GETPIVOTDATA("Total Value",$B$56,"Plan","Core")</f>
        <v>444</v>
      </c>
    </row>
    <row r="58" spans="2:5">
      <c r="B58" s="14" t="s">
        <v>26</v>
      </c>
      <c r="C58" s="15">
        <v>1801</v>
      </c>
      <c r="E58" s="21">
        <f>GETPIVOTDATA("Total Value",$B$56,"Plan","Standard")</f>
        <v>1801</v>
      </c>
    </row>
    <row r="59" spans="2:5">
      <c r="B59" s="14" t="s">
        <v>18</v>
      </c>
      <c r="C59" s="15">
        <v>5388</v>
      </c>
      <c r="E59" s="21">
        <f>GETPIVOTDATA("Total Value",$B$56,"Plan","Ultimate")</f>
        <v>5388</v>
      </c>
    </row>
    <row r="60" spans="2:5">
      <c r="B60" s="14" t="s">
        <v>310</v>
      </c>
      <c r="C60" s="15">
        <v>7633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zoomScaleNormal="100" workbookViewId="0"/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23"/>
    </row>
    <row r="17" spans="1:1" s="7" customFormat="1">
      <c r="A17" s="22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A130-5493-4C90-B6D2-E356D2482B76}">
  <dimension ref="A2:S136"/>
  <sheetViews>
    <sheetView showGridLines="0" showRowColHeaders="0" tabSelected="1" zoomScaleNormal="100" workbookViewId="0"/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22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D̳ashboard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Luan Feitosa</cp:lastModifiedBy>
  <dcterms:created xsi:type="dcterms:W3CDTF">2024-12-19T13:13:10Z</dcterms:created>
  <dcterms:modified xsi:type="dcterms:W3CDTF">2025-03-04T18:29:01Z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