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6.xml" ContentType="application/vnd.openxmlformats-officedocument.drawing+xml"/>
  <Override PartName="/xl/tables/table10.xml" ContentType="application/vnd.openxmlformats-officedocument.spreadsheetml.table+xml"/>
  <Override PartName="/xl/drawings/drawing7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drawings/drawing9.xml" ContentType="application/vnd.openxmlformats-officedocument.drawing+xml"/>
  <Override PartName="/xl/tables/table16.xml" ContentType="application/vnd.openxmlformats-officedocument.spreadsheetml.table+xml"/>
  <Override PartName="/xl/drawings/drawing10.xml" ContentType="application/vnd.openxmlformats-officedocument.drawing+xml"/>
  <Override PartName="/xl/tables/table17.xml" ContentType="application/vnd.openxmlformats-officedocument.spreadsheetml.table+xml"/>
  <Override PartName="/xl/drawings/drawing11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drawings/drawing12.xml" ContentType="application/vnd.openxmlformats-officedocument.drawing+xml"/>
  <Override PartName="/xl/tables/table21.xml" ContentType="application/vnd.openxmlformats-officedocument.spreadsheetml.table+xml"/>
  <Override PartName="/xl/drawings/drawing13.xml" ContentType="application/vnd.openxmlformats-officedocument.drawing+xml"/>
  <Override PartName="/xl/tables/table22.xml" ContentType="application/vnd.openxmlformats-officedocument.spreadsheetml.table+xml"/>
  <Override PartName="/xl/drawings/drawing14.xml" ContentType="application/vnd.openxmlformats-officedocument.drawing+xml"/>
  <Override PartName="/xl/tables/table23.xml" ContentType="application/vnd.openxmlformats-officedocument.spreadsheetml.table+xml"/>
  <Override PartName="/xl/drawings/drawing15.xml" ContentType="application/vnd.openxmlformats-officedocument.drawing+xml"/>
  <Override PartName="/xl/tables/table24.xml" ContentType="application/vnd.openxmlformats-officedocument.spreadsheetml.table+xml"/>
  <Override PartName="/xl/drawings/drawing16.xml" ContentType="application/vnd.openxmlformats-officedocument.drawing+xml"/>
  <Override PartName="/xl/tables/table2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1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Excel_BI\Atuais\Excel\"/>
    </mc:Choice>
  </mc:AlternateContent>
  <xr:revisionPtr revIDLastSave="0" documentId="13_ncr:1_{77475FDF-67FA-414A-BDE7-D512D0333794}" xr6:coauthVersionLast="47" xr6:coauthVersionMax="47" xr10:uidLastSave="{00000000-0000-0000-0000-000000000000}"/>
  <bookViews>
    <workbookView xWindow="16305" yWindow="1020" windowWidth="20130" windowHeight="14745" tabRatio="913" firstSheet="10" activeTab="14" xr2:uid="{AB22E17A-A42A-434E-85CD-CD665AA8B78D}"/>
  </bookViews>
  <sheets>
    <sheet name="EXCEL CHALLENGE 20" sheetId="1" r:id="rId1"/>
    <sheet name="EXCEL CHALLENGE 21" sheetId="3" r:id="rId2"/>
    <sheet name="Desafio_GP_ExcelVip" sheetId="4" r:id="rId3"/>
    <sheet name="Desafio 2_GP_ExcelVip" sheetId="17" r:id="rId4"/>
    <sheet name="EXCEL CHALLENGE 19" sheetId="5" r:id="rId5"/>
    <sheet name="EXCEL CHALLENGE 16" sheetId="21" r:id="rId6"/>
    <sheet name="POWER QUERY CHALLENGE 9" sheetId="10" r:id="rId7"/>
    <sheet name="Aula Fabio Gatti" sheetId="11" r:id="rId8"/>
    <sheet name="POWER QUERY CHALLENGE 8" sheetId="6" r:id="rId9"/>
    <sheet name="POWER QUERY CHALLENGE 8 (2)" sheetId="22" r:id="rId10"/>
    <sheet name="POWER QUERY CHALLENGE 3" sheetId="12" r:id="rId11"/>
    <sheet name="POWER QUERY CHALLENGE 10" sheetId="13" r:id="rId12"/>
    <sheet name="EXCEL CHALLENGE 24" sheetId="14" r:id="rId13"/>
    <sheet name="EXCEL CHALLENGE 25" sheetId="15" r:id="rId14"/>
    <sheet name="EXCEL CHALLENGE 26" sheetId="18" r:id="rId15"/>
    <sheet name="EXCEL CHALLENGE 27" sheetId="19" r:id="rId16"/>
    <sheet name="EXCEL CHALLENGE 28" sheetId="20" r:id="rId17"/>
    <sheet name="EXCEL CHALLENGE 23" sheetId="7" r:id="rId18"/>
    <sheet name="POWER QUERY CHALLENGE 7" sheetId="8" r:id="rId19"/>
    <sheet name="EXCEL CHALLENGE 22" sheetId="2" r:id="rId20"/>
    <sheet name="EXCEL CHALLENGE 18" sheetId="9" r:id="rId21"/>
  </sheets>
  <definedNames>
    <definedName name="Alunos" localSheetId="9">Tabela12[Alunos]</definedName>
    <definedName name="Alunos">Tabela12[Alunos]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olucao_Melissa_25_b506e63a-bdc0-47b7-a397-c86cacdba9d7" name="Solucao_Melissa_25" connection="Consulta - Solucao_Melissa_25"/>
          <x15:modelTable id="Solucao_Venkata_16  2_3e7a39f8-cd46-4736-b1aa-59b316204ce2" name="Solucao_Venkata_16  2" connection="Consulta - Solucao_Venkata_16 (2)"/>
          <x15:modelTable id="Solucao_Venkata_16  3_af09713e-b58c-434c-99c8-ff6293f9bb82" name="Solucao_Venkata_16  3" connection="Consulta - Solucao_Venkata_16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21" l="1" a="1"/>
  <c r="D22" i="21" s="1"/>
  <c r="D19" i="21" a="1"/>
  <c r="D19" i="21" s="1"/>
  <c r="D11" i="21" a="1"/>
  <c r="D11" i="21" s="1"/>
  <c r="D9" i="21" a="1"/>
  <c r="D9" i="21" s="1"/>
  <c r="D4" i="21" a="1"/>
  <c r="D4" i="21" s="1"/>
  <c r="D2" i="21" a="1"/>
  <c r="D2" i="21" s="1"/>
  <c r="F1" i="11"/>
  <c r="H2" i="11" s="1" a="1"/>
  <c r="H2" i="11" s="1"/>
  <c r="I15" i="7" a="1"/>
  <c r="I15" i="7" s="1"/>
  <c r="I8" i="7" a="1"/>
  <c r="I8" i="7" s="1"/>
  <c r="I2" i="7" a="1"/>
  <c r="I2" i="7" s="1"/>
  <c r="G11" i="4" a="1"/>
  <c r="G11" i="4"/>
  <c r="E9" i="21"/>
  <c r="E19" i="21"/>
  <c r="J15" i="7"/>
  <c r="J8" i="7"/>
  <c r="E2" i="21"/>
  <c r="E11" i="21"/>
  <c r="J2" i="7"/>
  <c r="E4" i="21"/>
  <c r="F3" i="11" l="1"/>
  <c r="F4" i="11" s="1"/>
  <c r="G2" i="11" a="1"/>
  <c r="G2" i="11" s="1"/>
  <c r="I2" i="11" s="1" a="1"/>
  <c r="I2" i="11" s="1"/>
  <c r="L2" i="11" l="1" a="1"/>
  <c r="L2" i="1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DC192C-D7A7-4E5F-B1FF-BB04949DD48A}" keepAlive="1" name="Consulta - Consulta1" description="Conexão com a consulta 'Consulta1' na pasta de trabalho." type="5" refreshedVersion="0" background="1">
    <dbPr connection="Provider=Microsoft.Mashup.OleDb.1;Data Source=$Workbook$;Location=Consulta1;Extended Properties=&quot;&quot;" command="SELECT * FROM [Consulta1]"/>
  </connection>
  <connection id="2" xr16:uid="{7DBBF68C-8DAA-4C8B-BB3B-E4E87A453469}" keepAlive="1" name="Consulta - fx_ExtAssentos" description="Conexão com a consulta 'fx_ExtAssentos' na pasta de trabalho." type="5" refreshedVersion="0" background="1">
    <dbPr connection="Provider=Microsoft.Mashup.OleDb.1;Data Source=$Workbook$;Location=fx_ExtAssentos;Extended Properties=&quot;&quot;" command="SELECT * FROM [fx_ExtAssentos]"/>
  </connection>
  <connection id="3" xr16:uid="{46AEDEAD-0378-4637-A340-77ECE00F903B}" keepAlive="1" name="Consulta - LookupTbl" description="Conexão com a consulta 'LookupTbl' na pasta de trabalho." type="5" refreshedVersion="0" background="1">
    <dbPr connection="Provider=Microsoft.Mashup.OleDb.1;Data Source=$Workbook$;Location=LookupTbl;Extended Properties=&quot;&quot;" command="SELECT * FROM [LookupTbl]"/>
  </connection>
  <connection id="4" xr16:uid="{1354E148-EA77-4CCA-B5BB-651DB6BF3A40}" keepAlive="1" name="Consulta - LookupTbl_PQ_3" description="Conexão com a consulta 'LookupTbl_PQ_3' na pasta de trabalho." type="5" refreshedVersion="0" background="1">
    <dbPr connection="Provider=Microsoft.Mashup.OleDb.1;Data Source=$Workbook$;Location=LookupTbl_PQ_3;Extended Properties=&quot;&quot;" command="SELECT * FROM [LookupTbl_PQ_3]"/>
  </connection>
  <connection id="5" xr16:uid="{DD22F8E1-00A6-40BD-BE49-79BFBBA5439B}" keepAlive="1" name="Consulta - OriginalTbl_PQ3" description="Conexão com a consulta 'OriginalTbl_PQ3' na pasta de trabalho." type="5" refreshedVersion="0" background="1">
    <dbPr connection="Provider=Microsoft.Mashup.OleDb.1;Data Source=$Workbook$;Location=OriginalTbl_PQ3;Extended Properties=&quot;&quot;" command="SELECT * FROM [OriginalTbl_PQ3]"/>
  </connection>
  <connection id="6" xr16:uid="{BDE266C8-B3BA-4AF2-8BC7-A8615CCF03D5}" keepAlive="1" name="Consulta - Replacements" description="Conexão com a consulta 'Replacements' na pasta de trabalho." type="5" refreshedVersion="0" background="1">
    <dbPr connection="Provider=Microsoft.Mashup.OleDb.1;Data Source=$Workbook$;Location=Replacements;Extended Properties=&quot;&quot;" command="SELECT * FROM [Replacements]"/>
  </connection>
  <connection id="7" xr16:uid="{06EA758A-8A01-4D04-B782-F7BDE2D61BFB}" keepAlive="1" name="Consulta - ReplaceText" description="Conexão com a consulta 'ReplaceText' na pasta de trabalho." type="5" refreshedVersion="0" background="1">
    <dbPr connection="Provider=Microsoft.Mashup.OleDb.1;Data Source=$Workbook$;Location=ReplaceText;Extended Properties=&quot;&quot;" command="SELECT * FROM [ReplaceText]"/>
  </connection>
  <connection id="8" xr16:uid="{861F5BFB-0F28-4150-B111-E0E23BA4A12F}" keepAlive="1" name="Consulta - Solucao_Antriksh_18" description="Conexão com a consulta 'Solucao_Antriksh_18' na pasta de trabalho." type="5" refreshedVersion="0" background="1">
    <dbPr connection="Provider=Microsoft.Mashup.OleDb.1;Data Source=$Workbook$;Location=Solucao_Antriksh_18;Extended Properties=&quot;&quot;" command="SELECT * FROM [Solucao_Antriksh_18]"/>
  </connection>
  <connection id="9" xr16:uid="{05DF2202-6629-494F-9B75-9E4815D3197D}" keepAlive="1" name="Consulta - Solucao_Artur_PQ8" description="Conexão com a consulta 'Solucao_Artur_PQ8' na pasta de trabalho." type="5" refreshedVersion="0" background="1">
    <dbPr connection="Provider=Microsoft.Mashup.OleDb.1;Data Source=$Workbook$;Location=Solucao_Artur_PQ8;Extended Properties=&quot;&quot;" command="SELECT * FROM [Solucao_Artur_PQ8]"/>
  </connection>
  <connection id="10" xr16:uid="{9060F178-73F8-4106-8D20-B9737A9875F6}" keepAlive="1" name="Consulta - Solucao_Bankin_21" description="Conexão com a consulta 'Solucao_Bankin_21' na pasta de trabalho." type="5" refreshedVersion="0" background="1">
    <dbPr connection="Provider=Microsoft.Mashup.OleDb.1;Data Source=$Workbook$;Location=Solucao_Bankin_21;Extended Properties=&quot;&quot;" command="SELECT * FROM [Solucao_Bankin_21]"/>
  </connection>
  <connection id="11" xr16:uid="{27DBF1F5-7786-4EB2-BB2C-EF3F4E4AF4CC}" keepAlive="1" name="Consulta - Solucao_BI_V1_PQ_3" description="Conexão com a consulta 'Solucao_BI_V1_PQ_3' na pasta de trabalho." type="5" refreshedVersion="0" background="1">
    <dbPr connection="Provider=Microsoft.Mashup.OleDb.1;Data Source=$Workbook$;Location=Solucao_BI_V1_PQ_3;Extended Properties=&quot;&quot;" command="SELECT * FROM [Solucao_BI_V1_PQ_3]"/>
  </connection>
  <connection id="12" xr16:uid="{CEB61148-F8AE-4898-AF84-802FA448F743}" keepAlive="1" name="Consulta - Solucao_BI_V2_PQ_3" description="Conexão com a consulta 'Solucao_BI_V2_PQ_3' na pasta de trabalho." type="5" refreshedVersion="0" background="1">
    <dbPr connection="Provider=Microsoft.Mashup.OleDb.1;Data Source=$Workbook$;Location=Solucao_BI_V2_PQ_3;Extended Properties=&quot;&quot;" command="SELECT * FROM [Solucao_BI_V2_PQ_3]"/>
  </connection>
  <connection id="13" xr16:uid="{402FABE5-08B0-44FA-9CA6-58D4DD5A7110}" keepAlive="1" name="Consulta - Solucao_BI_V2_PQ_3 (2)" description="Conexão com a consulta 'Solucao_BI_V2_PQ_3 (2)' na pasta de trabalho." type="5" refreshedVersion="0" background="1">
    <dbPr connection="Provider=Microsoft.Mashup.OleDb.1;Data Source=$Workbook$;Location=&quot;Solucao_BI_V2_PQ_3 (2)&quot;;Extended Properties=&quot;&quot;" command="SELECT * FROM [Solucao_BI_V2_PQ_3 (2)]"/>
  </connection>
  <connection id="14" xr16:uid="{A8E38F72-C7E1-4B2E-BE02-F0D82F2D1867}" keepAlive="1" name="Consulta - Solucao_Brian_21" description="Conexão com a consulta 'Solucao_Brian_21' na pasta de trabalho." type="5" refreshedVersion="0" background="1">
    <dbPr connection="Provider=Microsoft.Mashup.OleDb.1;Data Source=$Workbook$;Location=Solucao_Brian_21;Extended Properties=&quot;&quot;" command="SELECT * FROM [Solucao_Brian_21]"/>
  </connection>
  <connection id="15" xr16:uid="{02CA0215-1183-4886-A994-5503C944F0AA}" keepAlive="1" name="Consulta - Solucao_Brian_22" description="Conexão com a consulta 'Solucao_Brian_22' na pasta de trabalho." type="5" refreshedVersion="0" background="1">
    <dbPr connection="Provider=Microsoft.Mashup.OleDb.1;Data Source=$Workbook$;Location=Solucao_Brian_22;Extended Properties=&quot;&quot;" command="SELECT * FROM [Solucao_Brian_22]"/>
  </connection>
  <connection id="16" xr16:uid="{9420BB83-E1BB-40A4-A10B-CB2317FDBE08}" keepAlive="1" name="Consulta - Solucao_Brian_23" description="Conexão com a consulta 'Solucao_Brian_23' na pasta de trabalho." type="5" refreshedVersion="0" background="1">
    <dbPr connection="Provider=Microsoft.Mashup.OleDb.1;Data Source=$Workbook$;Location=Solucao_Brian_23;Extended Properties=&quot;&quot;" command="SELECT * FROM [Solucao_Brian_23]"/>
  </connection>
  <connection id="17" xr16:uid="{1269394D-42CD-40DA-90D5-FCCD06588C3F}" keepAlive="1" name="Consulta - Solucao_Brian_25" description="Conexão com a consulta 'Solucao_Brian_25' na pasta de trabalho." type="5" refreshedVersion="0" background="1">
    <dbPr connection="Provider=Microsoft.Mashup.OleDb.1;Data Source=$Workbook$;Location=Solucao_Brian_25;Extended Properties=&quot;&quot;" command="SELECT * FROM [Solucao_Brian_25]"/>
  </connection>
  <connection id="18" xr16:uid="{DCE287C7-5181-48DD-B4D3-E0A2DDBE99BE}" keepAlive="1" name="Consulta - Solucao_Brian_PQ_10" description="Conexão com a consulta 'Solucao_Brian_PQ_10' na pasta de trabalho." type="5" refreshedVersion="0" background="1">
    <dbPr connection="Provider=Microsoft.Mashup.OleDb.1;Data Source=$Workbook$;Location=Solucao_Brian_PQ_10;Extended Properties=&quot;&quot;" command="SELECT * FROM [Solucao_Brian_PQ_10]"/>
  </connection>
  <connection id="19" xr16:uid="{295DE830-224B-47CE-A798-84964613739D}" keepAlive="1" name="Consulta - Solucao_Brian_PQ_9" description="Conexão com a consulta 'Solucao_Brian_PQ_9' na pasta de trabalho." type="5" refreshedVersion="0" background="1">
    <dbPr connection="Provider=Microsoft.Mashup.OleDb.1;Data Source=$Workbook$;Location=Solucao_Brian_PQ_9;Extended Properties=&quot;&quot;" command="SELECT * FROM [Solucao_Brian_PQ_9]"/>
  </connection>
  <connection id="20" xr16:uid="{7CFCD8BD-7684-40C2-BB19-14177893A987}" keepAlive="1" name="Consulta - Solucao_Chandeep" description="Conexão com a consulta 'Solucao_Chandeep' na pasta de trabalho." type="5" refreshedVersion="0" background="1">
    <dbPr connection="Provider=Microsoft.Mashup.OleDb.1;Data Source=$Workbook$;Location=Solucao_Chandeep;Extended Properties=&quot;&quot;" command="SELECT * FROM [Solucao_Chandeep]"/>
  </connection>
  <connection id="21" xr16:uid="{F2D90C7B-6A28-4006-AD00-B35A9DB8D2FC}" keepAlive="1" name="Consulta - Solucao_Chandeep_PQ_10" description="Conexão com a consulta 'Solucao_Chandeep_PQ_10' na pasta de trabalho." type="5" refreshedVersion="0" background="1">
    <dbPr connection="Provider=Microsoft.Mashup.OleDb.1;Data Source=$Workbook$;Location=Solucao_Chandeep_PQ_10;Extended Properties=&quot;&quot;" command="SELECT * FROM [Solucao_Chandeep_PQ_10]"/>
  </connection>
  <connection id="22" xr16:uid="{55F1C3D2-3E76-4B54-B0B3-B3911BEA22D7}" keepAlive="1" name="Consulta - Solucao_Dawid_PQ8" description="Conexão com a consulta 'Solucao_Dawid_PQ8' na pasta de trabalho." type="5" refreshedVersion="0" background="1">
    <dbPr connection="Provider=Microsoft.Mashup.OleDb.1;Data Source=$Workbook$;Location=Solucao_Dawid_PQ8;Extended Properties=&quot;&quot;" command="SELECT * FROM [Solucao_Dawid_PQ8]"/>
  </connection>
  <connection id="23" xr16:uid="{BF027C6B-DFE7-4504-B41B-6C6FDF82237B}" keepAlive="1" name="Consulta - Solucao_ExcelBI_PQ7" description="Conexão com a consulta 'Solucao_ExcelBI_PQ7' na pasta de trabalho." type="5" refreshedVersion="0" background="1">
    <dbPr connection="Provider=Microsoft.Mashup.OleDb.1;Data Source=$Workbook$;Location=Solucao_ExcelBI_PQ7;Extended Properties=&quot;&quot;" command="SELECT * FROM [Solucao_ExcelBI_PQ7]"/>
  </connection>
  <connection id="24" xr16:uid="{8F72DFC7-CE8B-4BD2-92C6-EDF008CB2B11}" keepAlive="1" name="Consulta - Solucao_Hristo_26" description="Conexão com a consulta 'Solucao_Hristo_26' na pasta de trabalho." type="5" refreshedVersion="0" background="1">
    <dbPr connection="Provider=Microsoft.Mashup.OleDb.1;Data Source=$Workbook$;Location=Solucao_Hristo_26;Extended Properties=&quot;&quot;" command="SELECT * FROM [Solucao_Hristo_26]"/>
  </connection>
  <connection id="25" xr16:uid="{8F1B76BA-4834-42D9-9E0F-A080E4E07FD6}" keepAlive="1" name="Consulta - Solucao_Hristo_27" description="Conexão com a consulta 'Solucao_Hristo_27' na pasta de trabalho." type="5" refreshedVersion="0" background="1">
    <dbPr connection="Provider=Microsoft.Mashup.OleDb.1;Data Source=$Workbook$;Location=Solucao_Hristo_27;Extended Properties=&quot;&quot;" command="SELECT * FROM [Solucao_Hristo_27]"/>
  </connection>
  <connection id="26" xr16:uid="{0161F63E-62A5-40D3-92CF-3E190AE971FE}" keepAlive="1" name="Consulta - Solucao_Hristo_PQ_9" description="Conexão com a consulta 'Solucao_Hristo_PQ_9' na pasta de trabalho." type="5" refreshedVersion="0" background="1">
    <dbPr connection="Provider=Microsoft.Mashup.OleDb.1;Data Source=$Workbook$;Location=Solucao_Hristo_PQ_9;Extended Properties=&quot;&quot;" command="SELECT * FROM [Solucao_Hristo_PQ_9]"/>
  </connection>
  <connection id="27" xr16:uid="{34E3CD91-DE4C-417E-B6BB-8531B7791793}" keepAlive="1" name="Consulta - Solucao_Khawar_21" description="Conexão com a consulta 'Solucao_Khawar_21' na pasta de trabalho." type="5" refreshedVersion="0" background="1">
    <dbPr connection="Provider=Microsoft.Mashup.OleDb.1;Data Source=$Workbook$;Location=Solucao_Khawar_21;Extended Properties=&quot;&quot;" command="SELECT * FROM [Solucao_Khawar_21]"/>
  </connection>
  <connection id="28" xr16:uid="{55CC037A-AD59-4A02-9A7E-AFC466AE2F46}" keepAlive="1" name="Consulta - Solucao_Luan" description="Conexão com a consulta 'Solucao_Luan' na pasta de trabalho." type="5" refreshedVersion="0" background="1">
    <dbPr connection="Provider=Microsoft.Mashup.OleDb.1;Data Source=$Workbook$;Location=Solucao_Luan;Extended Properties=&quot;&quot;" command="SELECT * FROM [Solucao_Luan]"/>
  </connection>
  <connection id="29" xr16:uid="{535C5ED5-FE40-4900-B5B7-3E969DA326FF}" keepAlive="1" name="Consulta - Solucao_Luan_16" description="Conexão com a consulta 'Solucao_Luan_16' na pasta de trabalho." type="5" refreshedVersion="0" background="1">
    <dbPr connection="Provider=Microsoft.Mashup.OleDb.1;Data Source=$Workbook$;Location=Solucao_Luan_16;Extended Properties=&quot;&quot;" command="SELECT * FROM [Solucao_Luan_16]"/>
  </connection>
  <connection id="30" xr16:uid="{F3358E94-D682-40B9-A450-F81D844B9C36}" keepAlive="1" name="Consulta - Solucao_Luan_18" description="Conexão com a consulta 'Solucao_Luan_18' na pasta de trabalho." type="5" refreshedVersion="0" background="1">
    <dbPr connection="Provider=Microsoft.Mashup.OleDb.1;Data Source=$Workbook$;Location=Solucao_Luan_18;Extended Properties=&quot;&quot;" command="SELECT * FROM [Solucao_Luan_18]"/>
  </connection>
  <connection id="31" xr16:uid="{DF32AF08-5EBC-4CCD-B116-FE5E681C72CC}" keepAlive="1" name="Consulta - Solucao_Luan_19" description="Conexão com a consulta 'Solucao_Luan_19' na pasta de trabalho." type="5" refreshedVersion="0" background="1">
    <dbPr connection="Provider=Microsoft.Mashup.OleDb.1;Data Source=$Workbook$;Location=Solucao_Luan_19;Extended Properties=&quot;&quot;" command="SELECT * FROM [Solucao_Luan_19]"/>
  </connection>
  <connection id="32" xr16:uid="{294505C4-3648-4B89-9EF9-4045F594388F}" keepAlive="1" name="Consulta - Solucao_Luan_19_1" description="Conexão com a consulta 'Solucao_Luan_19_1' na pasta de trabalho." type="5" refreshedVersion="0" background="1">
    <dbPr connection="Provider=Microsoft.Mashup.OleDb.1;Data Source=$Workbook$;Location=Solucao_Luan_19_1;Extended Properties=&quot;&quot;" command="SELECT * FROM [Solucao_Luan_19_1]"/>
  </connection>
  <connection id="33" xr16:uid="{2706F53F-EC9C-4AE1-9F22-52E110D43FA9}" keepAlive="1" name="Consulta - Solucao_Luan_23" description="Conexão com a consulta 'Solucao_Luan_23' na pasta de trabalho." type="5" refreshedVersion="0" background="1">
    <dbPr connection="Provider=Microsoft.Mashup.OleDb.1;Data Source=$Workbook$;Location=Solucao_Luan_23;Extended Properties=&quot;&quot;" command="SELECT * FROM [Solucao_Luan_23]"/>
  </connection>
  <connection id="34" xr16:uid="{1B740D5B-0A48-4010-8250-B868130F293E}" keepAlive="1" name="Consulta - Solucao_Luan_28" description="Conexão com a consulta 'Solucao_Luan_28' na pasta de trabalho." type="5" refreshedVersion="0" background="1">
    <dbPr connection="Provider=Microsoft.Mashup.OleDb.1;Data Source=$Workbook$;Location=Solucao_Luan_28;Extended Properties=&quot;&quot;" command="SELECT * FROM [Solucao_Luan_28]"/>
  </connection>
  <connection id="35" xr16:uid="{963C3F97-D473-4749-8100-7D8AE5520745}" keepAlive="1" name="Consulta - Solucao_Luan_ExcelVip" description="Conexão com a consulta 'Solucao_Luan_ExcelVip' na pasta de trabalho." type="5" refreshedVersion="0" background="1">
    <dbPr connection="Provider=Microsoft.Mashup.OleDb.1;Data Source=$Workbook$;Location=Solucao_Luan_ExcelVip;Extended Properties=&quot;&quot;" command="SELECT * FROM [Solucao_Luan_ExcelVip]"/>
  </connection>
  <connection id="36" xr16:uid="{0E7FA3E3-261D-4A56-806B-9DACCBDABB5E}" keepAlive="1" name="Consulta - Solucao_Luan_ExcelVipD2" description="Conexão com a consulta 'Solucao_Luan_ExcelVipD2' na pasta de trabalho." type="5" refreshedVersion="0" background="1">
    <dbPr connection="Provider=Microsoft.Mashup.OleDb.1;Data Source=$Workbook$;Location=Solucao_Luan_ExcelVipD2;Extended Properties=&quot;&quot;" command="SELECT * FROM [Solucao_Luan_ExcelVipD2]"/>
  </connection>
  <connection id="37" xr16:uid="{08F71090-C9BA-40E2-AB49-A792C0DCC9CF}" keepAlive="1" name="Consulta - Solucao_Luan_ExcelVipV2" description="Conexão com a consulta 'Solucao_Luan_ExcelVipV2' na pasta de trabalho." type="5" refreshedVersion="0" background="1">
    <dbPr connection="Provider=Microsoft.Mashup.OleDb.1;Data Source=$Workbook$;Location=Solucao_Luan_ExcelVipV2;Extended Properties=&quot;&quot;" command="SELECT * FROM [Solucao_Luan_ExcelVipV2]"/>
  </connection>
  <connection id="38" xr16:uid="{7011625C-2C80-46D2-8CBC-E489551690AA}" keepAlive="1" name="Consulta - Solucao_Luan_PQ_10" description="Conexão com a consulta 'Solucao_Luan_PQ_10' na pasta de trabalho." type="5" refreshedVersion="0" background="1">
    <dbPr connection="Provider=Microsoft.Mashup.OleDb.1;Data Source=$Workbook$;Location=Solucao_Luan_PQ_10;Extended Properties=&quot;&quot;" command="SELECT * FROM [Solucao_Luan_PQ_10]"/>
  </connection>
  <connection id="39" xr16:uid="{65C3F322-C330-4973-BBA5-702E9C26240E}" keepAlive="1" name="Consulta - Solucao_Luan_PQ_3" description="Conexão com a consulta 'Solucao_Luan_PQ_3' na pasta de trabalho." type="5" refreshedVersion="0" background="1">
    <dbPr connection="Provider=Microsoft.Mashup.OleDb.1;Data Source=$Workbook$;Location=Solucao_Luan_PQ_3;Extended Properties=&quot;&quot;" command="SELECT * FROM [Solucao_Luan_PQ_3]"/>
  </connection>
  <connection id="40" xr16:uid="{A9257867-E418-494A-9032-A310B3C7A220}" keepAlive="1" name="Consulta - Solucao_Luan_PQ_3_V2" description="Conexão com a consulta 'Solucao_Luan_PQ_3_V2' na pasta de trabalho." type="5" refreshedVersion="0" background="1">
    <dbPr connection="Provider=Microsoft.Mashup.OleDb.1;Data Source=$Workbook$;Location=Solucao_Luan_PQ_3_V2;Extended Properties=&quot;&quot;" command="SELECT * FROM [Solucao_Luan_PQ_3_V2]"/>
  </connection>
  <connection id="41" xr16:uid="{83EE17C1-82CD-4E38-A5D4-602BADCA5C5E}" keepAlive="1" name="Consulta - Solucao_Luan_PQ_9" description="Conexão com a consulta 'Solucao_Luan_PQ_9' na pasta de trabalho." type="5" refreshedVersion="0" background="1">
    <dbPr connection="Provider=Microsoft.Mashup.OleDb.1;Data Source=$Workbook$;Location=Solucao_Luan_PQ_9;Extended Properties=&quot;&quot;" command="SELECT * FROM [Solucao_Luan_PQ_9]"/>
  </connection>
  <connection id="42" xr16:uid="{93040EF7-911C-40F3-9B3A-280E4B7129A6}" keepAlive="1" name="Consulta - Solucao_Luan_PQ7" description="Conexão com a consulta 'Solucao_Luan_PQ7' na pasta de trabalho." type="5" refreshedVersion="0" background="1">
    <dbPr connection="Provider=Microsoft.Mashup.OleDb.1;Data Source=$Workbook$;Location=Solucao_Luan_PQ7;Extended Properties=&quot;&quot;" command="SELECT * FROM [Solucao_Luan_PQ7]"/>
  </connection>
  <connection id="43" xr16:uid="{6E83D721-5996-4E2E-B835-5DB5E656CA22}" keepAlive="1" name="Consulta - Solucao_Luan_PQ8" description="Conexão com a consulta 'Solucao_Luan_PQ8' na pasta de trabalho." type="5" refreshedVersion="0" background="1">
    <dbPr connection="Provider=Microsoft.Mashup.OleDb.1;Data Source=$Workbook$;Location=Solucao_Luan_PQ8;Extended Properties=&quot;&quot;" command="SELECT * FROM [Solucao_Luan_PQ8]"/>
  </connection>
  <connection id="44" xr16:uid="{21EF3C85-6977-4A72-B404-2BE4519A8781}" keepAlive="1" name="Consulta - Solucao_Matthias_18" description="Conexão com a consulta 'Solucao_Matthias_18' na pasta de trabalho." type="5" refreshedVersion="0" background="1">
    <dbPr connection="Provider=Microsoft.Mashup.OleDb.1;Data Source=$Workbook$;Location=Solucao_Matthias_18;Extended Properties=&quot;&quot;" command="SELECT * FROM [Solucao_Matthias_18]"/>
  </connection>
  <connection id="45" xr16:uid="{1FB00EA0-DCE5-4ECF-BB7C-CDC1CB52D860}" keepAlive="1" name="Consulta - Solucao_Matthias_21" description="Conexão com a consulta 'Solucao_Matthias_21' na pasta de trabalho." type="5" refreshedVersion="0" background="1">
    <dbPr connection="Provider=Microsoft.Mashup.OleDb.1;Data Source=$Workbook$;Location=Solucao_Matthias_21;Extended Properties=&quot;&quot;" command="SELECT * FROM [Solucao_Matthias_21]"/>
  </connection>
  <connection id="46" xr16:uid="{F032BFBA-B4B0-45D3-8577-2F1F7C554F42}" keepAlive="1" name="Consulta - Solucao_Matthias_PQ_10" description="Conexão com a consulta 'Solucao_Matthias_PQ_10' na pasta de trabalho." type="5" refreshedVersion="0" background="1">
    <dbPr connection="Provider=Microsoft.Mashup.OleDb.1;Data Source=$Workbook$;Location=Solucao_Matthias_PQ_10;Extended Properties=&quot;&quot;" command="SELECT * FROM [Solucao_Matthias_PQ_10]"/>
  </connection>
  <connection id="47" xr16:uid="{E6849C19-115A-45ED-98A1-1F052BBE4111}" keepAlive="1" name="Consulta - Solucao_Matthias_PQ_9" description="Conexão com a consulta 'Solucao_Matthias_PQ_9' na pasta de trabalho." type="5" refreshedVersion="0" background="1">
    <dbPr connection="Provider=Microsoft.Mashup.OleDb.1;Data Source=$Workbook$;Location=Solucao_Matthias_PQ_9;Extended Properties=&quot;&quot;" command="SELECT * FROM [Solucao_Matthias_PQ_9]"/>
  </connection>
  <connection id="48" xr16:uid="{0D9CF8A7-34AD-46E0-9849-FD45583934CE}" keepAlive="1" name="Consulta - Solucao_Melissa" description="Conexão com a consulta 'Solucao_Melissa' na pasta de trabalho." type="5" refreshedVersion="0" background="1">
    <dbPr connection="Provider=Microsoft.Mashup.OleDb.1;Data Source=$Workbook$;Location=Solucao_Melissa;Extended Properties=&quot;&quot;" command="SELECT * FROM [Solucao_Melissa]"/>
  </connection>
  <connection id="49" xr16:uid="{885C1574-2357-4F0A-8159-43A37E630A16}" keepAlive="1" name="Consulta - Solucao_Melissa_16" description="Conexão com a consulta 'Solucao_Melissa_16' na pasta de trabalho." type="5" refreshedVersion="0" background="1">
    <dbPr connection="Provider=Microsoft.Mashup.OleDb.1;Data Source=$Workbook$;Location=Solucao_Melissa_16;Extended Properties=&quot;&quot;" command="SELECT * FROM [Solucao_Melissa_16]"/>
  </connection>
  <connection id="50" xr16:uid="{9380CAF0-EFA8-4B05-AABD-E6A048AA3FA2}" keepAlive="1" name="Consulta - Solucao_Melissa_16 (2)" description="Conexão com a consulta 'Solucao_Melissa_16 (2)' na pasta de trabalho." type="5" refreshedVersion="0" background="1">
    <dbPr connection="Provider=Microsoft.Mashup.OleDb.1;Data Source=$Workbook$;Location=&quot;Solucao_Melissa_16 (2)&quot;;Extended Properties=&quot;&quot;" command="SELECT * FROM [Solucao_Melissa_16 (2)]"/>
  </connection>
  <connection id="51" xr16:uid="{C277B5FF-C128-43B3-B2C7-882BB1D7E385}" keepAlive="1" name="Consulta - Solucao_Melissa_19" description="Conexão com a consulta 'Solucao_Melissa_19' na pasta de trabalho." type="5" refreshedVersion="0" background="1">
    <dbPr connection="Provider=Microsoft.Mashup.OleDb.1;Data Source=$Workbook$;Location=Solucao_Melissa_19;Extended Properties=&quot;&quot;" command="SELECT * FROM [Solucao_Melissa_19]"/>
  </connection>
  <connection id="52" xr16:uid="{C0599DDF-B788-4DE2-B079-A63D7DFD25A8}" keepAlive="1" name="Consulta - Solucao_Melissa_19_1" description="Conexão com a consulta 'Solucao_Melissa_19_1' na pasta de trabalho." type="5" refreshedVersion="0" background="1">
    <dbPr connection="Provider=Microsoft.Mashup.OleDb.1;Data Source=$Workbook$;Location=Solucao_Melissa_19_1;Extended Properties=&quot;&quot;" command="SELECT * FROM [Solucao_Melissa_19_1]"/>
  </connection>
  <connection id="53" xr16:uid="{01982987-64E5-47C9-9800-DB9A60D4223D}" keepAlive="1" name="Consulta - Solucao_Melissa_23" description="Conexão com a consulta 'Solucao_Melissa_23' na pasta de trabalho." type="5" refreshedVersion="0" background="1">
    <dbPr connection="Provider=Microsoft.Mashup.OleDb.1;Data Source=$Workbook$;Location=Solucao_Melissa_23;Extended Properties=&quot;&quot;" command="SELECT * FROM [Solucao_Melissa_23]"/>
  </connection>
  <connection id="54" xr16:uid="{A8D739F3-FA89-4F6C-A24C-6DAF80705928}" name="Consulta - Solucao_Melissa_25" description="Conexão com a consulta 'Solucao_Melissa_25' na pasta de trabalho." type="100" refreshedVersion="8" minRefreshableVersion="5">
    <extLst>
      <ext xmlns:x15="http://schemas.microsoft.com/office/spreadsheetml/2010/11/main" uri="{DE250136-89BD-433C-8126-D09CA5730AF9}">
        <x15:connection id="69f2de05-1625-4c44-b091-6b2b70abba4f">
          <x15:oledbPr connection="Provider=Microsoft.Mashup.OleDb.1;Data Source=$Workbook$;Location=Solucao_Melissa_25;Extended Properties=&quot;&quot;">
            <x15:dbTables>
              <x15:dbTable name="Solucao_Melissa_25"/>
            </x15:dbTables>
          </x15:oledbPr>
        </x15:connection>
      </ext>
    </extLst>
  </connection>
  <connection id="55" xr16:uid="{07B70EDA-71EE-47C3-8661-F533594E5BE5}" keepAlive="1" name="Consulta - Solucao_Melissa_25 (2)" description="Conexão com a consulta 'Solucao_Melissa_25 (2)' na pasta de trabalho." type="5" refreshedVersion="0" background="1">
    <dbPr connection="Provider=Microsoft.Mashup.OleDb.1;Data Source=$Workbook$;Location=&quot;Solucao_Melissa_25 (2)&quot;;Extended Properties=&quot;&quot;" command="SELECT * FROM [Solucao_Melissa_25 (2)]"/>
  </connection>
  <connection id="56" xr16:uid="{87FC448F-A6C7-47D4-9033-7F3FA0111498}" keepAlive="1" name="Consulta - Solucao_Melissa_26" description="Conexão com a consulta 'Solucao_Melissa_26' na pasta de trabalho." type="5" refreshedVersion="0" background="1">
    <dbPr connection="Provider=Microsoft.Mashup.OleDb.1;Data Source=$Workbook$;Location=Solucao_Melissa_26;Extended Properties=&quot;&quot;" command="SELECT * FROM [Solucao_Melissa_26]"/>
  </connection>
  <connection id="57" xr16:uid="{C746FFF9-A50E-49D5-9E8D-CF807360A0D9}" keepAlive="1" name="Consulta - Solucao_Melissa_PQ_10" description="Conexão com a consulta 'Solucao_Melissa_PQ_10' na pasta de trabalho." type="5" refreshedVersion="0" background="1">
    <dbPr connection="Provider=Microsoft.Mashup.OleDb.1;Data Source=$Workbook$;Location=Solucao_Melissa_PQ_10;Extended Properties=&quot;&quot;" command="SELECT * FROM [Solucao_Melissa_PQ_10]"/>
  </connection>
  <connection id="58" xr16:uid="{EBB71DD8-51EA-41B4-A34A-6174DE94FD58}" keepAlive="1" name="Consulta - Solucao_Melissa_PQ_9" description="Conexão com a consulta 'Solucao_Melissa_PQ_9' na pasta de trabalho." type="5" refreshedVersion="0" background="1">
    <dbPr connection="Provider=Microsoft.Mashup.OleDb.1;Data Source=$Workbook$;Location=Solucao_Melissa_PQ_9;Extended Properties=&quot;&quot;" command="SELECT * FROM [Solucao_Melissa_PQ_9]"/>
  </connection>
  <connection id="59" xr16:uid="{E19CA068-581E-4991-A6EE-37F315A2E1CE}" keepAlive="1" name="Consulta - Solucao_Melissa_PQ7" description="Conexão com a consulta 'Solucao_Melissa_PQ7' na pasta de trabalho." type="5" refreshedVersion="0" background="1">
    <dbPr connection="Provider=Microsoft.Mashup.OleDb.1;Data Source=$Workbook$;Location=Solucao_Melissa_PQ7;Extended Properties=&quot;&quot;" command="SELECT * FROM [Solucao_Melissa_PQ7]"/>
  </connection>
  <connection id="60" xr16:uid="{32ECDC02-C52E-47E3-AEA0-164955F6BD6A}" keepAlive="1" name="Consulta - Solucao_Owen_Price_PQ7" description="Conexão com a consulta 'Solucao_Owen_Price_PQ7' na pasta de trabalho." type="5" refreshedVersion="0" background="1">
    <dbPr connection="Provider=Microsoft.Mashup.OleDb.1;Data Source=$Workbook$;Location=Solucao_Owen_Price_PQ7;Extended Properties=&quot;&quot;" command="SELECT * FROM [Solucao_Owen_Price_PQ7]"/>
  </connection>
  <connection id="61" xr16:uid="{F3673C53-CD43-4445-B693-539D353C9631}" keepAlive="1" name="Consulta - Solucao_Rafael_ExcelVip" description="Conexão com a consulta 'Solucao_Rafael_ExcelVip' na pasta de trabalho." type="5" refreshedVersion="0" background="1">
    <dbPr connection="Provider=Microsoft.Mashup.OleDb.1;Data Source=$Workbook$;Location=Solucao_Rafael_ExcelVip;Extended Properties=&quot;&quot;" command="SELECT * FROM [Solucao_Rafael_ExcelVip]"/>
  </connection>
  <connection id="62" xr16:uid="{F815147A-AB7C-41C8-8BB7-607C57A36093}" keepAlive="1" name="Consulta - Solucao_Sergei_18" description="Conexão com a consulta 'Solucao_Sergei_18' na pasta de trabalho." type="5" refreshedVersion="0" background="1">
    <dbPr connection="Provider=Microsoft.Mashup.OleDb.1;Data Source=$Workbook$;Location=Solucao_Sergei_18;Extended Properties=&quot;&quot;" command="SELECT * FROM [Solucao_Sergei_18]"/>
  </connection>
  <connection id="63" xr16:uid="{CEB24496-ACF0-4DD2-A1CD-A46544A323F0}" keepAlive="1" name="Consulta - Solucao_Sergei_PQ_10" description="Conexão com a consulta 'Solucao_Sergei_PQ_10' na pasta de trabalho." type="5" refreshedVersion="0" background="1">
    <dbPr connection="Provider=Microsoft.Mashup.OleDb.1;Data Source=$Workbook$;Location=Solucao_Sergei_PQ_10;Extended Properties=&quot;&quot;" command="SELECT * FROM [Solucao_Sergei_PQ_10]"/>
  </connection>
  <connection id="64" xr16:uid="{AEAF304D-5098-48A7-92E9-3112F9798B5F}" keepAlive="1" name="Consulta - Solucao_Sergei_PQ_9" description="Conexão com a consulta 'Solucao_Sergei_PQ_9' na pasta de trabalho." type="5" refreshedVersion="0" background="1">
    <dbPr connection="Provider=Microsoft.Mashup.OleDb.1;Data Source=$Workbook$;Location=Solucao_Sergei_PQ_9;Extended Properties=&quot;&quot;" command="SELECT * FROM [Solucao_Sergei_PQ_9]"/>
  </connection>
  <connection id="65" xr16:uid="{B02382AB-A821-46F9-958A-04C33CDDF2D4}" keepAlive="1" name="Consulta - Solucao_Solar_27" description="Conexão com a consulta 'Solucao_Solar_27' na pasta de trabalho." type="5" refreshedVersion="0" background="1">
    <dbPr connection="Provider=Microsoft.Mashup.OleDb.1;Data Source=$Workbook$;Location=Solucao_Solar_27;Extended Properties=&quot;&quot;" command="SELECT * FROM [Solucao_Solar_27]"/>
  </connection>
  <connection id="66" xr16:uid="{E9A97DCE-5667-444A-BE63-D8805E610B96}" keepAlive="1" name="Consulta - Solucao_Solar_28" description="Conexão com a consulta 'Solucao_Solar_28' na pasta de trabalho." type="5" refreshedVersion="0" background="1">
    <dbPr connection="Provider=Microsoft.Mashup.OleDb.1;Data Source=$Workbook$;Location=Solucao_Solar_28;Extended Properties=&quot;&quot;" command="SELECT * FROM [Solucao_Solar_28]"/>
  </connection>
  <connection id="67" xr16:uid="{C8AFE0F8-236A-45DB-9A26-D557282C565F}" keepAlive="1" name="Consulta - Solucao_Venkata" description="Conexão com a consulta 'Solucao_Venkata' na pasta de trabalho." type="5" refreshedVersion="0" background="1">
    <dbPr connection="Provider=Microsoft.Mashup.OleDb.1;Data Source=$Workbook$;Location=Solucao_Venkata;Extended Properties=&quot;&quot;" command="SELECT * FROM [Solucao_Venkata]"/>
  </connection>
  <connection id="68" xr16:uid="{1D7D9088-A100-48F9-9130-6ED5A4780078}" keepAlive="1" name="Consulta - Solucao_Venkata_16" description="Conexão com a consulta 'Solucao_Venkata_16' na pasta de trabalho." type="5" refreshedVersion="0" background="1">
    <dbPr connection="Provider=Microsoft.Mashup.OleDb.1;Data Source=$Workbook$;Location=Solucao_Venkata_16;Extended Properties=&quot;&quot;" command="SELECT * FROM [Solucao_Venkata_16]"/>
  </connection>
  <connection id="69" xr16:uid="{903E75DE-619E-4BE6-A0DD-700A841F6490}" name="Consulta - Solucao_Venkata_16 (2)" description="Conexão com a consulta 'Solucao_Venkata_16 (2)' na pasta de trabalho." type="100" refreshedVersion="8" minRefreshableVersion="5">
    <extLst>
      <ext xmlns:x15="http://schemas.microsoft.com/office/spreadsheetml/2010/11/main" uri="{DE250136-89BD-433C-8126-D09CA5730AF9}">
        <x15:connection id="d9a3eb12-ab57-49ee-9266-bcbc3e7c3adb">
          <x15:oledbPr connection="Provider=Microsoft.Mashup.OleDb.1;Data Source=$Workbook$;Location=&quot;Solucao_Venkata_16 (2)&quot;;Extended Properties=&quot;&quot;">
            <x15:dbTables>
              <x15:dbTable name="Solucao_Venkata_16 (2)"/>
            </x15:dbTables>
          </x15:oledbPr>
        </x15:connection>
      </ext>
    </extLst>
  </connection>
  <connection id="70" xr16:uid="{07E2BAF0-866B-46D6-9541-069AACB1AD39}" name="Consulta - Solucao_Venkata_16 (3)" description="Conexão com a consulta 'Solucao_Venkata_16 (3)' na pasta de trabalho." type="100" refreshedVersion="8" minRefreshableVersion="5">
    <extLst>
      <ext xmlns:x15="http://schemas.microsoft.com/office/spreadsheetml/2010/11/main" uri="{DE250136-89BD-433C-8126-D09CA5730AF9}">
        <x15:connection id="90ba7817-d89f-4287-be8b-dca253d0a4fe">
          <x15:oledbPr connection="Provider=Microsoft.Mashup.OleDb.1;Data Source=$Workbook$;Location=&quot;Solucao_Venkata_16 (3)&quot;;Extended Properties=&quot;&quot;">
            <x15:dbTables>
              <x15:dbTable name="Solucao_Venkata_16 (3)"/>
            </x15:dbTables>
          </x15:oledbPr>
        </x15:connection>
      </ext>
    </extLst>
  </connection>
  <connection id="71" xr16:uid="{0599416E-B709-4F17-835E-39602F6C41BD}" keepAlive="1" name="Consulta - Solucao_Venkata_18" description="Conexão com a consulta 'Solucao_Venkata_18' na pasta de trabalho." type="5" refreshedVersion="0" background="1">
    <dbPr connection="Provider=Microsoft.Mashup.OleDb.1;Data Source=$Workbook$;Location=Solucao_Venkata_18;Extended Properties=&quot;&quot;" command="SELECT * FROM [Solucao_Venkata_18]"/>
  </connection>
  <connection id="72" xr16:uid="{B51062FF-9315-4669-888F-5674C2A7C751}" keepAlive="1" name="Consulta - Solucao_Venkata_19" description="Conexão com a consulta 'Solucao_Venkata_19' na pasta de trabalho." type="5" refreshedVersion="0" background="1">
    <dbPr connection="Provider=Microsoft.Mashup.OleDb.1;Data Source=$Workbook$;Location=Solucao_Venkata_19;Extended Properties=&quot;&quot;" command="SELECT * FROM [Solucao_Venkata_19]"/>
  </connection>
  <connection id="73" xr16:uid="{BA2DDF24-4306-4248-B872-BED4525BADE0}" keepAlive="1" name="Consulta - Solucao_Venkata_22" description="Conexão com a consulta 'Solucao_Venkata_22' na pasta de trabalho." type="5" refreshedVersion="0" background="1">
    <dbPr connection="Provider=Microsoft.Mashup.OleDb.1;Data Source=$Workbook$;Location=Solucao_Venkata_22;Extended Properties=&quot;&quot;" command="SELECT * FROM [Solucao_Venkata_22]"/>
  </connection>
  <connection id="74" xr16:uid="{BEE62366-E753-41BE-BC56-9398B0518EB0}" keepAlive="1" name="Consulta - Solucao_Venkata_23" description="Conexão com a consulta 'Solucao_Venkata_23' na pasta de trabalho." type="5" refreshedVersion="0" background="1">
    <dbPr connection="Provider=Microsoft.Mashup.OleDb.1;Data Source=$Workbook$;Location=Solucao_Venkata_23;Extended Properties=&quot;&quot;" command="SELECT * FROM [Solucao_Venkata_23]"/>
  </connection>
  <connection id="75" xr16:uid="{106FD6E0-38BC-4901-A6D5-930A28AA3D7F}" keepAlive="1" name="Consulta - Solucao_Venkata_24" description="Conexão com a consulta 'Solucao_Venkata_24' na pasta de trabalho." type="5" refreshedVersion="0" background="1">
    <dbPr connection="Provider=Microsoft.Mashup.OleDb.1;Data Source=$Workbook$;Location=Solucao_Venkata_24;Extended Properties=&quot;&quot;" command="SELECT * FROM [Solucao_Venkata_24]"/>
  </connection>
  <connection id="76" xr16:uid="{F3626A7D-1583-4C22-8CD6-D495ECB0204F}" keepAlive="1" name="Consulta - Solucao_Venkata_27" description="Conexão com a consulta 'Solucao_Venkata_27' na pasta de trabalho." type="5" refreshedVersion="0" background="1">
    <dbPr connection="Provider=Microsoft.Mashup.OleDb.1;Data Source=$Workbook$;Location=Solucao_Venkata_27;Extended Properties=&quot;&quot;" command="SELECT * FROM [Solucao_Venkata_27]"/>
  </connection>
  <connection id="77" xr16:uid="{6A76A561-824B-4720-A9EE-908E23C8756D}" keepAlive="1" name="Consulta - Solucao_Venkata_28" description="Conexão com a consulta 'Solucao_Venkata_28' na pasta de trabalho." type="5" refreshedVersion="0" background="1">
    <dbPr connection="Provider=Microsoft.Mashup.OleDb.1;Data Source=$Workbook$;Location=Solucao_Venkata_28;Extended Properties=&quot;&quot;" command="SELECT * FROM [Solucao_Venkata_28]"/>
  </connection>
  <connection id="78" xr16:uid="{692C9923-5DA5-4FAE-B111-429ECBC3696D}" keepAlive="1" name="Consulta - Solucao_Venkata_PQ8" description="Conexão com a consulta 'Solucao_Venkata_PQ8' na pasta de trabalho." type="5" refreshedVersion="0" background="1">
    <dbPr connection="Provider=Microsoft.Mashup.OleDb.1;Data Source=$Workbook$;Location=Solucao_Venkata_PQ8;Extended Properties=&quot;&quot;" command="SELECT * FROM [Solucao_Venkata_PQ8]"/>
  </connection>
  <connection id="79" xr16:uid="{EECC566E-B44B-4EDA-85FA-D44DEBEC6253}" keepAlive="1" name="Consulta - Solucao_Victor_PQ8" description="Conexão com a consulta 'Solucao_Victor_PQ8' na pasta de trabalho." type="5" refreshedVersion="0" background="1">
    <dbPr connection="Provider=Microsoft.Mashup.OleDb.1;Data Source=$Workbook$;Location=Solucao_Victor_PQ8;Extended Properties=&quot;&quot;" command="SELECT * FROM [Solucao_Victor_PQ8]"/>
  </connection>
  <connection id="80" xr16:uid="{BA9FDB4B-C881-4244-AD8E-64C7C1E43B1F}" keepAlive="1" name="Consulta - Tabela10" description="Conexão com a consulta 'Tabela10' na pasta de trabalho." type="5" refreshedVersion="0" background="1">
    <dbPr connection="Provider=Microsoft.Mashup.OleDb.1;Data Source=$Workbook$;Location=Tabela10;Extended Properties=&quot;&quot;" command="SELECT * FROM [Tabela10]"/>
  </connection>
  <connection id="81" xr16:uid="{66271AC5-E626-493F-971A-FC7700536099}" keepAlive="1" name="Consulta - Tabela27" description="Conexão com a consulta 'Tabela27' na pasta de trabalho." type="5" refreshedVersion="0" background="1">
    <dbPr connection="Provider=Microsoft.Mashup.OleDb.1;Data Source=$Workbook$;Location=Tabela27;Extended Properties=&quot;&quot;" command="SELECT * FROM [Tabela27]"/>
  </connection>
  <connection id="82" xr16:uid="{BF176EBF-CB00-4BC8-8784-379B849978E1}" keepAlive="1" name="Consulta - WordLookup" description="Conexão com a consulta 'WordLookup' na pasta de trabalho." type="5" refreshedVersion="0" background="1">
    <dbPr connection="Provider=Microsoft.Mashup.OleDb.1;Data Source=$Workbook$;Location=WordLookup;Extended Properties=&quot;&quot;" command="SELECT * FROM [WordLookup]"/>
  </connection>
  <connection id="83" xr16:uid="{410D7428-905D-4371-A9D5-F92C148F7B38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<sst xmlns="http://schemas.openxmlformats.org/spreadsheetml/2006/main" count="510" uniqueCount="312">
  <si>
    <t>Student</t>
  </si>
  <si>
    <t>Subjects</t>
  </si>
  <si>
    <t>Marks</t>
  </si>
  <si>
    <t>Answer Expected</t>
  </si>
  <si>
    <t>Smith</t>
  </si>
  <si>
    <t>English</t>
  </si>
  <si>
    <t>Johnson</t>
  </si>
  <si>
    <t>Science</t>
  </si>
  <si>
    <t>Jones</t>
  </si>
  <si>
    <t>Williams</t>
  </si>
  <si>
    <t>Maths</t>
  </si>
  <si>
    <t>Miller, Anderson</t>
  </si>
  <si>
    <t>Brown</t>
  </si>
  <si>
    <t>Philosophy</t>
  </si>
  <si>
    <t>Davis</t>
  </si>
  <si>
    <t>Garcia</t>
  </si>
  <si>
    <t>Miller</t>
  </si>
  <si>
    <t>Rodriguez</t>
  </si>
  <si>
    <t>Martinez</t>
  </si>
  <si>
    <t>Hernandez</t>
  </si>
  <si>
    <t>Lopez</t>
  </si>
  <si>
    <t>Gonzalez</t>
  </si>
  <si>
    <t>Wilson</t>
  </si>
  <si>
    <t>Anderson</t>
  </si>
  <si>
    <t>Thomas</t>
  </si>
  <si>
    <t>IP Address</t>
  </si>
  <si>
    <t>Explanation</t>
  </si>
  <si>
    <t>100.1.2.3</t>
  </si>
  <si>
    <t>100.1.2</t>
  </si>
  <si>
    <t>N4 missing</t>
  </si>
  <si>
    <t>9.182.27.255</t>
  </si>
  <si>
    <t>182.0.0.1</t>
  </si>
  <si>
    <t>9/182/27/255</t>
  </si>
  <si>
    <t>/ not . is there</t>
  </si>
  <si>
    <t>255.255.255.255</t>
  </si>
  <si>
    <t>12.0.182.5.4</t>
  </si>
  <si>
    <t>Additional .4 is there</t>
  </si>
  <si>
    <t>192.0.285.1</t>
  </si>
  <si>
    <t>285&gt;255</t>
  </si>
  <si>
    <t>18-0-255.1</t>
  </si>
  <si>
    <t>- is there</t>
  </si>
  <si>
    <t>18.abc.111.0</t>
  </si>
  <si>
    <t>abc is there</t>
  </si>
  <si>
    <t>N1.N2.N3.N4</t>
  </si>
  <si>
    <t>N is there</t>
  </si>
  <si>
    <t>Side1</t>
  </si>
  <si>
    <t>Side2</t>
  </si>
  <si>
    <t>NA</t>
  </si>
  <si>
    <t>Dados</t>
  </si>
  <si>
    <t>Objetivo</t>
  </si>
  <si>
    <t>Data</t>
  </si>
  <si>
    <t>Estado</t>
  </si>
  <si>
    <t>VALOR</t>
  </si>
  <si>
    <t>SP;GO</t>
  </si>
  <si>
    <t>12;5</t>
  </si>
  <si>
    <t>SP</t>
  </si>
  <si>
    <t>12</t>
  </si>
  <si>
    <t>RJ</t>
  </si>
  <si>
    <t>15</t>
  </si>
  <si>
    <t>GO</t>
  </si>
  <si>
    <t>5</t>
  </si>
  <si>
    <t>SP;MG;PE</t>
  </si>
  <si>
    <t>12;25;38</t>
  </si>
  <si>
    <t>PE</t>
  </si>
  <si>
    <t>MG</t>
  </si>
  <si>
    <t>25</t>
  </si>
  <si>
    <t>38</t>
  </si>
  <si>
    <t>Sentence</t>
  </si>
  <si>
    <t>A blessing in disguise</t>
  </si>
  <si>
    <t>Blessing, Disguise</t>
  </si>
  <si>
    <t>Call it a day</t>
  </si>
  <si>
    <t>Call</t>
  </si>
  <si>
    <t>Adding insult to injury</t>
  </si>
  <si>
    <t>Adding, Insult, Injury</t>
  </si>
  <si>
    <t>Best of both worlds</t>
  </si>
  <si>
    <t>Worlds</t>
  </si>
  <si>
    <t>To make matters worse</t>
  </si>
  <si>
    <t>Matters</t>
  </si>
  <si>
    <t>Cutting corners</t>
  </si>
  <si>
    <t>Cutting, Corners</t>
  </si>
  <si>
    <t>White elephant</t>
  </si>
  <si>
    <t>Elephant</t>
  </si>
  <si>
    <t>So far so good</t>
  </si>
  <si>
    <t>Good</t>
  </si>
  <si>
    <t>Get your act together</t>
  </si>
  <si>
    <t>Together</t>
  </si>
  <si>
    <t>Microsoft: Year:2015, Revenue: 200,Cost:180, Year:2016, Revenue: 220,Cost:190, Year:2017, Revenue: 240,Cost:230</t>
  </si>
  <si>
    <t>Google- year:2015, COST: 305,        rEVENUE-415</t>
  </si>
  <si>
    <t>ibm Year 2016, Revenue200,Cost-180, Year-2017, Revenue: 145,cost:156</t>
  </si>
  <si>
    <t>oracle: Year2017, revenue 1405 Cost-234  Year2018, revenue 1536             Cost-1309</t>
  </si>
  <si>
    <t>Company</t>
  </si>
  <si>
    <t>Year</t>
  </si>
  <si>
    <t>Revenue</t>
  </si>
  <si>
    <t>Cost</t>
  </si>
  <si>
    <t>Microsoft</t>
  </si>
  <si>
    <t>Google</t>
  </si>
  <si>
    <t>Ibm</t>
  </si>
  <si>
    <t>Oracle</t>
  </si>
  <si>
    <t>Number</t>
  </si>
  <si>
    <t>Name</t>
  </si>
  <si>
    <t>Day of Week</t>
  </si>
  <si>
    <t>Warren Carey</t>
  </si>
  <si>
    <t>Fri</t>
  </si>
  <si>
    <t>Phil Molina</t>
  </si>
  <si>
    <t>Mon</t>
  </si>
  <si>
    <t>Wed</t>
  </si>
  <si>
    <t>Zane Roberts</t>
  </si>
  <si>
    <t>Sun</t>
  </si>
  <si>
    <t>Wiley Albert</t>
  </si>
  <si>
    <t>Hector Terry</t>
  </si>
  <si>
    <t>Floyd Morin</t>
  </si>
  <si>
    <t>Elliott Harvey</t>
  </si>
  <si>
    <t>Sam Rutledge</t>
  </si>
  <si>
    <t>Francisco Winters</t>
  </si>
  <si>
    <t>Tue</t>
  </si>
  <si>
    <t>John Doe</t>
  </si>
  <si>
    <t>Dominique House</t>
  </si>
  <si>
    <t>Triangle</t>
  </si>
  <si>
    <t>Side 1</t>
  </si>
  <si>
    <t>Side 2</t>
  </si>
  <si>
    <t>Side 3</t>
  </si>
  <si>
    <t>T1</t>
  </si>
  <si>
    <t>T3</t>
  </si>
  <si>
    <t>T2</t>
  </si>
  <si>
    <t>T6</t>
  </si>
  <si>
    <t>T8</t>
  </si>
  <si>
    <t>T4</t>
  </si>
  <si>
    <t>T9</t>
  </si>
  <si>
    <t>T5</t>
  </si>
  <si>
    <t>T7</t>
  </si>
  <si>
    <t>Luan</t>
  </si>
  <si>
    <t>Original Text</t>
  </si>
  <si>
    <t>From</t>
  </si>
  <si>
    <t>To</t>
  </si>
  <si>
    <t>Final Text</t>
  </si>
  <si>
    <t>cat, dog wears hat for all cats</t>
  </si>
  <si>
    <t>cat</t>
  </si>
  <si>
    <t>Cat</t>
  </si>
  <si>
    <t>Cat, dog wears hat for all cats</t>
  </si>
  <si>
    <t>the bear's plays with croc</t>
  </si>
  <si>
    <t>the</t>
  </si>
  <si>
    <t>The</t>
  </si>
  <si>
    <t>The Bear's plays with Crocodiles</t>
  </si>
  <si>
    <t>He pryas to the god.</t>
  </si>
  <si>
    <t>bear</t>
  </si>
  <si>
    <t>Bear</t>
  </si>
  <si>
    <t>He prays to The God.</t>
  </si>
  <si>
    <t>Catastrophe on cats</t>
  </si>
  <si>
    <t>croc</t>
  </si>
  <si>
    <t>Crocodiles</t>
  </si>
  <si>
    <t>god</t>
  </si>
  <si>
    <t>God</t>
  </si>
  <si>
    <t>pryas</t>
  </si>
  <si>
    <t>prays</t>
  </si>
  <si>
    <t>A</t>
  </si>
  <si>
    <t>Alunos</t>
  </si>
  <si>
    <t>B</t>
  </si>
  <si>
    <t>C</t>
  </si>
  <si>
    <t>D</t>
  </si>
  <si>
    <t>E</t>
  </si>
  <si>
    <t>F</t>
  </si>
  <si>
    <t>G</t>
  </si>
  <si>
    <t>H</t>
  </si>
  <si>
    <t>I</t>
  </si>
  <si>
    <t>J</t>
  </si>
  <si>
    <t>Qtd Alunos</t>
  </si>
  <si>
    <t>Colunas</t>
  </si>
  <si>
    <t>Alunos por Coluna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</si>
  <si>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</si>
  <si>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</si>
  <si>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</si>
  <si>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</si>
  <si>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</si>
  <si>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</si>
  <si>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</si>
  <si>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</si>
  <si>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</si>
  <si>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</si>
  <si>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</si>
  <si>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</si>
  <si>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X</t>
  </si>
  <si>
    <t>Z</t>
  </si>
  <si>
    <t>Linhas</t>
  </si>
  <si>
    <t>Replace Matching Items Technique</t>
  </si>
  <si>
    <t>List.Accumulate Technique</t>
  </si>
  <si>
    <t>cat wears hat</t>
  </si>
  <si>
    <t>Cat wears hat</t>
  </si>
  <si>
    <t>the bear plays with croc</t>
  </si>
  <si>
    <t>The Bear plays with Crocodiles</t>
  </si>
  <si>
    <t>He prays to The god.</t>
  </si>
  <si>
    <t>ColumnA</t>
  </si>
  <si>
    <t>ColumnB</t>
  </si>
  <si>
    <t>ColumnC</t>
  </si>
  <si>
    <t>ColumnD</t>
  </si>
  <si>
    <t>ColumnE</t>
  </si>
  <si>
    <t>ColumnF</t>
  </si>
  <si>
    <t>ColumnG</t>
  </si>
  <si>
    <t>ColumnH</t>
  </si>
  <si>
    <t>Apple</t>
  </si>
  <si>
    <t>Fan</t>
  </si>
  <si>
    <t>Hen</t>
  </si>
  <si>
    <t>Boy</t>
  </si>
  <si>
    <t>Dog</t>
  </si>
  <si>
    <t>Kite</t>
  </si>
  <si>
    <t>Goat</t>
  </si>
  <si>
    <t>Column1</t>
  </si>
  <si>
    <t>Column2</t>
  </si>
  <si>
    <t>Answer</t>
  </si>
  <si>
    <t>Yes</t>
  </si>
  <si>
    <t>No</t>
  </si>
  <si>
    <t>8</t>
  </si>
  <si>
    <t>1</t>
  </si>
  <si>
    <t>6</t>
  </si>
  <si>
    <t>Coluna1</t>
  </si>
  <si>
    <t>Coluna2</t>
  </si>
  <si>
    <t>Coluna3</t>
  </si>
  <si>
    <t>notas</t>
  </si>
  <si>
    <t>Nota</t>
  </si>
  <si>
    <t>nota</t>
  </si>
  <si>
    <t xml:space="preserve"> </t>
  </si>
  <si>
    <t>Text</t>
  </si>
  <si>
    <t>Shift</t>
  </si>
  <si>
    <t>Expected Answer</t>
  </si>
  <si>
    <t>coming</t>
  </si>
  <si>
    <t>Enemy6</t>
  </si>
  <si>
    <t>Fofnz6</t>
  </si>
  <si>
    <t>SPEAR</t>
  </si>
  <si>
    <t>XUJFW</t>
  </si>
  <si>
    <t>5KingsAnd10Queens</t>
  </si>
  <si>
    <t>5UsxqcKxn10Aeooxc</t>
  </si>
  <si>
    <t>battle</t>
  </si>
  <si>
    <t>qpiiat</t>
  </si>
  <si>
    <t>Sword</t>
  </si>
  <si>
    <t>89Horses</t>
  </si>
  <si>
    <t>89Pwzama</t>
  </si>
  <si>
    <t>Marathon</t>
  </si>
  <si>
    <t>Thyhaovu</t>
  </si>
  <si>
    <t>Victorious</t>
  </si>
  <si>
    <t>Huofaduage</t>
  </si>
  <si>
    <t>Candidate</t>
  </si>
  <si>
    <t>Primary Skills</t>
  </si>
  <si>
    <t>Secondary Skills</t>
  </si>
  <si>
    <t>Rachel</t>
  </si>
  <si>
    <t>Python</t>
  </si>
  <si>
    <t>Domain, Internet</t>
  </si>
  <si>
    <t>Java</t>
  </si>
  <si>
    <t>Logic</t>
  </si>
  <si>
    <t>VBA, Java</t>
  </si>
  <si>
    <t>Logic, Writing, Windows, MS Office</t>
  </si>
  <si>
    <t>Analysis</t>
  </si>
  <si>
    <t>Doe</t>
  </si>
  <si>
    <t>Desiree</t>
  </si>
  <si>
    <t>Logic, Analysis, Domain, Internet, Windows</t>
  </si>
  <si>
    <t>VBA</t>
  </si>
  <si>
    <t>Domain</t>
  </si>
  <si>
    <t>Nick</t>
  </si>
  <si>
    <t>John</t>
  </si>
  <si>
    <t>Python, VBA, SQL</t>
  </si>
  <si>
    <t>SQL</t>
  </si>
  <si>
    <t>Internet</t>
  </si>
  <si>
    <t>Python, Java, SQL</t>
  </si>
  <si>
    <t>Internet, Analysis, Domain</t>
  </si>
  <si>
    <t>Windows</t>
  </si>
  <si>
    <t>Jack</t>
  </si>
  <si>
    <t>Windows, MS Office</t>
  </si>
  <si>
    <t>MS Office</t>
  </si>
  <si>
    <t>SQL, Python, HTML</t>
  </si>
  <si>
    <t xml:space="preserve">Domain, Internet, Windows, Logic, Analysis </t>
  </si>
  <si>
    <t>Jill</t>
  </si>
  <si>
    <t>VBA, Ruby</t>
  </si>
  <si>
    <t>Logic, Internet, Windows</t>
  </si>
  <si>
    <t>$</t>
  </si>
  <si>
    <t>w</t>
  </si>
  <si>
    <t>r</t>
  </si>
  <si>
    <t>b</t>
  </si>
  <si>
    <t>%</t>
  </si>
  <si>
    <t>#</t>
  </si>
  <si>
    <t>k</t>
  </si>
  <si>
    <t>(</t>
  </si>
  <si>
    <t>v</t>
  </si>
  <si>
    <t>!</t>
  </si>
  <si>
    <t>t</t>
  </si>
  <si>
    <t>@</t>
  </si>
  <si>
    <t>e</t>
  </si>
  <si>
    <t>Birds</t>
  </si>
  <si>
    <t>Eagle</t>
  </si>
  <si>
    <t>Parrot</t>
  </si>
  <si>
    <t>Duck</t>
  </si>
  <si>
    <t>Dove</t>
  </si>
  <si>
    <t>Goose</t>
  </si>
  <si>
    <t>Macaw</t>
  </si>
  <si>
    <t>SELECT</t>
  </si>
  <si>
    <t>Hawk</t>
  </si>
  <si>
    <t>Stork</t>
  </si>
  <si>
    <t>Swan</t>
  </si>
  <si>
    <t>Pigeon</t>
  </si>
  <si>
    <t>Parakeet</t>
  </si>
  <si>
    <t>Finches</t>
  </si>
  <si>
    <t>Crow</t>
  </si>
  <si>
    <t>Raven</t>
  </si>
  <si>
    <t>Vulture</t>
  </si>
  <si>
    <t>ID</t>
  </si>
  <si>
    <t>Subject1</t>
  </si>
  <si>
    <t>Subject2</t>
  </si>
  <si>
    <t>Subject3</t>
  </si>
  <si>
    <t>Marks1</t>
  </si>
  <si>
    <t>Marks2</t>
  </si>
  <si>
    <t>Marks3</t>
  </si>
  <si>
    <t>Physics</t>
  </si>
  <si>
    <t>Chemistry</t>
  </si>
  <si>
    <t>Biology</t>
  </si>
  <si>
    <t>Geography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</si>
</sst>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theme="1"/>
      <name val="Trebuchet MS"/>
      <family val="2"/>
    </font>
    <font>
      <sz val="11"/>
      <color theme="1"/>
      <name val="Calibri"/>
      <family val="2"/>
      <scheme val="minor"/>
    </font>
    <font>
      <sz val="10"/>
      <color theme="0"/>
      <name val="Trebuchet MS"/>
      <family val="2"/>
    </font>
    <font>
      <sz val="10"/>
      <name val="Trebuchet MS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8EA9DB"/>
        <bgColor rgb="FF000000"/>
      </patternFill>
    </fill>
  </fills>
  <borders count="4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rgb="FF8EA9DB"/>
      </top>
      <bottom/>
      <diagonal/>
    </border>
    <border>
      <left style="thin">
        <color rgb="FF8EA9DB"/>
      </left>
      <right/>
      <top style="thin">
        <color rgb="FF8EA9DB"/>
      </top>
      <bottom/>
      <diagonal/>
    </border>
    <border>
      <left style="medium">
        <color indexed="64"/>
      </left>
      <right/>
      <top style="thin">
        <color rgb="FFA9D08E"/>
      </top>
      <bottom/>
      <diagonal/>
    </border>
    <border>
      <left/>
      <right style="medium">
        <color indexed="64"/>
      </right>
      <top style="thin">
        <color rgb="FFA9D08E"/>
      </top>
      <bottom/>
      <diagonal/>
    </border>
    <border>
      <left style="medium">
        <color indexed="64"/>
      </left>
      <right/>
      <top style="thin">
        <color rgb="FFA9D08E"/>
      </top>
      <bottom style="medium">
        <color indexed="64"/>
      </bottom>
      <diagonal/>
    </border>
    <border>
      <left/>
      <right style="medium">
        <color indexed="64"/>
      </right>
      <top style="thin">
        <color rgb="FFA9D08E"/>
      </top>
      <bottom style="medium">
        <color indexed="64"/>
      </bottom>
      <diagonal/>
    </border>
    <border>
      <left style="thin">
        <color rgb="FF8EA9DB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rgb="FFA9D08E"/>
      </top>
      <bottom/>
      <diagonal/>
    </border>
    <border>
      <left/>
      <right/>
      <top style="thin">
        <color rgb="FFA9D08E"/>
      </top>
      <bottom style="medium">
        <color indexed="64"/>
      </bottom>
      <diagonal/>
    </border>
    <border>
      <left style="medium">
        <color indexed="64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2">
    <xf numFmtId="0" fontId="0" fillId="0" borderId="0"/>
    <xf numFmtId="0" fontId="1" fillId="0" borderId="0"/>
  </cellStyleXfs>
  <cellXfs count="106">
    <xf numFmtId="0" fontId="0" fillId="0" borderId="0" xfId="0"/>
    <xf numFmtId="0" fontId="3" fillId="2" borderId="0" xfId="0" applyFont="1" applyFill="1"/>
    <xf numFmtId="0" fontId="2" fillId="3" borderId="0" xfId="0" applyFont="1" applyFill="1"/>
    <xf numFmtId="0" fontId="5" fillId="4" borderId="0" xfId="0" applyFont="1" applyFill="1"/>
    <xf numFmtId="0" fontId="5" fillId="5" borderId="0" xfId="0" applyFont="1" applyFill="1"/>
    <xf numFmtId="0" fontId="0" fillId="6" borderId="0" xfId="0" applyFill="1"/>
    <xf numFmtId="0" fontId="0" fillId="0" borderId="0" xfId="0" quotePrefix="1"/>
    <xf numFmtId="0" fontId="6" fillId="7" borderId="0" xfId="0" applyFont="1" applyFill="1"/>
    <xf numFmtId="0" fontId="6" fillId="8" borderId="0" xfId="0" applyFont="1" applyFill="1"/>
    <xf numFmtId="0" fontId="7" fillId="0" borderId="0" xfId="0" applyFont="1"/>
    <xf numFmtId="0" fontId="4" fillId="9" borderId="1" xfId="0" applyFont="1" applyFill="1" applyBorder="1"/>
    <xf numFmtId="0" fontId="4" fillId="9" borderId="2" xfId="0" applyFont="1" applyFill="1" applyBorder="1"/>
    <xf numFmtId="0" fontId="4" fillId="9" borderId="3" xfId="0" applyFont="1" applyFill="1" applyBorder="1"/>
    <xf numFmtId="16" fontId="0" fillId="0" borderId="0" xfId="0" applyNumberFormat="1"/>
    <xf numFmtId="49" fontId="0" fillId="0" borderId="0" xfId="0" applyNumberFormat="1"/>
    <xf numFmtId="14" fontId="0" fillId="10" borderId="1" xfId="0" applyNumberFormat="1" applyFill="1" applyBorder="1"/>
    <xf numFmtId="0" fontId="0" fillId="10" borderId="2" xfId="0" applyFill="1" applyBorder="1"/>
    <xf numFmtId="0" fontId="0" fillId="10" borderId="3" xfId="0" applyFill="1" applyBorder="1"/>
    <xf numFmtId="14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2" borderId="4" xfId="0" applyFill="1" applyBorder="1"/>
    <xf numFmtId="0" fontId="5" fillId="2" borderId="0" xfId="0" applyFont="1" applyFill="1"/>
    <xf numFmtId="0" fontId="5" fillId="11" borderId="0" xfId="0" applyFont="1" applyFill="1"/>
    <xf numFmtId="0" fontId="5" fillId="0" borderId="0" xfId="0" applyFont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6" fillId="12" borderId="0" xfId="0" applyFont="1" applyFill="1"/>
    <xf numFmtId="0" fontId="6" fillId="13" borderId="0" xfId="0" applyFont="1" applyFill="1"/>
    <xf numFmtId="0" fontId="7" fillId="14" borderId="0" xfId="0" applyFont="1" applyFill="1"/>
    <xf numFmtId="0" fontId="0" fillId="15" borderId="0" xfId="0" applyFill="1"/>
    <xf numFmtId="0" fontId="8" fillId="0" borderId="0" xfId="0" applyFont="1"/>
    <xf numFmtId="0" fontId="8" fillId="17" borderId="13" xfId="0" applyFont="1" applyFill="1" applyBorder="1"/>
    <xf numFmtId="0" fontId="0" fillId="0" borderId="14" xfId="0" applyBorder="1"/>
    <xf numFmtId="0" fontId="0" fillId="0" borderId="15" xfId="0" applyBorder="1"/>
    <xf numFmtId="0" fontId="8" fillId="16" borderId="0" xfId="0" applyFont="1" applyFill="1"/>
    <xf numFmtId="0" fontId="9" fillId="0" borderId="0" xfId="0" applyFont="1"/>
    <xf numFmtId="0" fontId="1" fillId="0" borderId="0" xfId="1"/>
    <xf numFmtId="0" fontId="5" fillId="0" borderId="0" xfId="1" applyFont="1"/>
    <xf numFmtId="0" fontId="5" fillId="2" borderId="0" xfId="1" applyFont="1" applyFill="1"/>
    <xf numFmtId="0" fontId="6" fillId="18" borderId="5" xfId="0" applyFont="1" applyFill="1" applyBorder="1"/>
    <xf numFmtId="0" fontId="7" fillId="0" borderId="16" xfId="0" applyFont="1" applyBorder="1"/>
    <xf numFmtId="0" fontId="7" fillId="0" borderId="17" xfId="0" applyFont="1" applyBorder="1"/>
    <xf numFmtId="0" fontId="6" fillId="18" borderId="7" xfId="0" applyFont="1" applyFill="1" applyBorder="1"/>
    <xf numFmtId="0" fontId="7" fillId="0" borderId="18" xfId="0" applyFont="1" applyBorder="1"/>
    <xf numFmtId="0" fontId="7" fillId="0" borderId="19" xfId="0" applyFont="1" applyBorder="1"/>
    <xf numFmtId="0" fontId="7" fillId="0" borderId="20" xfId="0" applyFont="1" applyBorder="1"/>
    <xf numFmtId="0" fontId="7" fillId="0" borderId="21" xfId="0" applyFont="1" applyBorder="1"/>
    <xf numFmtId="0" fontId="6" fillId="18" borderId="0" xfId="0" applyFont="1" applyFill="1"/>
    <xf numFmtId="0" fontId="6" fillId="18" borderId="22" xfId="0" applyFont="1" applyFill="1" applyBorder="1"/>
    <xf numFmtId="0" fontId="6" fillId="19" borderId="0" xfId="0" applyFont="1" applyFill="1"/>
    <xf numFmtId="0" fontId="7" fillId="0" borderId="0" xfId="0" applyFont="1" applyAlignment="1">
      <alignment horizontal="center"/>
    </xf>
    <xf numFmtId="0" fontId="7" fillId="7" borderId="23" xfId="0" applyFont="1" applyFill="1" applyBorder="1" applyAlignment="1">
      <alignment horizontal="center"/>
    </xf>
    <xf numFmtId="0" fontId="7" fillId="7" borderId="24" xfId="0" applyFont="1" applyFill="1" applyBorder="1" applyAlignment="1">
      <alignment horizontal="center"/>
    </xf>
    <xf numFmtId="0" fontId="7" fillId="7" borderId="25" xfId="0" applyFont="1" applyFill="1" applyBorder="1" applyAlignment="1">
      <alignment horizontal="center"/>
    </xf>
    <xf numFmtId="0" fontId="7" fillId="7" borderId="26" xfId="0" applyFont="1" applyFill="1" applyBorder="1" applyAlignment="1">
      <alignment horizontal="center"/>
    </xf>
    <xf numFmtId="0" fontId="7" fillId="7" borderId="27" xfId="0" applyFont="1" applyFill="1" applyBorder="1" applyAlignment="1">
      <alignment horizontal="center"/>
    </xf>
    <xf numFmtId="0" fontId="7" fillId="7" borderId="28" xfId="0" applyFont="1" applyFill="1" applyBorder="1" applyAlignment="1">
      <alignment horizontal="center"/>
    </xf>
    <xf numFmtId="0" fontId="7" fillId="7" borderId="29" xfId="0" applyFont="1" applyFill="1" applyBorder="1" applyAlignment="1">
      <alignment horizontal="center"/>
    </xf>
    <xf numFmtId="0" fontId="7" fillId="7" borderId="30" xfId="0" applyFont="1" applyFill="1" applyBorder="1" applyAlignment="1">
      <alignment horizontal="center"/>
    </xf>
    <xf numFmtId="0" fontId="7" fillId="7" borderId="31" xfId="0" applyFont="1" applyFill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7" fillId="0" borderId="27" xfId="0" applyFont="1" applyBorder="1" applyAlignment="1">
      <alignment horizontal="center"/>
    </xf>
    <xf numFmtId="0" fontId="7" fillId="0" borderId="28" xfId="0" applyFont="1" applyBorder="1" applyAlignment="1">
      <alignment horizontal="center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7" fillId="7" borderId="32" xfId="0" applyFont="1" applyFill="1" applyBorder="1" applyAlignment="1">
      <alignment horizontal="center"/>
    </xf>
    <xf numFmtId="0" fontId="6" fillId="7" borderId="33" xfId="0" applyFont="1" applyFill="1" applyBorder="1" applyAlignment="1">
      <alignment horizontal="center"/>
    </xf>
    <xf numFmtId="0" fontId="6" fillId="7" borderId="6" xfId="0" applyFont="1" applyFill="1" applyBorder="1" applyAlignment="1">
      <alignment horizontal="center"/>
    </xf>
    <xf numFmtId="0" fontId="7" fillId="7" borderId="34" xfId="0" applyFont="1" applyFill="1" applyBorder="1" applyAlignment="1">
      <alignment horizontal="center"/>
    </xf>
    <xf numFmtId="0" fontId="6" fillId="7" borderId="0" xfId="0" applyFont="1" applyFill="1" applyAlignment="1">
      <alignment horizontal="center"/>
    </xf>
    <xf numFmtId="0" fontId="6" fillId="7" borderId="35" xfId="0" applyFont="1" applyFill="1" applyBorder="1" applyAlignment="1">
      <alignment horizontal="center"/>
    </xf>
    <xf numFmtId="0" fontId="6" fillId="8" borderId="27" xfId="0" applyFont="1" applyFill="1" applyBorder="1"/>
    <xf numFmtId="0" fontId="7" fillId="0" borderId="27" xfId="0" applyFont="1" applyBorder="1"/>
    <xf numFmtId="0" fontId="7" fillId="0" borderId="36" xfId="0" applyFont="1" applyBorder="1"/>
    <xf numFmtId="0" fontId="7" fillId="0" borderId="37" xfId="0" applyFont="1" applyBorder="1"/>
    <xf numFmtId="0" fontId="6" fillId="20" borderId="38" xfId="0" applyFont="1" applyFill="1" applyBorder="1"/>
    <xf numFmtId="0" fontId="6" fillId="20" borderId="39" xfId="0" applyFont="1" applyFill="1" applyBorder="1"/>
    <xf numFmtId="0" fontId="7" fillId="0" borderId="40" xfId="0" applyFont="1" applyBorder="1"/>
    <xf numFmtId="0" fontId="7" fillId="0" borderId="32" xfId="0" applyFont="1" applyBorder="1"/>
    <xf numFmtId="0" fontId="6" fillId="0" borderId="0" xfId="0" applyFont="1"/>
    <xf numFmtId="0" fontId="6" fillId="21" borderId="0" xfId="0" applyFont="1" applyFill="1"/>
    <xf numFmtId="0" fontId="7" fillId="13" borderId="0" xfId="0" applyFont="1" applyFill="1"/>
    <xf numFmtId="0" fontId="7" fillId="8" borderId="0" xfId="0" applyFont="1" applyFill="1"/>
    <xf numFmtId="0" fontId="0" fillId="17" borderId="0" xfId="0" applyFill="1"/>
    <xf numFmtId="0" fontId="6" fillId="13" borderId="5" xfId="0" applyFont="1" applyFill="1" applyBorder="1"/>
    <xf numFmtId="0" fontId="6" fillId="13" borderId="6" xfId="0" applyFont="1" applyFill="1" applyBorder="1"/>
    <xf numFmtId="0" fontId="6" fillId="13" borderId="7" xfId="0" applyFont="1" applyFill="1" applyBorder="1"/>
    <xf numFmtId="0" fontId="7" fillId="0" borderId="41" xfId="0" applyFont="1" applyBorder="1"/>
    <xf numFmtId="0" fontId="7" fillId="0" borderId="42" xfId="0" applyFont="1" applyBorder="1"/>
    <xf numFmtId="0" fontId="7" fillId="0" borderId="20" xfId="0" applyFont="1" applyBorder="1"/>
    <xf numFmtId="0" fontId="7" fillId="0" borderId="42" xfId="0" applyFont="1" applyBorder="1"/>
    <xf numFmtId="0" fontId="7" fillId="0" borderId="0" xfId="0" applyFont="1"/>
    <xf numFmtId="0" fontId="7" fillId="0" borderId="43" xfId="0" applyFont="1" applyBorder="1"/>
    <xf numFmtId="0" fontId="7" fillId="0" borderId="44" xfId="0" applyFont="1" applyBorder="1"/>
    <xf numFmtId="0" fontId="7" fillId="0" borderId="8" xfId="0" applyFont="1" applyBorder="1"/>
  </cellXfs>
  <cellStyles count="2">
    <cellStyle name="Normal" xfId="0" builtinId="0"/>
    <cellStyle name="Normal 2" xfId="1" xr:uid="{8DC25E23-A135-4003-A9FA-E6A32C8A78D4}"/>
  </cellStyles>
  <dxfs count="78"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DDEBF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DDEBF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D96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8CBAD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CE4D6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E7E6E6"/>
        </patternFill>
      </fill>
      <border diagonalUp="0" diagonalDown="0" outline="0">
        <left style="thin">
          <color rgb="FF8EA9DB"/>
        </left>
        <right style="thin">
          <color rgb="FF8EA9DB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rgb="FF8EA9DB"/>
        </top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CE4D6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/>
        </patternFill>
      </fill>
    </dxf>
    <dxf>
      <numFmt numFmtId="30" formatCode="@"/>
    </dxf>
    <dxf>
      <numFmt numFmtId="30" formatCode="@"/>
    </dxf>
    <dxf>
      <numFmt numFmtId="21" formatCode="dd/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CE4D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Trebuchet MS"/>
        <family val="2"/>
        <scheme val="none"/>
      </font>
      <fill>
        <patternFill patternType="solid">
          <fgColor indexed="6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powerPivotData" Target="model/item.data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9</xdr:row>
      <xdr:rowOff>0</xdr:rowOff>
    </xdr:from>
    <xdr:to>
      <xdr:col>9</xdr:col>
      <xdr:colOff>438150</xdr:colOff>
      <xdr:row>17</xdr:row>
      <xdr:rowOff>142875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CB2924A-A579-45E8-ABB3-7000C183CD94}"/>
            </a:ext>
          </a:extLst>
        </xdr:cNvPr>
        <xdr:cNvSpPr txBox="1"/>
      </xdr:nvSpPr>
      <xdr:spPr>
        <a:xfrm>
          <a:off x="2733675" y="1714500"/>
          <a:ext cx="3724275" cy="1666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Liste os distintos Sujeitos e Estudantes que obtiveram as notas mais altas nessas disciplinas, juntamente com Notas pontuadas por eles. Dois alunos obtiveram notas máximas em Matemática. Assim, para Matemática, haverá dois alunos.</a:t>
          </a:r>
          <a:br>
            <a:rPr lang="pt-BR"/>
          </a:b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(Postar respostas em Comentário. Sua fórmula não precisa ser diferente das outras, desde que você tenha trabalhado sua fórmula de forma independente)</a:t>
          </a:r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1</xdr:row>
      <xdr:rowOff>104775</xdr:rowOff>
    </xdr:from>
    <xdr:to>
      <xdr:col>10</xdr:col>
      <xdr:colOff>200025</xdr:colOff>
      <xdr:row>9</xdr:row>
      <xdr:rowOff>171450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162D540-E914-4178-90F3-44D4D30C1D86}"/>
            </a:ext>
          </a:extLst>
        </xdr:cNvPr>
        <xdr:cNvSpPr txBox="1"/>
      </xdr:nvSpPr>
      <xdr:spPr>
        <a:xfrm>
          <a:off x="2619375" y="304800"/>
          <a:ext cx="3724275" cy="1666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Um triângulo de ângulo reto é aquele para quem seguir a propriedade está satisfeito.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a^2+b^2=c^2 onde a, b e c são seus 3 lados.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Você precisa encontrar o lado perdido de um triângulo de ângulo reto que tem que ser Inteiro. 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Side1=4 e Side2 = 5, então o lado ausente é 3 como 3^2+4^2=5^2. 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ele não satisfaz a propriedade de ângulo reto,poeno "NA"</a:t>
          </a:r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</xdr:row>
      <xdr:rowOff>28575</xdr:rowOff>
    </xdr:from>
    <xdr:to>
      <xdr:col>9</xdr:col>
      <xdr:colOff>266700</xdr:colOff>
      <xdr:row>6</xdr:row>
      <xdr:rowOff>133350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2F202286-E3EF-47E0-878F-C4A76BAEA0BE}"/>
            </a:ext>
          </a:extLst>
        </xdr:cNvPr>
        <xdr:cNvSpPr txBox="1"/>
      </xdr:nvSpPr>
      <xdr:spPr>
        <a:xfrm>
          <a:off x="3486150" y="228600"/>
          <a:ext cx="3724275" cy="1057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Forneça uma fórmula para listar palavras mais longas em frases dadas em A2:A10. Por exemplo, no caso de "Derramar os feijões", a resposta seria "Derramar, Feijão", já que ambos são os mais longos nesta frase.</a:t>
          </a:r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563167</xdr:colOff>
      <xdr:row>9</xdr:row>
      <xdr:rowOff>133350</xdr:rowOff>
    </xdr:from>
    <xdr:to>
      <xdr:col>8</xdr:col>
      <xdr:colOff>92010</xdr:colOff>
      <xdr:row>29</xdr:row>
      <xdr:rowOff>25400</xdr:rowOff>
    </xdr:to>
    <xdr:pic>
      <xdr:nvPicPr>
        <xdr:cNvPr id="2" name="Picture 2" descr="Business woman writing on notepad">
          <a:extLst>
            <a:ext uri="{FF2B5EF4-FFF2-40B4-BE49-F238E27FC236}">
              <a16:creationId xmlns:a16="http://schemas.microsoft.com/office/drawing/2014/main" id="{6CDA464F-1F23-4670-976F-22151AE639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7208"/>
        <a:stretch/>
      </xdr:blipFill>
      <xdr:spPr>
        <a:xfrm>
          <a:off x="12355117" y="1847850"/>
          <a:ext cx="2834018" cy="3702050"/>
        </a:xfrm>
        <a:prstGeom prst="rect">
          <a:avLst/>
        </a:prstGeom>
      </xdr:spPr>
    </xdr:pic>
    <xdr:clientData/>
  </xdr:twoCellAnchor>
  <xdr:twoCellAnchor>
    <xdr:from>
      <xdr:col>7</xdr:col>
      <xdr:colOff>1162050</xdr:colOff>
      <xdr:row>10</xdr:row>
      <xdr:rowOff>12700</xdr:rowOff>
    </xdr:from>
    <xdr:to>
      <xdr:col>8</xdr:col>
      <xdr:colOff>2435225</xdr:colOff>
      <xdr:row>25</xdr:row>
      <xdr:rowOff>177800</xdr:rowOff>
    </xdr:to>
    <xdr:sp macro="" textlink="">
      <xdr:nvSpPr>
        <xdr:cNvPr id="3" name="Thought Bubble: Cloud 3">
          <a:extLst>
            <a:ext uri="{FF2B5EF4-FFF2-40B4-BE49-F238E27FC236}">
              <a16:creationId xmlns:a16="http://schemas.microsoft.com/office/drawing/2014/main" id="{04086578-0ED1-43E0-A4FC-C88C52F795C6}"/>
            </a:ext>
          </a:extLst>
        </xdr:cNvPr>
        <xdr:cNvSpPr/>
      </xdr:nvSpPr>
      <xdr:spPr>
        <a:xfrm>
          <a:off x="14173200" y="1917700"/>
          <a:ext cx="3359150" cy="3022600"/>
        </a:xfrm>
        <a:prstGeom prst="cloudCallout">
          <a:avLst>
            <a:gd name="adj1" fmla="val -54312"/>
            <a:gd name="adj2" fmla="val -45803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 a formula</a:t>
          </a:r>
          <a:r>
            <a:rPr lang="en-IN" sz="1200" b="1" baseline="0"/>
            <a:t> to list all bird names which appear immediately before and after SELECT in range A2:A20.</a:t>
          </a:r>
        </a:p>
        <a:p>
          <a:pPr algn="l"/>
          <a:r>
            <a:rPr lang="en-IN" sz="1200" b="1" baseline="0"/>
            <a:t>Parrot appears immediately before SELECT and Dove appear immediately after SELECT. Hence, they will appear as one of the answers.</a:t>
          </a:r>
          <a:endParaRPr lang="en-IN" sz="1200" b="1"/>
        </a:p>
      </xdr:txBody>
    </xdr:sp>
    <xdr:clientData/>
  </xdr:twoCellAnchor>
  <xdr:twoCellAnchor editAs="oneCell">
    <xdr:from>
      <xdr:col>8</xdr:col>
      <xdr:colOff>469900</xdr:colOff>
      <xdr:row>25</xdr:row>
      <xdr:rowOff>69850</xdr:rowOff>
    </xdr:from>
    <xdr:to>
      <xdr:col>8</xdr:col>
      <xdr:colOff>1073150</xdr:colOff>
      <xdr:row>28</xdr:row>
      <xdr:rowOff>88900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5E63BCA4-41D9-40C0-B370-2FDEF18AA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67025" y="4832350"/>
          <a:ext cx="6032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1149350</xdr:colOff>
      <xdr:row>27</xdr:row>
      <xdr:rowOff>107950</xdr:rowOff>
    </xdr:from>
    <xdr:to>
      <xdr:col>8</xdr:col>
      <xdr:colOff>161925</xdr:colOff>
      <xdr:row>28</xdr:row>
      <xdr:rowOff>158750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C19312A0-22B0-4651-8995-18E02D244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5251450"/>
          <a:ext cx="109855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7</xdr:row>
      <xdr:rowOff>57150</xdr:rowOff>
    </xdr:from>
    <xdr:to>
      <xdr:col>9</xdr:col>
      <xdr:colOff>590550</xdr:colOff>
      <xdr:row>22</xdr:row>
      <xdr:rowOff>85725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50C68ED8-38A5-4E57-BF2A-68178B3905D9}"/>
            </a:ext>
          </a:extLst>
        </xdr:cNvPr>
        <xdr:cNvSpPr txBox="1"/>
      </xdr:nvSpPr>
      <xdr:spPr>
        <a:xfrm>
          <a:off x="3248025" y="1419225"/>
          <a:ext cx="3724275" cy="289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Há uma tabela que tem texto original e há outra tabela que contém a lista de palavras que precisam ser substituídas.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Após a substituição, a saída deve parecer resultado.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Atualizado com base em comentários - Para fornecer mais clareza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É troca de palavra a palavra. Portanto, o gato só deve ser trocado para Gato se encontrar gatos e gatos ou catástrofe.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Para manter o problema simples, vamos limitar as marcas de pontuação apenas a írgula, ponto e apóstrofe. Por exemplo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gato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gato.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gato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 arquivo de prática foi atualizado com esses casos de teste. Portanto, haverá pouca diferença entre foto postada aqui e arquivo de prática.</a:t>
          </a:r>
          <a:endParaRPr lang="pt-B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504825</xdr:colOff>
      <xdr:row>8</xdr:row>
      <xdr:rowOff>66675</xdr:rowOff>
    </xdr:from>
    <xdr:to>
      <xdr:col>1</xdr:col>
      <xdr:colOff>4229100</xdr:colOff>
      <xdr:row>13</xdr:row>
      <xdr:rowOff>161925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2C9CCE6-419F-4AAA-BA67-42F13527077F}"/>
            </a:ext>
          </a:extLst>
        </xdr:cNvPr>
        <xdr:cNvSpPr txBox="1"/>
      </xdr:nvSpPr>
      <xdr:spPr>
        <a:xfrm>
          <a:off x="752475" y="1609725"/>
          <a:ext cx="3724275" cy="1057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Limpe os dados e gere a tabela de resultados, como mostrado. (Se o código não puder ser contido em um comentário, por favor, divida o código em 2 partes e publique em 2 comentários)</a:t>
          </a:r>
          <a:endParaRPr lang="pt-B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12</xdr:row>
      <xdr:rowOff>104775</xdr:rowOff>
    </xdr:from>
    <xdr:to>
      <xdr:col>15</xdr:col>
      <xdr:colOff>38100</xdr:colOff>
      <xdr:row>18</xdr:row>
      <xdr:rowOff>19050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B7960851-F88D-4E63-80CD-9C2B57D44B52}"/>
            </a:ext>
          </a:extLst>
        </xdr:cNvPr>
        <xdr:cNvSpPr txBox="1"/>
      </xdr:nvSpPr>
      <xdr:spPr>
        <a:xfrm>
          <a:off x="5457825" y="2533650"/>
          <a:ext cx="3724275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/>
            <a:t>Gerar tabela de resultados como mostrar. A consulta deve ser dinâmica para que, se mais linhas ou colunas dar corretas adições. Para as fórmulas do Excel, o dinamismo não é um requisito, portanto, eles devem tomar apenas o intervalo dado.</a:t>
          </a:r>
          <a:endParaRPr lang="pt-B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4</xdr:row>
      <xdr:rowOff>171450</xdr:rowOff>
    </xdr:from>
    <xdr:to>
      <xdr:col>10</xdr:col>
      <xdr:colOff>400050</xdr:colOff>
      <xdr:row>10</xdr:row>
      <xdr:rowOff>28575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4C97A14-97BC-4F4E-A466-7290E2E4E99D}"/>
            </a:ext>
          </a:extLst>
        </xdr:cNvPr>
        <xdr:cNvSpPr txBox="1"/>
      </xdr:nvSpPr>
      <xdr:spPr>
        <a:xfrm>
          <a:off x="2771775" y="971550"/>
          <a:ext cx="3724275" cy="1057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Liste todos os números primos de A2:A10. 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Números primos são aqueles números que podem ser divididos apenas por 1 e esse número em si. Portanto, 6 não é um número primo como divisível por 2 e 3. Mas 11 é um número primo.</a:t>
          </a:r>
          <a:endParaRPr lang="pt-B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3</xdr:row>
      <xdr:rowOff>19050</xdr:rowOff>
    </xdr:from>
    <xdr:to>
      <xdr:col>14</xdr:col>
      <xdr:colOff>161925</xdr:colOff>
      <xdr:row>12</xdr:row>
      <xdr:rowOff>57150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9A408D48-329B-408C-8A1D-E8E15D058E57}"/>
            </a:ext>
          </a:extLst>
        </xdr:cNvPr>
        <xdr:cNvSpPr txBox="1"/>
      </xdr:nvSpPr>
      <xdr:spPr>
        <a:xfrm>
          <a:off x="4838700" y="628650"/>
          <a:ext cx="3857625" cy="1676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Forneça uma fórmula para povoar Sim ou Não contra determinados quadrados mágicos 3x3.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 quadrado mágico dado é aquela grade 3x3 onde 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a. 1 a 9 aparece uma vez (Isso foi assegurado em determinadas praças. Portanto, não verifique se isso)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b. Soma sobre linhas, colunas e diagonais=15 (Você precisará verificar apenas isso. Este número 15 também é chamado de constante mágica para este quadrado mágico)</a:t>
          </a:r>
          <a:endParaRPr lang="pt-B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10</xdr:col>
      <xdr:colOff>200025</xdr:colOff>
      <xdr:row>10</xdr:row>
      <xdr:rowOff>123825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B45EDC57-64FC-4DA5-917A-7092C48EFE1F}"/>
            </a:ext>
          </a:extLst>
        </xdr:cNvPr>
        <xdr:cNvSpPr txBox="1"/>
      </xdr:nvSpPr>
      <xdr:spPr>
        <a:xfrm>
          <a:off x="3533775" y="0"/>
          <a:ext cx="3857625" cy="2124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Cipher de César - Este é o segundo desafio na cifra de César. Mude cada alfabeto por valores dados na coluna B. 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o valor do turno for 1, então A&gt;B, B&gt;C...... Y&gt;Z, Z&gt;A.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o valor do turno for 2, então A&gt;C, B&gt;D.... Y&gt;A, Z&gt;B.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significa sem turno.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Após o valor de mudança de 25, o mesmo ciclo se repete. Portanto, o valor de mudança de 26 significa mudança de 0. Valor de mudança de 40 significa turno de 14.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Os números não devem ser deslocados.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Este é sensível caso, portanto uma mudança de 2 mudará de A para C para não c.</a:t>
          </a:r>
          <a:endParaRPr lang="pt-B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13</xdr:row>
      <xdr:rowOff>152400</xdr:rowOff>
    </xdr:from>
    <xdr:to>
      <xdr:col>4</xdr:col>
      <xdr:colOff>552450</xdr:colOff>
      <xdr:row>21</xdr:row>
      <xdr:rowOff>19050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1F85029-D563-48A0-9486-644616CAA088}"/>
            </a:ext>
          </a:extLst>
        </xdr:cNvPr>
        <xdr:cNvSpPr txBox="1"/>
      </xdr:nvSpPr>
      <xdr:spPr>
        <a:xfrm>
          <a:off x="1866900" y="2714625"/>
          <a:ext cx="3848100" cy="1390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A1:C9: Lista de candidatos com suas habilidades primárias e secundárias.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E1:F7: Lista de habilidades primárias e secundárias aprovadas</a:t>
          </a:r>
          <a:br>
            <a:rPr lang="pt-BR"/>
          </a:b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Você precisará fornecer uma fórmula para listar os candidatos que têm pelo menos 2 habilidades primárias aprovadas e pelo menos 3 habilidades secundárias aprovadas.</a:t>
          </a:r>
          <a:endParaRPr lang="pt-B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3</xdr:row>
      <xdr:rowOff>9525</xdr:rowOff>
    </xdr:from>
    <xdr:to>
      <xdr:col>6</xdr:col>
      <xdr:colOff>54810</xdr:colOff>
      <xdr:row>8</xdr:row>
      <xdr:rowOff>179768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309EE425-2685-4B9A-A5B3-1331EB47B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8900" y="609600"/>
          <a:ext cx="1083510" cy="1170368"/>
        </a:xfrm>
        <a:prstGeom prst="rect">
          <a:avLst/>
        </a:prstGeom>
      </xdr:spPr>
    </xdr:pic>
    <xdr:clientData/>
  </xdr:twoCellAnchor>
  <xdr:twoCellAnchor>
    <xdr:from>
      <xdr:col>7</xdr:col>
      <xdr:colOff>9525</xdr:colOff>
      <xdr:row>3</xdr:row>
      <xdr:rowOff>190500</xdr:rowOff>
    </xdr:from>
    <xdr:to>
      <xdr:col>13</xdr:col>
      <xdr:colOff>76200</xdr:colOff>
      <xdr:row>8</xdr:row>
      <xdr:rowOff>190500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6406E17B-DDD7-4475-862D-F8942D100BCB}"/>
            </a:ext>
          </a:extLst>
        </xdr:cNvPr>
        <xdr:cNvSpPr txBox="1"/>
      </xdr:nvSpPr>
      <xdr:spPr>
        <a:xfrm>
          <a:off x="4362450" y="790575"/>
          <a:ext cx="3724275" cy="1000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Considerando apenas alfabetos na coluna A2:A20, encontre o alfabeto correspondente ao 5º 2 na coluna B. Portanto, você precisa desconsiderar todos os 2s que aparecem contra não alfabetos e depois contar 5º 2. Resposta é L como mostrado abaixo</a:t>
          </a:r>
          <a:endParaRPr lang="pt-B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6</xdr:row>
      <xdr:rowOff>57150</xdr:rowOff>
    </xdr:from>
    <xdr:to>
      <xdr:col>7</xdr:col>
      <xdr:colOff>371475</xdr:colOff>
      <xdr:row>11</xdr:row>
      <xdr:rowOff>114300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BE6882F7-AEC9-472B-8D56-792BF493EE44}"/>
            </a:ext>
          </a:extLst>
        </xdr:cNvPr>
        <xdr:cNvSpPr txBox="1"/>
      </xdr:nvSpPr>
      <xdr:spPr>
        <a:xfrm>
          <a:off x="914400" y="1257300"/>
          <a:ext cx="3724275" cy="1057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Forneça uma fórmula para listar todos os números superiores a 8 após os últimos 8 em A2:A20.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 primeiro 8 aparece na linha 7 e o último 8 aparece na linha 13. Assim, você precisará encontrar números &gt; 8 após a linha 13.</a:t>
          </a:r>
          <a:endParaRPr lang="pt-B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10</xdr:col>
      <xdr:colOff>66675</xdr:colOff>
      <xdr:row>12</xdr:row>
      <xdr:rowOff>142875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8ED9530-D650-48A9-9027-F6E391E76359}"/>
            </a:ext>
          </a:extLst>
        </xdr:cNvPr>
        <xdr:cNvSpPr txBox="1"/>
      </xdr:nvSpPr>
      <xdr:spPr>
        <a:xfrm>
          <a:off x="2562225" y="771525"/>
          <a:ext cx="3724275" cy="1666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Gere a tabela de resultados como mostrado.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Todos os nomes da semana devem aparecer mesmo que não apareçam na tabela de origem. Na mesa de origem, Thu e Sáb não estão aparecendo.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Mesmo que a pessoa não esteja alocada em nenhum dia, mesmo assim seu nome deve aparecer. Hector Terry e John Doe não estão alocados em nenhum dia na mesa da Fonte.</a:t>
          </a:r>
          <a:endParaRPr lang="pt-B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0</xdr:row>
      <xdr:rowOff>161924</xdr:rowOff>
    </xdr:from>
    <xdr:to>
      <xdr:col>10</xdr:col>
      <xdr:colOff>76199</xdr:colOff>
      <xdr:row>9</xdr:row>
      <xdr:rowOff>104774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E1DCBA1-EE4C-48A6-1D12-47AED56A0279}"/>
            </a:ext>
          </a:extLst>
        </xdr:cNvPr>
        <xdr:cNvSpPr txBox="1"/>
      </xdr:nvSpPr>
      <xdr:spPr>
        <a:xfrm>
          <a:off x="4000499" y="161924"/>
          <a:ext cx="3724275" cy="1666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Forneça uma fórmula para listar todos os endereços IP válidos do A2:A12.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Embora existam muitas regras para um endereço IPV4 válido, mas para este problema, vamos seguir apenas 2 regras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Tem que ser na forma N1. N2. N3. N4 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N1, N2, N3 &amp; N4 são apenas números e &gt;=0 e &lt;=255</a:t>
          </a:r>
          <a:br>
            <a:rPr lang="pt-BR"/>
          </a:b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Valid entries are highlighted and Explanation column lists the reason why it is not a valid entry.</a:t>
          </a:r>
          <a:endParaRPr lang="pt-B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6</xdr:row>
      <xdr:rowOff>104776</xdr:rowOff>
    </xdr:from>
    <xdr:to>
      <xdr:col>11</xdr:col>
      <xdr:colOff>200025</xdr:colOff>
      <xdr:row>12</xdr:row>
      <xdr:rowOff>123826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92A9C80D-F557-423F-8220-7E914A7D77EE}"/>
            </a:ext>
          </a:extLst>
        </xdr:cNvPr>
        <xdr:cNvSpPr txBox="1"/>
      </xdr:nvSpPr>
      <xdr:spPr>
        <a:xfrm>
          <a:off x="3181350" y="1257301"/>
          <a:ext cx="421005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Forneça uma fórmula para listar todos os Triângulos a partir de A2:A10. Dado 3 lados, algo é um Triângulo se a soma de dois lados é &gt; terceiro lado. Assim, para os lados a, b, c, é um Triângulo se todos os 3 forem atendidos - a+b&gt;c, b+c&gt;a, c+a&gt;b.</a:t>
          </a:r>
          <a:endParaRPr lang="pt-BR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B150A9-47BC-4B15-A400-E50CE586C68E}" name="Tabela1" displayName="Tabela1" ref="A1:C17" totalsRowShown="0" headerRowDxfId="77">
  <autoFilter ref="A1:C17" xr:uid="{4EB150A9-47BC-4B15-A400-E50CE586C68E}"/>
  <tableColumns count="3">
    <tableColumn id="1" xr3:uid="{C565DB16-AD86-48ED-BF9A-B938FC17FBE5}" name="Student"/>
    <tableColumn id="2" xr3:uid="{6BE5901E-97BC-43A1-AB99-A21FE7EE18AE}" name="Subjects"/>
    <tableColumn id="3" xr3:uid="{73C15AF5-E78D-4E6F-8EF3-D1C59C8FEB04}" name="Mark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2DDAB6-2F0C-425C-80F9-04DD72E78CA4}" name="Tabela3" displayName="Tabela3" ref="A1:B10" totalsRowShown="0" headerRowDxfId="76" dataDxfId="75">
  <autoFilter ref="A1:B10" xr:uid="{8B2DDAB6-2F0C-425C-80F9-04DD72E78CA4}"/>
  <tableColumns count="2">
    <tableColumn id="1" xr3:uid="{5697F3A3-CB73-4F85-9C50-9B1AEB21125F}" name="Side1" dataDxfId="74"/>
    <tableColumn id="2" xr3:uid="{1DDF900B-CA2B-41ED-8A8D-AE2C3B961353}" name="Side2" dataDxfId="7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99AA1D-FA10-41C2-ABC2-6A66A7833580}" name="tbl_Ex002" displayName="tbl_Ex002" ref="A2:C7" totalsRowShown="0">
  <autoFilter ref="A2:C7" xr:uid="{6999AA1D-FA10-41C2-ABC2-6A66A7833580}"/>
  <tableColumns count="3">
    <tableColumn id="1" xr3:uid="{31BE55BE-2734-424F-BDB7-7ABA5EE4BE89}" name="Data" dataDxfId="72"/>
    <tableColumn id="2" xr3:uid="{A5C76B6A-2CD9-49CC-8753-D81D74F47A85}" name="Estado" dataDxfId="71"/>
    <tableColumn id="3" xr3:uid="{F2A6DAA5-F4F4-4AB1-A119-1D21870C4333}" name="VALOR" dataDxfId="7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73BB749-3ADC-4730-A6CF-F62400180D70}" name="Tabela21" displayName="Tabela21" ref="B1:B21" totalsRowShown="0">
  <autoFilter ref="B1:B21" xr:uid="{473BB749-3ADC-4730-A6CF-F62400180D70}"/>
  <tableColumns count="1">
    <tableColumn id="1" xr3:uid="{6BFA9D7D-2D44-4D64-9C8E-35AD8CE60899}" name="nota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BA56CD-CF9A-429C-B00C-E247F3A83999}" name="Tabela16" displayName="Tabela16" ref="A1:A10" totalsRowShown="0" headerRowDxfId="69">
  <autoFilter ref="A1:A10" xr:uid="{BABA56CD-CF9A-429C-B00C-E247F3A83999}"/>
  <tableColumns count="1">
    <tableColumn id="1" xr3:uid="{F8FA64BD-B5BE-4C52-8395-A7F9D1E27358}" name="Sentenc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EE8E9ED-9E2E-4009-BD94-A036CD33DB2D}" name="Tabela125" displayName="Tabela125" ref="A1:A20" totalsRowShown="0" headerRowDxfId="68">
  <autoFilter ref="A1:A20" xr:uid="{8EE8E9ED-9E2E-4009-BD94-A036CD33DB2D}"/>
  <tableColumns count="1">
    <tableColumn id="1" xr3:uid="{1313903C-9DA5-4983-9D3C-639FBBE1203C}" name="Bird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B4EDBA-F1AD-48E8-9B6D-76D0EEBFD9CB}" name="Tabela10" displayName="Tabela10" ref="B2:B6" totalsRowShown="0" headerRowDxfId="67" tableBorderDxfId="66">
  <autoFilter ref="B2:B6" xr:uid="{8FB4EDBA-F1AD-48E8-9B6D-76D0EEBFD9CB}"/>
  <tableColumns count="1">
    <tableColumn id="1" xr3:uid="{2F0B2107-B42A-4566-8FD3-29F356F826CF}" name="Original Tex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5E57646-9D24-44DE-8F40-F9153BE887A6}" name="Tabela11" displayName="Tabela11" ref="D2:E8" totalsRowShown="0" headerRowDxfId="65" tableBorderDxfId="64">
  <autoFilter ref="D2:E8" xr:uid="{E5E57646-9D24-44DE-8F40-F9153BE887A6}"/>
  <tableColumns count="2">
    <tableColumn id="1" xr3:uid="{39468D85-D0D3-4DD1-B6E4-7F930A88186B}" name="From"/>
    <tableColumn id="2" xr3:uid="{320A9E58-0D2E-45C0-A6DF-18D61315072E}" name="To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B848ECC-9BA1-48C0-BBEE-9C06D0889779}" name="Tabela12" displayName="Tabela12" ref="A1:A25" totalsRowShown="0" headerRowDxfId="63" dataDxfId="62">
  <autoFilter ref="A1:A25" xr:uid="{2B848ECC-9BA1-48C0-BBEE-9C06D0889779}"/>
  <tableColumns count="1">
    <tableColumn id="1" xr3:uid="{BEA9CE30-22FF-487C-8C83-7D747B1C016D}" name="Alunos" dataDxfId="6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3AE162D-5C76-424E-B1B6-AACC939C6F80}" name="Tabela17" displayName="Tabela17" ref="B2:B6" totalsRowShown="0" headerRowDxfId="60" tableBorderDxfId="59">
  <autoFilter ref="B2:B6" xr:uid="{B3AE162D-5C76-424E-B1B6-AACC939C6F80}"/>
  <tableColumns count="1">
    <tableColumn id="1" xr3:uid="{9DE1D359-DDA4-426B-9A11-B7A1E2784BA1}" name="Data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1324F28-B964-45BB-B8F7-98B737404CD9}" name="Tabela27" displayName="Tabela27" ref="B2:H8" totalsRowShown="0" headerRowDxfId="58" dataDxfId="57" tableBorderDxfId="56">
  <autoFilter ref="B2:H8" xr:uid="{41324F28-B964-45BB-B8F7-98B737404CD9}"/>
  <tableColumns count="7">
    <tableColumn id="1" xr3:uid="{0F81665F-B9B7-4AB2-9B09-D99278F5FC9C}" name="ID" dataDxfId="55"/>
    <tableColumn id="2" xr3:uid="{4FD81583-B447-43E6-B413-370AE593CB4C}" name="Subject1" dataDxfId="54"/>
    <tableColumn id="3" xr3:uid="{471F0589-CB5E-4632-9365-EF7A267BE76B}" name="Subject2" dataDxfId="53"/>
    <tableColumn id="4" xr3:uid="{CAAF07E6-AA70-4BAC-B870-92FD7081B194}" name="Subject3" dataDxfId="52"/>
    <tableColumn id="5" xr3:uid="{4508B96D-29A8-4902-8ABF-67310E9819F4}" name="Marks1" dataDxfId="51"/>
    <tableColumn id="6" xr3:uid="{143F201B-7AC4-4772-86C5-9E52C34D4877}" name="Marks2" dataDxfId="50"/>
    <tableColumn id="7" xr3:uid="{D21D2A6D-9056-4261-8AB3-DB022273D91E}" name="Marks3" dataDxfId="4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BC91E04-0749-4E2C-A317-2F83DE4E1FD0}" name="Tabela13" displayName="Tabela13" ref="A1:A4" totalsRowShown="0" headerRowDxfId="48" headerRowCellStyle="Normal 2" dataCellStyle="Normal 2">
  <autoFilter ref="A1:A4" xr:uid="{4BC91E04-0749-4E2C-A317-2F83DE4E1FD0}"/>
  <tableColumns count="1">
    <tableColumn id="1" xr3:uid="{A3552A6C-CB87-4C3E-A6DD-159E01A22ACD}" name="Original Text" dataCellStyle="Normal 2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E0FFE9C-E0A1-4747-8EFE-711A6D05027A}" name="Tabela14" displayName="Tabela14" ref="C1:D7" totalsRowShown="0" headerRowDxfId="47" headerRowCellStyle="Normal 2" dataCellStyle="Normal 2">
  <autoFilter ref="C1:D7" xr:uid="{4E0FFE9C-E0A1-4747-8EFE-711A6D05027A}"/>
  <tableColumns count="2">
    <tableColumn id="1" xr3:uid="{9862FF5F-B50D-4E86-8246-B80B5E59E0D5}" name="From" dataCellStyle="Normal 2"/>
    <tableColumn id="2" xr3:uid="{A836AF98-B83D-4BF4-AB5D-FD1DC724901A}" name="To" dataCellStyle="Normal 2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F9B64B4-F864-432C-B88D-DDB507E2E27E}" name="Tabela15" displayName="Tabela15" ref="B2:I5" totalsRowShown="0" headerRowDxfId="46" dataDxfId="45" tableBorderDxfId="44">
  <autoFilter ref="B2:I5" xr:uid="{1F9B64B4-F864-432C-B88D-DDB507E2E27E}"/>
  <tableColumns count="8">
    <tableColumn id="1" xr3:uid="{FB630804-817D-4C87-90CB-7B184302A5FB}" name="ColumnA" dataDxfId="43"/>
    <tableColumn id="2" xr3:uid="{1F08441A-A963-4AB3-93C4-2DFAE8808F18}" name="ColumnB" dataDxfId="42"/>
    <tableColumn id="3" xr3:uid="{E4DF2616-A197-44C4-B370-3D541C9B38C2}" name="ColumnC" dataDxfId="41"/>
    <tableColumn id="4" xr3:uid="{AF6134A4-20A7-46BF-B2AB-C6C4F9D6D051}" name="ColumnD" dataDxfId="40"/>
    <tableColumn id="5" xr3:uid="{92F8BAC4-F70A-47A2-9D3A-3237A93D7F67}" name="ColumnE" dataDxfId="39"/>
    <tableColumn id="6" xr3:uid="{92AF1C80-9E52-4DFF-A973-3D876550D6DC}" name="ColumnF" dataDxfId="38"/>
    <tableColumn id="7" xr3:uid="{AAE6C2D5-BED0-428A-98F4-C9B475E7C3BC}" name="ColumnG"/>
    <tableColumn id="8" xr3:uid="{D53988E1-8392-4B8E-BF73-B9BF28F150F0}" name="ColumnH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F61B1F4-A05C-458B-8D04-7AEFFCF58BFE}" name="Tabela18" displayName="Tabela18" ref="A1:A10" totalsRowShown="0" headerRowDxfId="37" dataDxfId="36">
  <autoFilter ref="A1:A10" xr:uid="{8F61B1F4-A05C-458B-8D04-7AEFFCF58BFE}"/>
  <tableColumns count="1">
    <tableColumn id="1" xr3:uid="{0797338C-753C-462E-A5D2-E91FC3D08867}" name="Number" dataDxfId="3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2A55325-4E3E-4B1C-A27B-74854FE023BB}" name="Tabela20" displayName="Tabela20" ref="B2:D5" totalsRowShown="0" headerRowDxfId="34" tableBorderDxfId="33">
  <autoFilter ref="B2:D5" xr:uid="{D2A55325-4E3E-4B1C-A27B-74854FE023BB}"/>
  <tableColumns count="3">
    <tableColumn id="1" xr3:uid="{36021660-59A6-45CB-BA2A-7F304A557A76}" name="Coluna1"/>
    <tableColumn id="2" xr3:uid="{A05854D5-3D73-4F13-9FC4-0232D2280C0D}" name="Coluna2"/>
    <tableColumn id="3" xr3:uid="{3F34AF08-0D92-41D6-AC3E-42C9E6DDE81A}" name="Coluna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021F592-69DF-4711-9A07-025AD7CFC141}" name="Tabela22" displayName="Tabela22" ref="A1:B10" totalsRowShown="0" headerRowDxfId="32" headerRowBorderDxfId="31" tableBorderDxfId="30" totalsRowBorderDxfId="29">
  <autoFilter ref="A1:B10" xr:uid="{4021F592-69DF-4711-9A07-025AD7CFC141}"/>
  <tableColumns count="2">
    <tableColumn id="1" xr3:uid="{8E39489A-0E0F-4F3F-892D-B5C909217C7F}" name="Text" dataDxfId="28"/>
    <tableColumn id="2" xr3:uid="{3ED544C6-1C7F-4BF2-8477-A2397070F12C}" name="Shift" dataDxfId="27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75F5485-E6DE-4F75-9294-C04EA881C319}" name="Tabela23" displayName="Tabela23" ref="A1:C9" totalsRowShown="0" headerRowDxfId="26" dataDxfId="25">
  <autoFilter ref="A1:C9" xr:uid="{B75F5485-E6DE-4F75-9294-C04EA881C319}"/>
  <tableColumns count="3">
    <tableColumn id="1" xr3:uid="{5876F393-6B9F-426D-A411-72C1913EFAE2}" name="Candidate" dataDxfId="24"/>
    <tableColumn id="2" xr3:uid="{7DE9EF3F-7350-4561-B69F-AC30216334CE}" name="Primary Skills" dataDxfId="23"/>
    <tableColumn id="3" xr3:uid="{54AC4601-E86C-4EBE-8DBD-96980523B8DA}" name="Secondary Skills" dataDxfId="22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812B2C6-EF45-4437-978B-CB56CA7EE236}" name="Tabela24" displayName="Tabela24" ref="E1:E5" totalsRowShown="0" headerRowDxfId="21" dataDxfId="20">
  <autoFilter ref="E1:E5" xr:uid="{A812B2C6-EF45-4437-978B-CB56CA7EE236}"/>
  <tableColumns count="1">
    <tableColumn id="1" xr3:uid="{2C8B0A91-F571-4E9C-B995-DB8AFDA14B6F}" name="Primary Skills" dataDxfId="19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B365343-C717-4A76-AFF0-0A2E47227701}" name="Tabela25" displayName="Tabela25" ref="F1:F7" totalsRowShown="0" headerRowDxfId="18" dataDxfId="17">
  <autoFilter ref="F1:F7" xr:uid="{AB365343-C717-4A76-AFF0-0A2E47227701}"/>
  <tableColumns count="1">
    <tableColumn id="1" xr3:uid="{74155570-27FB-4C75-972A-C7102AC25C76}" name="Secondary Skills" dataDxfId="1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359143D-749C-458F-A911-45AA5141C0EA}" name="Tabela26" displayName="Tabela26" ref="A1:B20" totalsRowShown="0" headerRowDxfId="15" dataDxfId="14">
  <autoFilter ref="A1:B20" xr:uid="{2359143D-749C-458F-A911-45AA5141C0EA}"/>
  <tableColumns count="2">
    <tableColumn id="1" xr3:uid="{25AFFB08-637C-404B-881A-4C23CC4D313A}" name="Data" dataDxfId="13"/>
    <tableColumn id="2" xr3:uid="{FAB9EDBA-7BE9-4952-95F1-077D9CBE49D3}" name="Number" dataDxfId="1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E4189F0-94BD-4A71-BF95-5A005545DBF5}" name="Tabela7" displayName="Tabela7" ref="A1:A20" totalsRowShown="0" headerRowDxfId="11" dataDxfId="10">
  <autoFilter ref="A1:A20" xr:uid="{4E4189F0-94BD-4A71-BF95-5A005545DBF5}"/>
  <tableColumns count="1">
    <tableColumn id="1" xr3:uid="{C95C9E73-B6AF-49E1-95E6-81034B282FB3}" name="Number" dataDxfId="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355654-AABA-4F0A-8110-4CFCDF4032F9}" name="Tabela19" displayName="Tabela19" ref="B2:C23" totalsRowShown="0" headerRowDxfId="8" tableBorderDxfId="7">
  <autoFilter ref="B2:C23" xr:uid="{54355654-AABA-4F0A-8110-4CFCDF4032F9}"/>
  <tableColumns count="2">
    <tableColumn id="1" xr3:uid="{2D080166-EC6B-4095-879F-87FECEBCCC0A}" name="Name"/>
    <tableColumn id="2" xr3:uid="{99BB190D-9997-4913-84F2-6A8201C7891A}" name="Day of Week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713134-803B-47B0-99A1-E4A852ED4D20}" name="Tabela2" displayName="Tabela2" ref="A1:A12" totalsRowShown="0" headerRowDxfId="6">
  <autoFilter ref="A1:A12" xr:uid="{AF713134-803B-47B0-99A1-E4A852ED4D20}"/>
  <tableColumns count="1">
    <tableColumn id="1" xr3:uid="{16BF18A7-F2FB-4AF8-83A8-A848422CA5C3}" name="IP Address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C6288B0-EAF5-4017-9214-33B847AB22B8}" name="Tabela110" displayName="Tabela110" ref="A1:D10" totalsRowShown="0" headerRowDxfId="5" dataDxfId="4">
  <autoFilter ref="A1:D10" xr:uid="{0C6288B0-EAF5-4017-9214-33B847AB22B8}"/>
  <tableColumns count="4">
    <tableColumn id="1" xr3:uid="{2B597FB3-5F34-4E6E-B718-A464DE97096F}" name="Triangle" dataDxfId="3"/>
    <tableColumn id="2" xr3:uid="{9B6E9E12-C6B5-4A1C-B972-84126DAEDCC9}" name="Side 1" dataDxfId="2"/>
    <tableColumn id="3" xr3:uid="{5C692994-2308-4D27-B6F4-487E0667325D}" name="Side 2" dataDxfId="1"/>
    <tableColumn id="4" xr3:uid="{2589F86B-35D0-44BF-A2FF-30B24CBC90CF}" name="Side 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drawing" Target="../drawings/drawing11.xml"/><Relationship Id="rId4" Type="http://schemas.openxmlformats.org/officeDocument/2006/relationships/table" Target="../tables/table20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030B5-EA9B-4DAB-B440-897D30C8A6DE}">
  <sheetPr codeName="Planilha1"/>
  <dimension ref="A1:G17"/>
  <sheetViews>
    <sheetView showGridLines="0" workbookViewId="0">
      <selection activeCell="F29" sqref="F29"/>
    </sheetView>
  </sheetViews>
  <sheetFormatPr defaultRowHeight="15" x14ac:dyDescent="0.3"/>
  <cols>
    <col min="1" max="1" width="10" customWidth="1"/>
    <col min="2" max="2" width="10.7109375" customWidth="1"/>
    <col min="6" max="6" width="14.7109375" bestFit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E1" t="s">
        <v>3</v>
      </c>
    </row>
    <row r="2" spans="1:7" x14ac:dyDescent="0.3">
      <c r="A2" t="s">
        <v>4</v>
      </c>
      <c r="B2" t="s">
        <v>5</v>
      </c>
      <c r="C2">
        <v>69</v>
      </c>
      <c r="E2" s="1" t="s">
        <v>1</v>
      </c>
      <c r="F2" s="1" t="s">
        <v>0</v>
      </c>
      <c r="G2" s="1" t="s">
        <v>2</v>
      </c>
    </row>
    <row r="3" spans="1:7" x14ac:dyDescent="0.3">
      <c r="A3" t="s">
        <v>6</v>
      </c>
      <c r="B3" t="s">
        <v>7</v>
      </c>
      <c r="C3">
        <v>95</v>
      </c>
      <c r="E3" t="s">
        <v>5</v>
      </c>
      <c r="F3" t="s">
        <v>8</v>
      </c>
      <c r="G3">
        <v>99</v>
      </c>
    </row>
    <row r="4" spans="1:7" x14ac:dyDescent="0.3">
      <c r="A4" t="s">
        <v>9</v>
      </c>
      <c r="B4" t="s">
        <v>10</v>
      </c>
      <c r="C4">
        <v>83</v>
      </c>
      <c r="E4" t="s">
        <v>10</v>
      </c>
      <c r="F4" t="s">
        <v>11</v>
      </c>
      <c r="G4">
        <v>93</v>
      </c>
    </row>
    <row r="5" spans="1:7" x14ac:dyDescent="0.3">
      <c r="A5" t="s">
        <v>12</v>
      </c>
      <c r="B5" t="s">
        <v>13</v>
      </c>
      <c r="C5">
        <v>69</v>
      </c>
      <c r="E5" t="s">
        <v>13</v>
      </c>
      <c r="F5" t="s">
        <v>14</v>
      </c>
      <c r="G5">
        <v>82</v>
      </c>
    </row>
    <row r="6" spans="1:7" x14ac:dyDescent="0.3">
      <c r="A6" t="s">
        <v>8</v>
      </c>
      <c r="B6" t="s">
        <v>5</v>
      </c>
      <c r="C6">
        <v>99</v>
      </c>
      <c r="E6" t="s">
        <v>7</v>
      </c>
      <c r="F6" t="s">
        <v>6</v>
      </c>
      <c r="G6">
        <v>95</v>
      </c>
    </row>
    <row r="7" spans="1:7" x14ac:dyDescent="0.3">
      <c r="A7" t="s">
        <v>15</v>
      </c>
      <c r="B7" t="s">
        <v>7</v>
      </c>
      <c r="C7">
        <v>75</v>
      </c>
    </row>
    <row r="8" spans="1:7" x14ac:dyDescent="0.3">
      <c r="A8" t="s">
        <v>16</v>
      </c>
      <c r="B8" t="s">
        <v>10</v>
      </c>
      <c r="C8">
        <v>93</v>
      </c>
    </row>
    <row r="9" spans="1:7" x14ac:dyDescent="0.3">
      <c r="A9" t="s">
        <v>14</v>
      </c>
      <c r="B9" t="s">
        <v>13</v>
      </c>
      <c r="C9">
        <v>82</v>
      </c>
    </row>
    <row r="10" spans="1:7" x14ac:dyDescent="0.3">
      <c r="A10" t="s">
        <v>17</v>
      </c>
      <c r="B10" t="s">
        <v>5</v>
      </c>
      <c r="C10">
        <v>59</v>
      </c>
    </row>
    <row r="11" spans="1:7" x14ac:dyDescent="0.3">
      <c r="A11" t="s">
        <v>18</v>
      </c>
      <c r="B11" t="s">
        <v>7</v>
      </c>
      <c r="C11">
        <v>60</v>
      </c>
    </row>
    <row r="12" spans="1:7" x14ac:dyDescent="0.3">
      <c r="A12" t="s">
        <v>19</v>
      </c>
      <c r="B12" t="s">
        <v>10</v>
      </c>
      <c r="C12">
        <v>82</v>
      </c>
    </row>
    <row r="13" spans="1:7" x14ac:dyDescent="0.3">
      <c r="A13" t="s">
        <v>20</v>
      </c>
      <c r="B13" t="s">
        <v>13</v>
      </c>
      <c r="C13">
        <v>69</v>
      </c>
    </row>
    <row r="14" spans="1:7" x14ac:dyDescent="0.3">
      <c r="A14" t="s">
        <v>21</v>
      </c>
      <c r="B14" t="s">
        <v>5</v>
      </c>
      <c r="C14">
        <v>77</v>
      </c>
    </row>
    <row r="15" spans="1:7" x14ac:dyDescent="0.3">
      <c r="A15" t="s">
        <v>22</v>
      </c>
      <c r="B15" t="s">
        <v>7</v>
      </c>
      <c r="C15">
        <v>83</v>
      </c>
    </row>
    <row r="16" spans="1:7" x14ac:dyDescent="0.3">
      <c r="A16" t="s">
        <v>23</v>
      </c>
      <c r="B16" t="s">
        <v>10</v>
      </c>
      <c r="C16">
        <v>93</v>
      </c>
    </row>
    <row r="17" spans="1:3" x14ac:dyDescent="0.3">
      <c r="A17" t="s">
        <v>24</v>
      </c>
      <c r="B17" t="s">
        <v>13</v>
      </c>
      <c r="C17">
        <v>78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0B8B4-A709-426A-A2A8-21071A289540}">
  <sheetPr codeName="Planilha2"/>
  <dimension ref="A1:C10"/>
  <sheetViews>
    <sheetView showGridLines="0" workbookViewId="0">
      <selection sqref="A1:B10"/>
    </sheetView>
  </sheetViews>
  <sheetFormatPr defaultRowHeight="15" x14ac:dyDescent="0.3"/>
  <cols>
    <col min="1" max="2" width="8" customWidth="1"/>
    <col min="3" max="3" width="16.42578125" bestFit="1" customWidth="1"/>
  </cols>
  <sheetData>
    <row r="1" spans="1:3" ht="15.75" x14ac:dyDescent="0.3">
      <c r="A1" s="7" t="s">
        <v>45</v>
      </c>
      <c r="B1" s="7" t="s">
        <v>46</v>
      </c>
      <c r="C1" s="8" t="s">
        <v>3</v>
      </c>
    </row>
    <row r="2" spans="1:3" ht="15.75" x14ac:dyDescent="0.3">
      <c r="A2" s="9">
        <v>3</v>
      </c>
      <c r="B2" s="9">
        <v>5</v>
      </c>
      <c r="C2" s="9">
        <v>4</v>
      </c>
    </row>
    <row r="3" spans="1:3" ht="15.75" x14ac:dyDescent="0.3">
      <c r="A3" s="9">
        <v>5</v>
      </c>
      <c r="B3" s="9">
        <v>12</v>
      </c>
      <c r="C3" s="9">
        <v>13</v>
      </c>
    </row>
    <row r="4" spans="1:3" ht="15.75" x14ac:dyDescent="0.3">
      <c r="A4" s="9">
        <v>15</v>
      </c>
      <c r="B4" s="9">
        <v>18</v>
      </c>
      <c r="C4" s="9" t="s">
        <v>47</v>
      </c>
    </row>
    <row r="5" spans="1:3" ht="15.75" x14ac:dyDescent="0.3">
      <c r="A5" s="9">
        <v>20</v>
      </c>
      <c r="B5" s="9">
        <v>29</v>
      </c>
      <c r="C5" s="9">
        <v>21</v>
      </c>
    </row>
    <row r="6" spans="1:3" ht="15.75" x14ac:dyDescent="0.3">
      <c r="A6" s="9">
        <v>35</v>
      </c>
      <c r="B6" s="9">
        <v>37</v>
      </c>
      <c r="C6" s="9">
        <v>12</v>
      </c>
    </row>
    <row r="7" spans="1:3" ht="15.75" x14ac:dyDescent="0.3">
      <c r="A7" s="9">
        <v>9</v>
      </c>
      <c r="B7" s="9">
        <v>39</v>
      </c>
      <c r="C7" s="9" t="s">
        <v>47</v>
      </c>
    </row>
    <row r="8" spans="1:3" ht="15.75" x14ac:dyDescent="0.3">
      <c r="A8" s="9">
        <v>11</v>
      </c>
      <c r="B8" s="9">
        <v>61</v>
      </c>
      <c r="C8" s="9">
        <v>60</v>
      </c>
    </row>
    <row r="9" spans="1:3" ht="15.75" x14ac:dyDescent="0.3">
      <c r="A9" s="9">
        <v>36</v>
      </c>
      <c r="B9" s="9">
        <v>76</v>
      </c>
      <c r="C9" s="9" t="s">
        <v>47</v>
      </c>
    </row>
    <row r="10" spans="1:3" ht="15.75" x14ac:dyDescent="0.3">
      <c r="A10" s="9">
        <v>84</v>
      </c>
      <c r="B10" s="9">
        <v>85</v>
      </c>
      <c r="C10" s="9">
        <v>13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1AFDB-19D2-4F08-8F8E-AC4E43EFC2A5}">
  <sheetPr codeName="Planilha3"/>
  <dimension ref="A1:G11"/>
  <sheetViews>
    <sheetView showGridLines="0" workbookViewId="0">
      <selection activeCell="F37" activeCellId="1" sqref="A2:C7 F37"/>
    </sheetView>
  </sheetViews>
  <sheetFormatPr defaultRowHeight="15" x14ac:dyDescent="0.3"/>
  <cols>
    <col min="5" max="5" width="11" bestFit="1" customWidth="1"/>
  </cols>
  <sheetData>
    <row r="1" spans="1:7" x14ac:dyDescent="0.3">
      <c r="A1" t="s">
        <v>48</v>
      </c>
      <c r="E1" t="s">
        <v>49</v>
      </c>
    </row>
    <row r="2" spans="1:7" ht="15.75" x14ac:dyDescent="0.3">
      <c r="A2" t="s">
        <v>50</v>
      </c>
      <c r="B2" t="s">
        <v>51</v>
      </c>
      <c r="C2" t="s">
        <v>52</v>
      </c>
      <c r="E2" s="10" t="s">
        <v>50</v>
      </c>
      <c r="F2" s="11" t="s">
        <v>51</v>
      </c>
      <c r="G2" s="12" t="s">
        <v>52</v>
      </c>
    </row>
    <row r="3" spans="1:7" x14ac:dyDescent="0.3">
      <c r="A3" s="13">
        <v>44334</v>
      </c>
      <c r="B3" s="14" t="s">
        <v>53</v>
      </c>
      <c r="C3" s="14" t="s">
        <v>54</v>
      </c>
      <c r="E3" s="15">
        <v>44334</v>
      </c>
      <c r="F3" s="16" t="s">
        <v>55</v>
      </c>
      <c r="G3" s="17" t="s">
        <v>56</v>
      </c>
    </row>
    <row r="4" spans="1:7" x14ac:dyDescent="0.3">
      <c r="A4" s="13">
        <v>44334</v>
      </c>
      <c r="B4" s="14" t="s">
        <v>57</v>
      </c>
      <c r="C4" s="14" t="s">
        <v>58</v>
      </c>
      <c r="E4" s="18">
        <v>44334</v>
      </c>
      <c r="F4" s="19" t="s">
        <v>59</v>
      </c>
      <c r="G4" s="20" t="s">
        <v>60</v>
      </c>
    </row>
    <row r="5" spans="1:7" x14ac:dyDescent="0.3">
      <c r="A5" s="13">
        <v>44335</v>
      </c>
      <c r="B5" s="14" t="s">
        <v>61</v>
      </c>
      <c r="C5" s="14" t="s">
        <v>62</v>
      </c>
      <c r="E5" s="15">
        <v>44334</v>
      </c>
      <c r="F5" s="16" t="s">
        <v>57</v>
      </c>
      <c r="G5" s="17" t="s">
        <v>58</v>
      </c>
    </row>
    <row r="6" spans="1:7" x14ac:dyDescent="0.3">
      <c r="A6" s="13">
        <v>44335</v>
      </c>
      <c r="B6" s="14" t="s">
        <v>55</v>
      </c>
      <c r="C6" s="14" t="s">
        <v>58</v>
      </c>
      <c r="E6" s="18">
        <v>44335</v>
      </c>
      <c r="F6" s="19" t="s">
        <v>55</v>
      </c>
      <c r="G6" s="20" t="s">
        <v>56</v>
      </c>
    </row>
    <row r="7" spans="1:7" x14ac:dyDescent="0.3">
      <c r="A7" s="13">
        <v>44336</v>
      </c>
      <c r="B7" s="14" t="s">
        <v>63</v>
      </c>
      <c r="C7" s="14" t="s">
        <v>58</v>
      </c>
      <c r="E7" s="15">
        <v>44335</v>
      </c>
      <c r="F7" s="16" t="s">
        <v>64</v>
      </c>
      <c r="G7" s="17" t="s">
        <v>65</v>
      </c>
    </row>
    <row r="8" spans="1:7" x14ac:dyDescent="0.3">
      <c r="E8" s="18">
        <v>44335</v>
      </c>
      <c r="F8" s="19" t="s">
        <v>63</v>
      </c>
      <c r="G8" s="20" t="s">
        <v>66</v>
      </c>
    </row>
    <row r="9" spans="1:7" x14ac:dyDescent="0.3">
      <c r="E9" s="15">
        <v>44335</v>
      </c>
      <c r="F9" s="16" t="s">
        <v>55</v>
      </c>
      <c r="G9" s="17" t="s">
        <v>58</v>
      </c>
    </row>
    <row r="10" spans="1:7" x14ac:dyDescent="0.3">
      <c r="E10" s="18">
        <v>44336</v>
      </c>
      <c r="F10" s="19" t="s">
        <v>63</v>
      </c>
      <c r="G10" s="20" t="s">
        <v>58</v>
      </c>
    </row>
    <row r="11" spans="1:7" x14ac:dyDescent="0.3">
      <c r="G11" s="21" cm="1">
        <f t="array" ref="G11">SUM(G3:G10*1)</f>
        <v>137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0168C-4D17-4A26-8652-D8703AE0328E}">
  <sheetPr codeName="Planilha15"/>
  <dimension ref="B1:B21"/>
  <sheetViews>
    <sheetView workbookViewId="0">
      <selection activeCell="F3" sqref="F3"/>
    </sheetView>
  </sheetViews>
  <sheetFormatPr defaultRowHeight="15" x14ac:dyDescent="0.3"/>
  <sheetData>
    <row r="1" spans="2:2" x14ac:dyDescent="0.3">
      <c r="B1" t="s">
        <v>216</v>
      </c>
    </row>
    <row r="2" spans="2:2" x14ac:dyDescent="0.3">
      <c r="B2" t="s">
        <v>217</v>
      </c>
    </row>
    <row r="3" spans="2:2" x14ac:dyDescent="0.3">
      <c r="B3">
        <v>1512</v>
      </c>
    </row>
    <row r="4" spans="2:2" x14ac:dyDescent="0.3">
      <c r="B4" t="s">
        <v>218</v>
      </c>
    </row>
    <row r="5" spans="2:2" x14ac:dyDescent="0.3">
      <c r="B5">
        <v>15156</v>
      </c>
    </row>
    <row r="6" spans="2:2" x14ac:dyDescent="0.3">
      <c r="B6" t="s">
        <v>218</v>
      </c>
    </row>
    <row r="7" spans="2:2" x14ac:dyDescent="0.3">
      <c r="B7">
        <v>15166</v>
      </c>
    </row>
    <row r="8" spans="2:2" x14ac:dyDescent="0.3">
      <c r="B8" t="s">
        <v>218</v>
      </c>
    </row>
    <row r="9" spans="2:2" x14ac:dyDescent="0.3">
      <c r="B9">
        <v>555</v>
      </c>
    </row>
    <row r="10" spans="2:2" x14ac:dyDescent="0.3">
      <c r="B10" t="s">
        <v>217</v>
      </c>
    </row>
    <row r="11" spans="2:2" x14ac:dyDescent="0.3">
      <c r="B11">
        <v>55555</v>
      </c>
    </row>
    <row r="12" spans="2:2" x14ac:dyDescent="0.3">
      <c r="B12" t="s">
        <v>217</v>
      </c>
    </row>
    <row r="13" spans="2:2" x14ac:dyDescent="0.3">
      <c r="B13">
        <v>1515</v>
      </c>
    </row>
    <row r="14" spans="2:2" x14ac:dyDescent="0.3">
      <c r="B14" t="s">
        <v>219</v>
      </c>
    </row>
    <row r="15" spans="2:2" x14ac:dyDescent="0.3">
      <c r="B15" t="s">
        <v>219</v>
      </c>
    </row>
    <row r="16" spans="2:2" x14ac:dyDescent="0.3">
      <c r="B16" t="s">
        <v>219</v>
      </c>
    </row>
    <row r="17" spans="2:2" x14ac:dyDescent="0.3">
      <c r="B17" t="s">
        <v>217</v>
      </c>
    </row>
    <row r="18" spans="2:2" x14ac:dyDescent="0.3">
      <c r="B18">
        <v>59595</v>
      </c>
    </row>
    <row r="19" spans="2:2" x14ac:dyDescent="0.3">
      <c r="B19" t="s">
        <v>217</v>
      </c>
    </row>
    <row r="20" spans="2:2" x14ac:dyDescent="0.3">
      <c r="B20" t="s">
        <v>219</v>
      </c>
    </row>
    <row r="21" spans="2:2" x14ac:dyDescent="0.3">
      <c r="B21">
        <v>1515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6CA9-FD2B-4B4F-9690-BD0EA2F58FC7}">
  <sheetPr codeName="Planilha4"/>
  <dimension ref="A1:B10"/>
  <sheetViews>
    <sheetView showGridLines="0" workbookViewId="0">
      <selection activeCell="C31" sqref="C31"/>
    </sheetView>
  </sheetViews>
  <sheetFormatPr defaultRowHeight="15" x14ac:dyDescent="0.3"/>
  <cols>
    <col min="1" max="1" width="21.140625" bestFit="1" customWidth="1"/>
    <col min="2" max="2" width="19" bestFit="1" customWidth="1"/>
  </cols>
  <sheetData>
    <row r="1" spans="1:2" ht="15.75" x14ac:dyDescent="0.3">
      <c r="A1" s="23" t="s">
        <v>67</v>
      </c>
      <c r="B1" s="22" t="s">
        <v>3</v>
      </c>
    </row>
    <row r="2" spans="1:2" x14ac:dyDescent="0.3">
      <c r="A2" t="s">
        <v>68</v>
      </c>
      <c r="B2" t="s">
        <v>69</v>
      </c>
    </row>
    <row r="3" spans="1:2" x14ac:dyDescent="0.3">
      <c r="A3" t="s">
        <v>70</v>
      </c>
      <c r="B3" t="s">
        <v>71</v>
      </c>
    </row>
    <row r="4" spans="1:2" x14ac:dyDescent="0.3">
      <c r="A4" t="s">
        <v>72</v>
      </c>
      <c r="B4" t="s">
        <v>73</v>
      </c>
    </row>
    <row r="5" spans="1:2" x14ac:dyDescent="0.3">
      <c r="A5" t="s">
        <v>74</v>
      </c>
      <c r="B5" t="s">
        <v>75</v>
      </c>
    </row>
    <row r="6" spans="1:2" x14ac:dyDescent="0.3">
      <c r="A6" t="s">
        <v>76</v>
      </c>
      <c r="B6" t="s">
        <v>77</v>
      </c>
    </row>
    <row r="7" spans="1:2" x14ac:dyDescent="0.3">
      <c r="A7" t="s">
        <v>78</v>
      </c>
      <c r="B7" t="s">
        <v>79</v>
      </c>
    </row>
    <row r="8" spans="1:2" x14ac:dyDescent="0.3">
      <c r="A8" t="s">
        <v>80</v>
      </c>
      <c r="B8" t="s">
        <v>81</v>
      </c>
    </row>
    <row r="9" spans="1:2" x14ac:dyDescent="0.3">
      <c r="A9" t="s">
        <v>82</v>
      </c>
      <c r="B9" t="s">
        <v>83</v>
      </c>
    </row>
    <row r="10" spans="1:2" x14ac:dyDescent="0.3">
      <c r="A10" t="s">
        <v>84</v>
      </c>
      <c r="B10" t="s">
        <v>85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A397E-06FA-4D6F-9D7D-CE8A461E3288}">
  <dimension ref="A1:E22"/>
  <sheetViews>
    <sheetView workbookViewId="0"/>
  </sheetViews>
  <sheetFormatPr defaultRowHeight="15" x14ac:dyDescent="0.3"/>
  <cols>
    <col min="2" max="2" width="15.140625" bestFit="1" customWidth="1"/>
    <col min="4" max="4" width="31.28515625" bestFit="1" customWidth="1"/>
    <col min="5" max="5" width="112.140625" bestFit="1" customWidth="1"/>
    <col min="8" max="8" width="31.28515625" bestFit="1" customWidth="1"/>
    <col min="9" max="9" width="217.7109375" bestFit="1" customWidth="1"/>
  </cols>
  <sheetData>
    <row r="1" spans="1:5" ht="15.75" x14ac:dyDescent="0.3">
      <c r="A1" s="24" t="s">
        <v>284</v>
      </c>
      <c r="B1" s="24" t="s">
        <v>3</v>
      </c>
    </row>
    <row r="2" spans="1:5" x14ac:dyDescent="0.3">
      <c r="A2" t="s">
        <v>285</v>
      </c>
      <c r="B2" t="s">
        <v>286</v>
      </c>
      <c r="D2" t="e" cm="1">
        <f t="array" aca="1" ref="D2" ca="1">_xludf.TEXTSPLIT(_xlfn.TEXTJOIN(",",,IF(A2:A19="SELECT",A3:A20,IF(A3:A20="SELECT",A2:A19,""))),,",")</f>
        <v>#NAME?</v>
      </c>
      <c r="E2" t="str">
        <f ca="1">_xlfn.FORMULATEXT(D2)</f>
        <v>=TEXTSPLIT(UNIRTEXTO(",";;SE(A2:A19="SELECT";A3:A20;SE(A3:A20="SELECT";A2:A19;"")));;",")</v>
      </c>
    </row>
    <row r="3" spans="1:5" x14ac:dyDescent="0.3">
      <c r="A3" t="s">
        <v>287</v>
      </c>
      <c r="B3" t="s">
        <v>288</v>
      </c>
    </row>
    <row r="4" spans="1:5" x14ac:dyDescent="0.3">
      <c r="A4" t="s">
        <v>200</v>
      </c>
      <c r="B4" t="s">
        <v>289</v>
      </c>
      <c r="D4" t="str" cm="1">
        <f t="array" ref="D4:D8">_xlfn.LET(
_xlpm.a,A2:A19,
_xlpm.b,A3:A20,
_xlpm.c,IF(_xlpm.a="SELECT",_xlpm.b,IF(_xlpm.b="SELECT",_xlpm.a,"")),
_xlfn._xlws.FILTER(
_xlpm.c,_xlpm.c&lt;&gt;""
))</f>
        <v>Parrot</v>
      </c>
      <c r="E4" t="str">
        <f ca="1">_xlfn.FORMULATEXT(D4)</f>
        <v>=LET(
a;A2:A19;
b;A3:A20;
c;SE(a="SELECT";b;SE(b="SELECT";a;""));
FILTRO(
c;c&lt;&gt;""
))</v>
      </c>
    </row>
    <row r="5" spans="1:5" x14ac:dyDescent="0.3">
      <c r="A5" s="94" t="s">
        <v>286</v>
      </c>
      <c r="B5" t="s">
        <v>290</v>
      </c>
      <c r="D5" t="str">
        <v>Dove</v>
      </c>
    </row>
    <row r="6" spans="1:5" x14ac:dyDescent="0.3">
      <c r="A6" s="94" t="s">
        <v>291</v>
      </c>
      <c r="B6" t="s">
        <v>292</v>
      </c>
      <c r="D6" t="str">
        <v>Goose</v>
      </c>
    </row>
    <row r="7" spans="1:5" x14ac:dyDescent="0.3">
      <c r="A7" s="94" t="s">
        <v>288</v>
      </c>
      <c r="D7" t="str">
        <v>Macaw</v>
      </c>
    </row>
    <row r="8" spans="1:5" x14ac:dyDescent="0.3">
      <c r="A8" t="s">
        <v>293</v>
      </c>
      <c r="D8" t="str">
        <v>Hawk</v>
      </c>
    </row>
    <row r="9" spans="1:5" x14ac:dyDescent="0.3">
      <c r="A9" t="s">
        <v>294</v>
      </c>
      <c r="D9" t="str" cm="1">
        <f t="array" ref="D9">_xlfn.TEXTJOIN(,,IFERROR(INDEX(A2:A20,SMALL(IFERROR(IF(FIND("SELECT",$A$2:$A$20,1)=1,ROW(A2:A20),""),""),{1;2;3})),"") &amp; "; "&amp;
INDEX(A2:A20,SMALL(IFERROR(IF(FIND("SELECT",$A$2:$A$20,1)=1,ROW(A2:A20)-2,""),""),{1;2;3})))</f>
        <v>Dove; ParrotMacaw; Goose; Hawk</v>
      </c>
      <c r="E9" t="str">
        <f ca="1">_xlfn.FORMULATEXT(D9)</f>
        <v>=UNIRTEXTO(;;SEERRO(ÍNDICE(A2:A20;MENOR(SEERRO(SE(PROCURAR("SELECT";$A$2:$A$20;1)=1;LIN(A2:A20);"");"");{1;2;3}));"") &amp; "; "&amp;
ÍNDICE(A2:A20;MENOR(SEERRO(SE(PROCURAR("SELECT";$A$2:$A$20;1)=1;LIN(A2:A20)-2;"");"");{1;2;3})))</v>
      </c>
    </row>
    <row r="10" spans="1:5" x14ac:dyDescent="0.3">
      <c r="A10" t="s">
        <v>295</v>
      </c>
    </row>
    <row r="11" spans="1:5" x14ac:dyDescent="0.3">
      <c r="A11" s="94" t="s">
        <v>289</v>
      </c>
      <c r="D11" t="e" cm="1">
        <f t="array" aca="1" ref="D11" ca="1">_xlfn.LET(
_xlpm.a,A2:A20,
_xlpm.b,ROWS(_xlpm.a),
_xlpm.c,_xlfn.SEQUENCE(_xlpm.b)*(_xlpm.a="SELECT"),
_xlpm.d,_xludf.TOCOL(_xlfn._xlws.FILTER(_xlpm.c,_xlpm.c&lt;&gt;0)+{-1,1}),
_xlpm.e,INDEX(_xlpm.a,_xlpm.d),
_xlfn._xlws.FILTER(
_xlpm.e,ISTEXT(_xlpm.e)
)
)</f>
        <v>#NAME?</v>
      </c>
      <c r="E11" t="str">
        <f ca="1">_xlfn.FORMULATEXT(D11)</f>
        <v>=LET(
a;A2:A20;
b;LINS(a);
c;SEQUÊNCIA(b)*(a="SELECT");
d;TOCOL(FILTRO(c;c&lt;&gt;0)+{-1\1});
e;ÍNDICE(a;d);
FILTRO(
e;ÉTEXTO(e)
)
)</v>
      </c>
    </row>
    <row r="12" spans="1:5" x14ac:dyDescent="0.3">
      <c r="A12" s="94" t="s">
        <v>291</v>
      </c>
    </row>
    <row r="13" spans="1:5" x14ac:dyDescent="0.3">
      <c r="A13" s="94" t="s">
        <v>290</v>
      </c>
    </row>
    <row r="14" spans="1:5" x14ac:dyDescent="0.3">
      <c r="A14" t="s">
        <v>296</v>
      </c>
    </row>
    <row r="15" spans="1:5" x14ac:dyDescent="0.3">
      <c r="A15" t="s">
        <v>297</v>
      </c>
    </row>
    <row r="16" spans="1:5" x14ac:dyDescent="0.3">
      <c r="A16" t="s">
        <v>298</v>
      </c>
    </row>
    <row r="17" spans="1:5" x14ac:dyDescent="0.3">
      <c r="A17" t="s">
        <v>299</v>
      </c>
    </row>
    <row r="18" spans="1:5" x14ac:dyDescent="0.3">
      <c r="A18" t="s">
        <v>300</v>
      </c>
    </row>
    <row r="19" spans="1:5" x14ac:dyDescent="0.3">
      <c r="A19" s="94" t="s">
        <v>292</v>
      </c>
      <c r="D19" t="e" cm="1">
        <f t="array" aca="1" ref="D19" ca="1">_xlfn.LET(
_xlpm.a,A2:A20,
_xlpm.b,ROWS(_xlpm.a),
_xlpm.c,_xlfn.SEQUENCE(_xlpm.b),
_xlpm.d,INDEX(_xlpm.a,({-1,1}+_xlpm.c)/(_xlpm.a="SELECT")),
_xlpm.e,_xludf.TOCOL(_xlpm.d),
_xlfn._xlws.FILTER(
_xlpm.e,ISTEXT(_xlpm.e)
)
)</f>
        <v>#NAME?</v>
      </c>
      <c r="E19" t="str">
        <f ca="1">_xlfn.FORMULATEXT(D19)</f>
        <v>=LET(
a;A2:A20;
b;LINS(a);
c;SEQUÊNCIA(b);
d;ÍNDICE(a;({-1\1}+c)/(a="SELECT"));
e;TOCOL(d);
FILTRO(
e;ÉTEXTO(e)
)
)</v>
      </c>
    </row>
    <row r="20" spans="1:5" x14ac:dyDescent="0.3">
      <c r="A20" s="94" t="s">
        <v>291</v>
      </c>
    </row>
    <row r="22" spans="1:5" x14ac:dyDescent="0.3">
      <c r="D22" t="e" cm="1">
        <f t="array" aca="1" ref="D22" ca="1">_xlfn.LET(
_xlpm.a, _xlfn._xlws.FILTER(_xlfn.SEQUENCE(ROWS(Rng)),
 Rng="Select"), INDEX(Rng, _xludf.VSTACK(_xlpm.a-1, _xlpm.a+1)))</f>
        <v>#NAME?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2F1-487C-435D-94A7-777F6D735754}">
  <sheetPr codeName="Planilha5"/>
  <dimension ref="B1:G8"/>
  <sheetViews>
    <sheetView workbookViewId="0">
      <selection activeCell="K5" sqref="K5"/>
    </sheetView>
  </sheetViews>
  <sheetFormatPr defaultRowHeight="15" x14ac:dyDescent="0.3"/>
  <cols>
    <col min="1" max="1" width="3.5703125" customWidth="1"/>
    <col min="2" max="2" width="26.5703125" bestFit="1" customWidth="1"/>
    <col min="7" max="7" width="28.140625" bestFit="1" customWidth="1"/>
  </cols>
  <sheetData>
    <row r="1" spans="2:7" ht="15.75" thickBot="1" x14ac:dyDescent="0.35"/>
    <row r="2" spans="2:7" ht="15.75" x14ac:dyDescent="0.3">
      <c r="B2" s="41" t="s">
        <v>131</v>
      </c>
      <c r="C2" s="37"/>
      <c r="D2" s="41" t="s">
        <v>132</v>
      </c>
      <c r="E2" s="41" t="s">
        <v>133</v>
      </c>
      <c r="F2" s="37"/>
      <c r="G2" s="38" t="s">
        <v>134</v>
      </c>
    </row>
    <row r="3" spans="2:7" x14ac:dyDescent="0.3">
      <c r="B3" t="s">
        <v>135</v>
      </c>
      <c r="D3" t="s">
        <v>136</v>
      </c>
      <c r="E3" t="s">
        <v>137</v>
      </c>
      <c r="G3" s="39" t="s">
        <v>138</v>
      </c>
    </row>
    <row r="4" spans="2:7" x14ac:dyDescent="0.3">
      <c r="B4" t="s">
        <v>139</v>
      </c>
      <c r="D4" t="s">
        <v>140</v>
      </c>
      <c r="E4" t="s">
        <v>141</v>
      </c>
      <c r="G4" s="39" t="s">
        <v>142</v>
      </c>
    </row>
    <row r="5" spans="2:7" x14ac:dyDescent="0.3">
      <c r="B5" t="s">
        <v>143</v>
      </c>
      <c r="D5" t="s">
        <v>144</v>
      </c>
      <c r="E5" t="s">
        <v>145</v>
      </c>
      <c r="G5" s="39" t="s">
        <v>146</v>
      </c>
    </row>
    <row r="6" spans="2:7" ht="15.75" thickBot="1" x14ac:dyDescent="0.35">
      <c r="B6" t="s">
        <v>147</v>
      </c>
      <c r="D6" t="s">
        <v>148</v>
      </c>
      <c r="E6" t="s">
        <v>149</v>
      </c>
      <c r="G6" s="40" t="s">
        <v>147</v>
      </c>
    </row>
    <row r="7" spans="2:7" x14ac:dyDescent="0.3">
      <c r="D7" t="s">
        <v>150</v>
      </c>
      <c r="E7" t="s">
        <v>151</v>
      </c>
    </row>
    <row r="8" spans="2:7" x14ac:dyDescent="0.3">
      <c r="D8" t="s">
        <v>152</v>
      </c>
      <c r="E8" t="s">
        <v>153</v>
      </c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B54C6-7801-4844-91A0-837978977C1E}">
  <sheetPr codeName="Planilha6"/>
  <dimension ref="A1:R25"/>
  <sheetViews>
    <sheetView workbookViewId="0">
      <selection activeCell="L2" sqref="L2"/>
    </sheetView>
  </sheetViews>
  <sheetFormatPr defaultRowHeight="12.75" x14ac:dyDescent="0.2"/>
  <cols>
    <col min="1" max="4" width="9.140625" style="42"/>
    <col min="5" max="5" width="15.7109375" style="42" bestFit="1" customWidth="1"/>
    <col min="6" max="6" width="10.85546875" style="42" bestFit="1" customWidth="1"/>
    <col min="7" max="16384" width="9.140625" style="42"/>
  </cols>
  <sheetData>
    <row r="1" spans="1:18" x14ac:dyDescent="0.2">
      <c r="A1" s="42" t="s">
        <v>155</v>
      </c>
      <c r="E1" s="42" t="s">
        <v>165</v>
      </c>
      <c r="F1" s="42">
        <f>COUNTA(Alunos)</f>
        <v>24</v>
      </c>
    </row>
    <row r="2" spans="1:18" x14ac:dyDescent="0.2">
      <c r="A2" s="42" t="s">
        <v>154</v>
      </c>
      <c r="E2" s="42" t="s">
        <v>166</v>
      </c>
      <c r="F2" s="42">
        <v>7</v>
      </c>
      <c r="G2" s="42" cm="1">
        <f t="array" ref="G2:G25">_xlfn.SEQUENCE(F1)</f>
        <v>1</v>
      </c>
      <c r="H2" s="42" cm="1">
        <f t="array" aca="1" ref="H2:H25" ca="1">_xlfn.RANDARRAY(F1)</f>
        <v>0.56446572106131643</v>
      </c>
      <c r="I2" s="42" cm="1">
        <f t="array" ref="I2:I25">_xlfn.SORTBY(_xlfn.ANCHORARRAY(G2),H1)</f>
        <v>1</v>
      </c>
      <c r="L2" s="42" t="str" cm="1">
        <f t="array" ref="L2:R5">IFERROR(INDEX(Alunos,INDEX(_xlfn.ANCHORARRAY(I2),_xlfn.SEQUENCE(F4,F2))),"")</f>
        <v>A</v>
      </c>
      <c r="M2" s="42" t="str">
        <v>B</v>
      </c>
      <c r="N2" s="42" t="str">
        <v>C</v>
      </c>
      <c r="O2" s="42" t="str">
        <v>D</v>
      </c>
      <c r="P2" s="42" t="str">
        <v>E</v>
      </c>
      <c r="Q2" s="42" t="str">
        <v>F</v>
      </c>
      <c r="R2" s="42" t="str">
        <v>G</v>
      </c>
    </row>
    <row r="3" spans="1:18" x14ac:dyDescent="0.2">
      <c r="A3" s="42" t="s">
        <v>156</v>
      </c>
      <c r="E3" s="42" t="s">
        <v>167</v>
      </c>
      <c r="F3" s="42">
        <f>INT( F1/F2)</f>
        <v>3</v>
      </c>
      <c r="G3" s="42">
        <v>2</v>
      </c>
      <c r="H3" s="42">
        <f ca="1"/>
        <v>0.4244468838547506</v>
      </c>
      <c r="I3" s="42">
        <v>2</v>
      </c>
      <c r="L3" s="42" t="str">
        <v>H</v>
      </c>
      <c r="M3" s="42" t="str">
        <v>I</v>
      </c>
      <c r="N3" s="42" t="str">
        <v>J</v>
      </c>
      <c r="O3" s="42" t="str">
        <v>K</v>
      </c>
      <c r="P3" s="42" t="str">
        <v>L</v>
      </c>
      <c r="Q3" s="42" t="str">
        <v>M</v>
      </c>
      <c r="R3" s="42" t="str">
        <v>N</v>
      </c>
    </row>
    <row r="4" spans="1:18" x14ac:dyDescent="0.2">
      <c r="A4" s="42" t="s">
        <v>157</v>
      </c>
      <c r="E4" s="42" t="s">
        <v>182</v>
      </c>
      <c r="F4" s="42">
        <f>F3+(F1/F2&lt;&gt;F3)</f>
        <v>4</v>
      </c>
      <c r="G4" s="42">
        <v>3</v>
      </c>
      <c r="H4" s="42">
        <f ca="1"/>
        <v>0.49374087207490813</v>
      </c>
      <c r="I4" s="42">
        <v>3</v>
      </c>
      <c r="L4" s="42" t="str">
        <v>O</v>
      </c>
      <c r="M4" s="42" t="str">
        <v>P</v>
      </c>
      <c r="N4" s="42" t="str">
        <v>Q</v>
      </c>
      <c r="O4" s="42" t="str">
        <v>R</v>
      </c>
      <c r="P4" s="42" t="str">
        <v>S</v>
      </c>
      <c r="Q4" s="42" t="str">
        <v>T</v>
      </c>
      <c r="R4" s="42" t="str">
        <v>U</v>
      </c>
    </row>
    <row r="5" spans="1:18" x14ac:dyDescent="0.2">
      <c r="A5" s="42" t="s">
        <v>158</v>
      </c>
      <c r="G5" s="42">
        <v>4</v>
      </c>
      <c r="H5" s="42">
        <f ca="1"/>
        <v>0.1920372559487562</v>
      </c>
      <c r="I5" s="42">
        <v>4</v>
      </c>
      <c r="L5" s="42" t="str">
        <v>V</v>
      </c>
      <c r="M5" s="42" t="str">
        <v>X</v>
      </c>
      <c r="N5" s="42" t="str">
        <v>Z</v>
      </c>
      <c r="O5" s="42" t="str">
        <v/>
      </c>
      <c r="P5" s="42" t="str">
        <v/>
      </c>
      <c r="Q5" s="42" t="str">
        <v/>
      </c>
      <c r="R5" s="42" t="str">
        <v/>
      </c>
    </row>
    <row r="6" spans="1:18" x14ac:dyDescent="0.2">
      <c r="A6" s="42" t="s">
        <v>159</v>
      </c>
      <c r="G6" s="42">
        <v>5</v>
      </c>
      <c r="H6" s="42">
        <f ca="1"/>
        <v>0.41818196789138273</v>
      </c>
      <c r="I6" s="42">
        <v>5</v>
      </c>
    </row>
    <row r="7" spans="1:18" x14ac:dyDescent="0.2">
      <c r="A7" s="42" t="s">
        <v>160</v>
      </c>
      <c r="G7" s="42">
        <v>6</v>
      </c>
      <c r="H7" s="42">
        <f ca="1"/>
        <v>0.41116639488218087</v>
      </c>
      <c r="I7" s="42">
        <v>6</v>
      </c>
    </row>
    <row r="8" spans="1:18" x14ac:dyDescent="0.2">
      <c r="A8" s="42" t="s">
        <v>161</v>
      </c>
      <c r="G8" s="42">
        <v>7</v>
      </c>
      <c r="H8" s="42">
        <f ca="1"/>
        <v>0.15987785032957968</v>
      </c>
      <c r="I8" s="42">
        <v>7</v>
      </c>
    </row>
    <row r="9" spans="1:18" x14ac:dyDescent="0.2">
      <c r="A9" s="42" t="s">
        <v>162</v>
      </c>
      <c r="G9" s="42">
        <v>8</v>
      </c>
      <c r="H9" s="42">
        <f ca="1"/>
        <v>0.54599246948951041</v>
      </c>
      <c r="I9" s="42">
        <v>8</v>
      </c>
    </row>
    <row r="10" spans="1:18" x14ac:dyDescent="0.2">
      <c r="A10" s="42" t="s">
        <v>163</v>
      </c>
      <c r="G10" s="42">
        <v>9</v>
      </c>
      <c r="H10" s="42">
        <f ca="1"/>
        <v>0.62624110757738216</v>
      </c>
      <c r="I10" s="42">
        <v>9</v>
      </c>
    </row>
    <row r="11" spans="1:18" x14ac:dyDescent="0.2">
      <c r="A11" s="42" t="s">
        <v>164</v>
      </c>
      <c r="G11" s="42">
        <v>10</v>
      </c>
      <c r="H11" s="42">
        <f ca="1"/>
        <v>0.81782516778617032</v>
      </c>
      <c r="I11" s="42">
        <v>10</v>
      </c>
    </row>
    <row r="12" spans="1:18" x14ac:dyDescent="0.2">
      <c r="A12" s="42" t="s">
        <v>168</v>
      </c>
      <c r="G12" s="42">
        <v>11</v>
      </c>
      <c r="H12" s="42">
        <f ca="1"/>
        <v>0.94101852500307936</v>
      </c>
      <c r="I12" s="42">
        <v>11</v>
      </c>
    </row>
    <row r="13" spans="1:18" x14ac:dyDescent="0.2">
      <c r="A13" s="42" t="s">
        <v>169</v>
      </c>
      <c r="G13" s="42">
        <v>12</v>
      </c>
      <c r="H13" s="42">
        <f ca="1"/>
        <v>0.95374494833325207</v>
      </c>
      <c r="I13" s="42">
        <v>12</v>
      </c>
    </row>
    <row r="14" spans="1:18" x14ac:dyDescent="0.2">
      <c r="A14" s="42" t="s">
        <v>170</v>
      </c>
      <c r="G14" s="42">
        <v>13</v>
      </c>
      <c r="H14" s="42">
        <f ca="1"/>
        <v>0.32682165645130623</v>
      </c>
      <c r="I14" s="42">
        <v>13</v>
      </c>
    </row>
    <row r="15" spans="1:18" x14ac:dyDescent="0.2">
      <c r="A15" s="42" t="s">
        <v>171</v>
      </c>
      <c r="G15" s="42">
        <v>14</v>
      </c>
      <c r="H15" s="42">
        <f ca="1"/>
        <v>0.72384682153061242</v>
      </c>
      <c r="I15" s="42">
        <v>14</v>
      </c>
    </row>
    <row r="16" spans="1:18" x14ac:dyDescent="0.2">
      <c r="A16" s="42" t="s">
        <v>172</v>
      </c>
      <c r="G16" s="42">
        <v>15</v>
      </c>
      <c r="H16" s="42">
        <f ca="1"/>
        <v>0.7931971358546801</v>
      </c>
      <c r="I16" s="42">
        <v>15</v>
      </c>
    </row>
    <row r="17" spans="1:9" x14ac:dyDescent="0.2">
      <c r="A17" s="42" t="s">
        <v>173</v>
      </c>
      <c r="G17" s="42">
        <v>16</v>
      </c>
      <c r="H17" s="42">
        <f ca="1"/>
        <v>0.72234955201574391</v>
      </c>
      <c r="I17" s="42">
        <v>16</v>
      </c>
    </row>
    <row r="18" spans="1:9" x14ac:dyDescent="0.2">
      <c r="A18" s="42" t="s">
        <v>174</v>
      </c>
      <c r="G18" s="42">
        <v>17</v>
      </c>
      <c r="H18" s="42">
        <f ca="1"/>
        <v>0.55030967398298158</v>
      </c>
      <c r="I18" s="42">
        <v>17</v>
      </c>
    </row>
    <row r="19" spans="1:9" x14ac:dyDescent="0.2">
      <c r="A19" s="42" t="s">
        <v>175</v>
      </c>
      <c r="G19" s="42">
        <v>18</v>
      </c>
      <c r="H19" s="42">
        <f ca="1"/>
        <v>0.14374769548772637</v>
      </c>
      <c r="I19" s="42">
        <v>18</v>
      </c>
    </row>
    <row r="20" spans="1:9" x14ac:dyDescent="0.2">
      <c r="A20" s="42" t="s">
        <v>176</v>
      </c>
      <c r="G20" s="42">
        <v>19</v>
      </c>
      <c r="H20" s="42">
        <f ca="1"/>
        <v>0.7236311852635684</v>
      </c>
      <c r="I20" s="42">
        <v>19</v>
      </c>
    </row>
    <row r="21" spans="1:9" x14ac:dyDescent="0.2">
      <c r="A21" s="42" t="s">
        <v>177</v>
      </c>
      <c r="G21" s="42">
        <v>20</v>
      </c>
      <c r="H21" s="42">
        <f ca="1"/>
        <v>0.70546940302218353</v>
      </c>
      <c r="I21" s="42">
        <v>20</v>
      </c>
    </row>
    <row r="22" spans="1:9" x14ac:dyDescent="0.2">
      <c r="A22" s="42" t="s">
        <v>178</v>
      </c>
      <c r="G22" s="42">
        <v>21</v>
      </c>
      <c r="H22" s="42">
        <f ca="1"/>
        <v>0.58389395146047529</v>
      </c>
      <c r="I22" s="42">
        <v>21</v>
      </c>
    </row>
    <row r="23" spans="1:9" x14ac:dyDescent="0.2">
      <c r="A23" s="42" t="s">
        <v>179</v>
      </c>
      <c r="G23" s="42">
        <v>22</v>
      </c>
      <c r="H23" s="42">
        <f ca="1"/>
        <v>0.56733589524523942</v>
      </c>
      <c r="I23" s="42">
        <v>22</v>
      </c>
    </row>
    <row r="24" spans="1:9" x14ac:dyDescent="0.2">
      <c r="A24" s="42" t="s">
        <v>180</v>
      </c>
      <c r="G24" s="42">
        <v>23</v>
      </c>
      <c r="H24" s="42">
        <f ca="1"/>
        <v>0.57593309862968267</v>
      </c>
      <c r="I24" s="42">
        <v>23</v>
      </c>
    </row>
    <row r="25" spans="1:9" x14ac:dyDescent="0.2">
      <c r="A25" s="42" t="s">
        <v>181</v>
      </c>
      <c r="G25" s="42">
        <v>24</v>
      </c>
      <c r="H25" s="42">
        <f ca="1"/>
        <v>0.13963782373981526</v>
      </c>
      <c r="I25" s="42">
        <v>24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37D7E-EA47-4F38-9AAD-9586042D0E87}">
  <sheetPr codeName="Planilha7"/>
  <dimension ref="B1:G10"/>
  <sheetViews>
    <sheetView showGridLines="0" workbookViewId="0">
      <selection activeCell="F37" sqref="F37"/>
    </sheetView>
  </sheetViews>
  <sheetFormatPr defaultRowHeight="15" x14ac:dyDescent="0.3"/>
  <cols>
    <col min="1" max="1" width="3.7109375" customWidth="1"/>
    <col min="2" max="2" width="103.7109375" bestFit="1" customWidth="1"/>
  </cols>
  <sheetData>
    <row r="1" spans="2:7" ht="15.75" thickBot="1" x14ac:dyDescent="0.35"/>
    <row r="2" spans="2:7" ht="15.75" x14ac:dyDescent="0.3">
      <c r="B2" s="24" t="s">
        <v>50</v>
      </c>
      <c r="D2" s="25" t="s">
        <v>90</v>
      </c>
      <c r="E2" s="26" t="s">
        <v>91</v>
      </c>
      <c r="F2" s="26" t="s">
        <v>92</v>
      </c>
      <c r="G2" s="27" t="s">
        <v>93</v>
      </c>
    </row>
    <row r="3" spans="2:7" x14ac:dyDescent="0.3">
      <c r="B3" t="s">
        <v>86</v>
      </c>
      <c r="D3" s="28" t="s">
        <v>94</v>
      </c>
      <c r="E3">
        <v>2015</v>
      </c>
      <c r="F3">
        <v>200</v>
      </c>
      <c r="G3" s="29">
        <v>180</v>
      </c>
    </row>
    <row r="4" spans="2:7" x14ac:dyDescent="0.3">
      <c r="B4" t="s">
        <v>87</v>
      </c>
      <c r="D4" s="28" t="s">
        <v>94</v>
      </c>
      <c r="E4">
        <v>2016</v>
      </c>
      <c r="F4">
        <v>220</v>
      </c>
      <c r="G4" s="29">
        <v>190</v>
      </c>
    </row>
    <row r="5" spans="2:7" x14ac:dyDescent="0.3">
      <c r="B5" t="s">
        <v>88</v>
      </c>
      <c r="D5" s="28" t="s">
        <v>94</v>
      </c>
      <c r="E5">
        <v>2017</v>
      </c>
      <c r="F5">
        <v>240</v>
      </c>
      <c r="G5" s="29">
        <v>230</v>
      </c>
    </row>
    <row r="6" spans="2:7" x14ac:dyDescent="0.3">
      <c r="B6" t="s">
        <v>89</v>
      </c>
      <c r="D6" s="28" t="s">
        <v>95</v>
      </c>
      <c r="E6">
        <v>2015</v>
      </c>
      <c r="F6">
        <v>415</v>
      </c>
      <c r="G6" s="29">
        <v>305</v>
      </c>
    </row>
    <row r="7" spans="2:7" x14ac:dyDescent="0.3">
      <c r="D7" s="28" t="s">
        <v>96</v>
      </c>
      <c r="E7">
        <v>2016</v>
      </c>
      <c r="F7">
        <v>200</v>
      </c>
      <c r="G7" s="29">
        <v>180</v>
      </c>
    </row>
    <row r="8" spans="2:7" x14ac:dyDescent="0.3">
      <c r="D8" s="28" t="s">
        <v>96</v>
      </c>
      <c r="E8">
        <v>2017</v>
      </c>
      <c r="F8">
        <v>145</v>
      </c>
      <c r="G8" s="29">
        <v>156</v>
      </c>
    </row>
    <row r="9" spans="2:7" x14ac:dyDescent="0.3">
      <c r="D9" s="28" t="s">
        <v>97</v>
      </c>
      <c r="E9">
        <v>2017</v>
      </c>
      <c r="F9">
        <v>1405</v>
      </c>
      <c r="G9" s="29">
        <v>234</v>
      </c>
    </row>
    <row r="10" spans="2:7" ht="15.75" thickBot="1" x14ac:dyDescent="0.35">
      <c r="D10" s="30" t="s">
        <v>97</v>
      </c>
      <c r="E10" s="31">
        <v>2018</v>
      </c>
      <c r="F10" s="31">
        <v>1536</v>
      </c>
      <c r="G10" s="32">
        <v>1309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2F7B6-E20F-4078-ABB4-592EE7C4F93F}">
  <dimension ref="A1:I19"/>
  <sheetViews>
    <sheetView showGridLines="0" workbookViewId="0">
      <selection activeCell="J4" sqref="J4"/>
    </sheetView>
  </sheetViews>
  <sheetFormatPr defaultRowHeight="15" x14ac:dyDescent="0.3"/>
  <cols>
    <col min="3" max="5" width="10.7109375" customWidth="1"/>
    <col min="6" max="8" width="9.5703125" customWidth="1"/>
  </cols>
  <sheetData>
    <row r="1" spans="1:9" ht="15.75" x14ac:dyDescent="0.3">
      <c r="A1" s="102"/>
      <c r="B1" s="102"/>
      <c r="C1" s="102"/>
      <c r="D1" s="9"/>
      <c r="E1" s="9"/>
      <c r="F1" s="9"/>
      <c r="G1" s="9"/>
      <c r="H1" s="9"/>
      <c r="I1" s="9"/>
    </row>
    <row r="2" spans="1:9" ht="15.75" x14ac:dyDescent="0.3">
      <c r="A2" s="9"/>
      <c r="B2" s="7" t="s">
        <v>301</v>
      </c>
      <c r="C2" s="7" t="s">
        <v>302</v>
      </c>
      <c r="D2" s="7" t="s">
        <v>303</v>
      </c>
      <c r="E2" s="7" t="s">
        <v>304</v>
      </c>
      <c r="F2" s="7" t="s">
        <v>305</v>
      </c>
      <c r="G2" s="7" t="s">
        <v>306</v>
      </c>
      <c r="H2" s="7" t="s">
        <v>307</v>
      </c>
      <c r="I2" s="9"/>
    </row>
    <row r="3" spans="1:9" ht="15.75" x14ac:dyDescent="0.3">
      <c r="A3" s="9"/>
      <c r="B3" s="47" t="s">
        <v>154</v>
      </c>
      <c r="C3" s="47" t="s">
        <v>308</v>
      </c>
      <c r="D3" s="47"/>
      <c r="E3" s="47"/>
      <c r="F3" s="47">
        <v>22</v>
      </c>
      <c r="G3" s="47"/>
      <c r="H3" s="47"/>
      <c r="I3" s="9"/>
    </row>
    <row r="4" spans="1:9" ht="15.75" x14ac:dyDescent="0.3">
      <c r="A4" s="9"/>
      <c r="B4" s="47" t="s">
        <v>156</v>
      </c>
      <c r="C4" s="47" t="s">
        <v>309</v>
      </c>
      <c r="D4" s="47" t="s">
        <v>10</v>
      </c>
      <c r="E4" s="47" t="s">
        <v>308</v>
      </c>
      <c r="F4" s="47">
        <v>28</v>
      </c>
      <c r="G4" s="47">
        <v>12</v>
      </c>
      <c r="H4" s="47">
        <v>14</v>
      </c>
      <c r="I4" s="9"/>
    </row>
    <row r="5" spans="1:9" ht="15.75" x14ac:dyDescent="0.3">
      <c r="A5" s="9"/>
      <c r="B5" s="47" t="s">
        <v>157</v>
      </c>
      <c r="C5" s="47" t="s">
        <v>310</v>
      </c>
      <c r="D5" s="47" t="s">
        <v>308</v>
      </c>
      <c r="E5" s="47"/>
      <c r="F5" s="47">
        <v>16</v>
      </c>
      <c r="G5" s="47">
        <v>21</v>
      </c>
      <c r="H5" s="47"/>
      <c r="I5" s="9"/>
    </row>
    <row r="6" spans="1:9" ht="15.75" x14ac:dyDescent="0.3">
      <c r="A6" s="9"/>
      <c r="B6" s="47" t="s">
        <v>158</v>
      </c>
      <c r="C6" s="47" t="s">
        <v>311</v>
      </c>
      <c r="D6" s="47" t="s">
        <v>309</v>
      </c>
      <c r="E6" s="47"/>
      <c r="F6" s="47">
        <v>22</v>
      </c>
      <c r="G6" s="47">
        <v>33</v>
      </c>
      <c r="H6" s="47"/>
      <c r="I6" s="9"/>
    </row>
    <row r="7" spans="1:9" ht="15.75" x14ac:dyDescent="0.3">
      <c r="A7" s="9"/>
      <c r="B7" s="47" t="s">
        <v>159</v>
      </c>
      <c r="C7" s="47" t="s">
        <v>10</v>
      </c>
      <c r="D7" s="47" t="s">
        <v>5</v>
      </c>
      <c r="E7" s="47"/>
      <c r="F7" s="47">
        <v>19</v>
      </c>
      <c r="G7" s="47">
        <v>10</v>
      </c>
      <c r="H7" s="47"/>
      <c r="I7" s="9"/>
    </row>
    <row r="8" spans="1:9" ht="15.75" x14ac:dyDescent="0.3">
      <c r="A8" s="9"/>
      <c r="B8" s="47" t="s">
        <v>160</v>
      </c>
      <c r="C8" s="47" t="s">
        <v>5</v>
      </c>
      <c r="D8" s="47"/>
      <c r="E8" s="47"/>
      <c r="F8" s="47">
        <v>15</v>
      </c>
      <c r="G8" s="47"/>
      <c r="H8" s="47"/>
      <c r="I8" s="9"/>
    </row>
    <row r="9" spans="1:9" ht="15.75" x14ac:dyDescent="0.3">
      <c r="A9" s="102"/>
      <c r="B9" s="102"/>
      <c r="C9" s="102"/>
      <c r="D9" s="9"/>
      <c r="E9" s="9"/>
      <c r="F9" s="9"/>
      <c r="G9" s="9"/>
      <c r="H9" s="9"/>
      <c r="I9" s="9"/>
    </row>
    <row r="10" spans="1:9" ht="15.75" x14ac:dyDescent="0.3">
      <c r="A10" s="102"/>
      <c r="B10" s="102"/>
      <c r="C10" s="102"/>
      <c r="D10" s="9"/>
      <c r="E10" s="9"/>
      <c r="F10" s="9"/>
      <c r="G10" s="9"/>
      <c r="H10" s="9"/>
      <c r="I10" s="9"/>
    </row>
    <row r="11" spans="1:9" ht="16.5" thickBot="1" x14ac:dyDescent="0.35">
      <c r="A11" s="102"/>
      <c r="B11" s="102"/>
      <c r="C11" s="102"/>
      <c r="D11" s="9"/>
      <c r="E11" s="9"/>
      <c r="F11" s="9"/>
      <c r="G11" s="9"/>
      <c r="H11" s="9"/>
      <c r="I11" s="9"/>
    </row>
    <row r="12" spans="1:9" ht="15.75" x14ac:dyDescent="0.3">
      <c r="A12" s="9"/>
      <c r="B12" s="95" t="s">
        <v>301</v>
      </c>
      <c r="C12" s="96" t="s">
        <v>308</v>
      </c>
      <c r="D12" s="96" t="s">
        <v>309</v>
      </c>
      <c r="E12" s="96" t="s">
        <v>10</v>
      </c>
      <c r="F12" s="96" t="s">
        <v>310</v>
      </c>
      <c r="G12" s="96" t="s">
        <v>311</v>
      </c>
      <c r="H12" s="97" t="s">
        <v>5</v>
      </c>
      <c r="I12" s="9"/>
    </row>
    <row r="13" spans="1:9" ht="15.75" x14ac:dyDescent="0.3">
      <c r="A13" s="9"/>
      <c r="B13" s="50" t="s">
        <v>154</v>
      </c>
      <c r="C13" s="98">
        <v>22</v>
      </c>
      <c r="D13" s="98"/>
      <c r="E13" s="98"/>
      <c r="F13" s="98"/>
      <c r="G13" s="98"/>
      <c r="H13" s="51"/>
      <c r="I13" s="9"/>
    </row>
    <row r="14" spans="1:9" ht="15.75" x14ac:dyDescent="0.3">
      <c r="A14" s="9"/>
      <c r="B14" s="50" t="s">
        <v>156</v>
      </c>
      <c r="C14" s="98">
        <v>14</v>
      </c>
      <c r="D14" s="98">
        <v>28</v>
      </c>
      <c r="E14" s="98">
        <v>12</v>
      </c>
      <c r="F14" s="98"/>
      <c r="G14" s="98"/>
      <c r="H14" s="51"/>
      <c r="I14" s="9"/>
    </row>
    <row r="15" spans="1:9" ht="15.75" x14ac:dyDescent="0.3">
      <c r="A15" s="9"/>
      <c r="B15" s="50" t="s">
        <v>157</v>
      </c>
      <c r="C15" s="98">
        <v>21</v>
      </c>
      <c r="D15" s="98"/>
      <c r="E15" s="98"/>
      <c r="F15" s="98">
        <v>16</v>
      </c>
      <c r="G15" s="98"/>
      <c r="H15" s="51"/>
      <c r="I15" s="9"/>
    </row>
    <row r="16" spans="1:9" ht="15.75" x14ac:dyDescent="0.3">
      <c r="A16" s="9"/>
      <c r="B16" s="103" t="s">
        <v>158</v>
      </c>
      <c r="C16" s="104"/>
      <c r="D16" s="98">
        <v>33</v>
      </c>
      <c r="E16" s="98"/>
      <c r="F16" s="98"/>
      <c r="G16" s="98">
        <v>22</v>
      </c>
      <c r="H16" s="51"/>
      <c r="I16" s="9"/>
    </row>
    <row r="17" spans="1:9" ht="15.75" x14ac:dyDescent="0.3">
      <c r="A17" s="9"/>
      <c r="B17" s="103" t="s">
        <v>159</v>
      </c>
      <c r="C17" s="104"/>
      <c r="D17" s="98"/>
      <c r="E17" s="98">
        <v>19</v>
      </c>
      <c r="F17" s="98"/>
      <c r="G17" s="98"/>
      <c r="H17" s="51">
        <v>10</v>
      </c>
      <c r="I17" s="9"/>
    </row>
    <row r="18" spans="1:9" ht="16.5" thickBot="1" x14ac:dyDescent="0.35">
      <c r="A18" s="9"/>
      <c r="B18" s="100" t="s">
        <v>160</v>
      </c>
      <c r="C18" s="101"/>
      <c r="D18" s="99"/>
      <c r="E18" s="99"/>
      <c r="F18" s="99"/>
      <c r="G18" s="99"/>
      <c r="H18" s="53">
        <v>15</v>
      </c>
      <c r="I18" s="9"/>
    </row>
    <row r="19" spans="1:9" ht="15.75" x14ac:dyDescent="0.3">
      <c r="A19" s="102"/>
      <c r="B19" s="102"/>
      <c r="C19" s="102"/>
      <c r="D19" s="9"/>
      <c r="E19" s="9"/>
      <c r="F19" s="9"/>
      <c r="G19" s="9"/>
      <c r="H19" s="9"/>
      <c r="I19" s="9"/>
    </row>
  </sheetData>
  <mergeCells count="8">
    <mergeCell ref="B18:C18"/>
    <mergeCell ref="A19:C19"/>
    <mergeCell ref="A1:C1"/>
    <mergeCell ref="A9:C9"/>
    <mergeCell ref="A10:C10"/>
    <mergeCell ref="A11:C11"/>
    <mergeCell ref="B16:C16"/>
    <mergeCell ref="B17:C17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20E61-A906-49F2-A7FF-D955856A177A}">
  <sheetPr codeName="Planilha8"/>
  <dimension ref="A1:J7"/>
  <sheetViews>
    <sheetView showGridLines="0" workbookViewId="0">
      <selection activeCell="C1" sqref="C1:D7"/>
    </sheetView>
  </sheetViews>
  <sheetFormatPr defaultRowHeight="15" x14ac:dyDescent="0.3"/>
  <cols>
    <col min="1" max="1" width="22.28515625" bestFit="1" customWidth="1"/>
    <col min="3" max="3" width="7.7109375" customWidth="1"/>
    <col min="6" max="6" width="28.42578125" bestFit="1" customWidth="1"/>
    <col min="8" max="8" width="32.5703125" bestFit="1" customWidth="1"/>
    <col min="10" max="10" width="28.42578125" bestFit="1" customWidth="1"/>
  </cols>
  <sheetData>
    <row r="1" spans="1:10" ht="15.75" x14ac:dyDescent="0.3">
      <c r="A1" s="44" t="s">
        <v>131</v>
      </c>
      <c r="B1" s="44"/>
      <c r="C1" s="44" t="s">
        <v>132</v>
      </c>
      <c r="D1" s="44" t="s">
        <v>133</v>
      </c>
      <c r="E1" s="44"/>
      <c r="F1" s="45" t="s">
        <v>134</v>
      </c>
      <c r="G1" s="44"/>
      <c r="H1" s="45" t="s">
        <v>183</v>
      </c>
      <c r="I1" s="44"/>
      <c r="J1" s="45" t="s">
        <v>184</v>
      </c>
    </row>
    <row r="2" spans="1:10" ht="15.75" x14ac:dyDescent="0.3">
      <c r="A2" s="43" t="s">
        <v>185</v>
      </c>
      <c r="B2" s="43"/>
      <c r="C2" s="43" t="s">
        <v>136</v>
      </c>
      <c r="D2" s="43" t="s">
        <v>137</v>
      </c>
      <c r="E2" s="43"/>
      <c r="F2" s="43" t="s">
        <v>186</v>
      </c>
      <c r="G2" s="43"/>
      <c r="H2" s="43" t="s">
        <v>186</v>
      </c>
      <c r="I2" s="43"/>
      <c r="J2" s="43" t="s">
        <v>186</v>
      </c>
    </row>
    <row r="3" spans="1:10" ht="15.75" x14ac:dyDescent="0.3">
      <c r="A3" s="43" t="s">
        <v>187</v>
      </c>
      <c r="B3" s="43"/>
      <c r="C3" s="43" t="s">
        <v>140</v>
      </c>
      <c r="D3" s="43" t="s">
        <v>141</v>
      </c>
      <c r="E3" s="43"/>
      <c r="F3" s="43" t="s">
        <v>188</v>
      </c>
      <c r="G3" s="43"/>
      <c r="H3" s="43" t="s">
        <v>188</v>
      </c>
      <c r="I3" s="43"/>
      <c r="J3" s="43" t="s">
        <v>188</v>
      </c>
    </row>
    <row r="4" spans="1:10" ht="15.75" x14ac:dyDescent="0.3">
      <c r="A4" s="43" t="s">
        <v>143</v>
      </c>
      <c r="B4" s="43"/>
      <c r="C4" s="43" t="s">
        <v>144</v>
      </c>
      <c r="D4" s="43" t="s">
        <v>145</v>
      </c>
      <c r="E4" s="43"/>
      <c r="F4" s="43" t="s">
        <v>189</v>
      </c>
      <c r="G4" s="43"/>
      <c r="H4" s="43" t="s">
        <v>189</v>
      </c>
      <c r="I4" s="43"/>
      <c r="J4" s="43" t="s">
        <v>146</v>
      </c>
    </row>
    <row r="5" spans="1:10" ht="15.75" x14ac:dyDescent="0.3">
      <c r="A5" s="43"/>
      <c r="B5" s="43"/>
      <c r="C5" s="43" t="s">
        <v>148</v>
      </c>
      <c r="D5" s="43" t="s">
        <v>149</v>
      </c>
      <c r="E5" s="43"/>
      <c r="F5" s="43"/>
      <c r="G5" s="43"/>
      <c r="H5" s="43"/>
      <c r="I5" s="43"/>
      <c r="J5" s="43"/>
    </row>
    <row r="6" spans="1:10" ht="15.75" x14ac:dyDescent="0.3">
      <c r="A6" s="43"/>
      <c r="B6" s="43"/>
      <c r="C6" s="43" t="s">
        <v>150</v>
      </c>
      <c r="D6" s="43" t="s">
        <v>151</v>
      </c>
      <c r="E6" s="43"/>
      <c r="F6" s="43"/>
      <c r="G6" s="43"/>
      <c r="H6" s="43"/>
      <c r="I6" s="43"/>
      <c r="J6" s="43"/>
    </row>
    <row r="7" spans="1:10" ht="15.75" x14ac:dyDescent="0.3">
      <c r="A7" s="43"/>
      <c r="B7" s="43"/>
      <c r="C7" s="43" t="s">
        <v>152</v>
      </c>
      <c r="D7" s="43" t="s">
        <v>153</v>
      </c>
      <c r="E7" s="43"/>
      <c r="F7" s="43"/>
      <c r="G7" s="43"/>
      <c r="H7" s="43"/>
      <c r="I7" s="43"/>
      <c r="J7" s="43"/>
    </row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259F0-75C4-40EA-B146-286E4A01445A}">
  <sheetPr codeName="Planilha9"/>
  <dimension ref="A1:J19"/>
  <sheetViews>
    <sheetView workbookViewId="0">
      <selection activeCell="F8" sqref="F8"/>
    </sheetView>
  </sheetViews>
  <sheetFormatPr defaultRowHeight="15" x14ac:dyDescent="0.3"/>
  <cols>
    <col min="2" max="2" width="11.28515625" customWidth="1"/>
    <col min="3" max="4" width="11.140625" customWidth="1"/>
    <col min="5" max="5" width="11.28515625" customWidth="1"/>
    <col min="6" max="7" width="11" customWidth="1"/>
    <col min="8" max="8" width="11.42578125" customWidth="1"/>
    <col min="9" max="9" width="11.28515625" customWidth="1"/>
  </cols>
  <sheetData>
    <row r="1" spans="1:10" ht="15.75" x14ac:dyDescent="0.3">
      <c r="A1" s="102"/>
      <c r="B1" s="102"/>
      <c r="C1" s="9"/>
      <c r="D1" s="9"/>
      <c r="E1" s="9"/>
      <c r="F1" s="9"/>
      <c r="G1" s="9"/>
      <c r="H1" s="9"/>
      <c r="I1" s="9"/>
      <c r="J1" s="9"/>
    </row>
    <row r="2" spans="1:10" ht="15.75" x14ac:dyDescent="0.3">
      <c r="A2" s="9"/>
      <c r="B2" s="54" t="s">
        <v>190</v>
      </c>
      <c r="C2" s="55" t="s">
        <v>191</v>
      </c>
      <c r="D2" s="55" t="s">
        <v>192</v>
      </c>
      <c r="E2" s="55" t="s">
        <v>193</v>
      </c>
      <c r="F2" s="55" t="s">
        <v>194</v>
      </c>
      <c r="G2" s="55" t="s">
        <v>195</v>
      </c>
      <c r="H2" s="55" t="s">
        <v>196</v>
      </c>
      <c r="I2" s="55" t="s">
        <v>197</v>
      </c>
      <c r="J2" s="9"/>
    </row>
    <row r="3" spans="1:10" ht="15.75" x14ac:dyDescent="0.3">
      <c r="A3" s="9"/>
      <c r="B3" s="47" t="s">
        <v>154</v>
      </c>
      <c r="C3" s="47" t="s">
        <v>198</v>
      </c>
      <c r="D3" s="47" t="s">
        <v>157</v>
      </c>
      <c r="E3" s="47" t="s">
        <v>137</v>
      </c>
      <c r="F3" s="47" t="s">
        <v>160</v>
      </c>
      <c r="G3" s="47" t="s">
        <v>199</v>
      </c>
      <c r="H3" s="48" t="s">
        <v>162</v>
      </c>
      <c r="I3" s="48" t="s">
        <v>200</v>
      </c>
      <c r="J3" s="9"/>
    </row>
    <row r="4" spans="1:10" ht="15.75" x14ac:dyDescent="0.3">
      <c r="A4" s="9"/>
      <c r="B4" s="47" t="s">
        <v>156</v>
      </c>
      <c r="C4" s="47" t="s">
        <v>201</v>
      </c>
      <c r="D4" s="47" t="s">
        <v>158</v>
      </c>
      <c r="E4" s="47" t="s">
        <v>202</v>
      </c>
      <c r="F4" s="47"/>
      <c r="G4" s="47"/>
      <c r="H4" s="48" t="s">
        <v>168</v>
      </c>
      <c r="I4" s="48" t="s">
        <v>203</v>
      </c>
      <c r="J4" s="9"/>
    </row>
    <row r="5" spans="1:10" ht="15.75" x14ac:dyDescent="0.3">
      <c r="A5" s="9"/>
      <c r="B5" s="47"/>
      <c r="C5" s="47"/>
      <c r="D5" s="47" t="s">
        <v>159</v>
      </c>
      <c r="E5" s="47" t="s">
        <v>81</v>
      </c>
      <c r="F5" s="47" t="s">
        <v>161</v>
      </c>
      <c r="G5" s="47" t="s">
        <v>204</v>
      </c>
      <c r="H5" s="47"/>
      <c r="I5" s="47"/>
      <c r="J5" s="9"/>
    </row>
    <row r="6" spans="1:10" ht="15.75" x14ac:dyDescent="0.3">
      <c r="A6" s="102"/>
      <c r="B6" s="102"/>
      <c r="C6" s="9"/>
      <c r="D6" s="9"/>
      <c r="E6" s="9"/>
      <c r="F6" s="9"/>
      <c r="G6" s="9"/>
      <c r="H6" s="9"/>
      <c r="I6" s="9"/>
      <c r="J6" s="9"/>
    </row>
    <row r="7" spans="1:10" ht="15.75" x14ac:dyDescent="0.3">
      <c r="A7" s="102"/>
      <c r="B7" s="102"/>
      <c r="C7" s="9"/>
      <c r="D7" s="9"/>
      <c r="E7" s="9"/>
      <c r="F7" s="9"/>
      <c r="G7" s="9"/>
      <c r="H7" s="9"/>
      <c r="I7" s="9"/>
      <c r="J7" s="9"/>
    </row>
    <row r="8" spans="1:10" ht="16.5" thickBot="1" x14ac:dyDescent="0.35">
      <c r="A8" s="102"/>
      <c r="B8" s="102"/>
      <c r="C8" s="9"/>
      <c r="D8" s="9"/>
      <c r="E8" s="9"/>
      <c r="F8" s="9"/>
      <c r="G8" s="9"/>
      <c r="H8" s="9"/>
      <c r="I8" s="9"/>
      <c r="J8" s="9"/>
    </row>
    <row r="9" spans="1:10" ht="15.75" x14ac:dyDescent="0.3">
      <c r="A9" s="9"/>
      <c r="B9" s="46" t="s">
        <v>205</v>
      </c>
      <c r="C9" s="49" t="s">
        <v>206</v>
      </c>
      <c r="D9" s="9"/>
      <c r="E9" s="9"/>
      <c r="F9" s="9"/>
      <c r="G9" s="9"/>
      <c r="H9" s="9"/>
      <c r="I9" s="9"/>
      <c r="J9" s="9"/>
    </row>
    <row r="10" spans="1:10" ht="15.75" x14ac:dyDescent="0.3">
      <c r="A10" s="9"/>
      <c r="B10" s="50" t="s">
        <v>154</v>
      </c>
      <c r="C10" s="51" t="s">
        <v>198</v>
      </c>
      <c r="D10" s="9"/>
      <c r="E10" s="9"/>
      <c r="F10" s="9"/>
      <c r="G10" s="9"/>
      <c r="H10" s="9"/>
      <c r="I10" s="9"/>
      <c r="J10" s="9"/>
    </row>
    <row r="11" spans="1:10" ht="15.75" x14ac:dyDescent="0.3">
      <c r="A11" s="9"/>
      <c r="B11" s="50" t="s">
        <v>156</v>
      </c>
      <c r="C11" s="51" t="s">
        <v>201</v>
      </c>
      <c r="D11" s="9"/>
      <c r="E11" s="9"/>
      <c r="F11" s="9"/>
      <c r="G11" s="9"/>
      <c r="H11" s="9"/>
      <c r="I11" s="9"/>
      <c r="J11" s="9"/>
    </row>
    <row r="12" spans="1:10" ht="15.75" x14ac:dyDescent="0.3">
      <c r="A12" s="9"/>
      <c r="B12" s="50" t="s">
        <v>157</v>
      </c>
      <c r="C12" s="51" t="s">
        <v>137</v>
      </c>
      <c r="D12" s="9"/>
      <c r="E12" s="9"/>
      <c r="F12" s="9"/>
      <c r="G12" s="9"/>
      <c r="H12" s="9"/>
      <c r="I12" s="9"/>
      <c r="J12" s="9"/>
    </row>
    <row r="13" spans="1:10" ht="15.75" x14ac:dyDescent="0.3">
      <c r="A13" s="9"/>
      <c r="B13" s="50" t="s">
        <v>158</v>
      </c>
      <c r="C13" s="51" t="s">
        <v>202</v>
      </c>
      <c r="D13" s="9"/>
      <c r="E13" s="9"/>
      <c r="F13" s="9"/>
      <c r="G13" s="9"/>
      <c r="H13" s="9"/>
      <c r="I13" s="9"/>
      <c r="J13" s="9"/>
    </row>
    <row r="14" spans="1:10" ht="15.75" x14ac:dyDescent="0.3">
      <c r="A14" s="9"/>
      <c r="B14" s="50" t="s">
        <v>159</v>
      </c>
      <c r="C14" s="51" t="s">
        <v>81</v>
      </c>
      <c r="D14" s="9"/>
      <c r="E14" s="9"/>
      <c r="F14" s="9"/>
      <c r="G14" s="9"/>
      <c r="H14" s="9"/>
      <c r="I14" s="9"/>
      <c r="J14" s="9"/>
    </row>
    <row r="15" spans="1:10" ht="15.75" x14ac:dyDescent="0.3">
      <c r="A15" s="9"/>
      <c r="B15" s="50" t="s">
        <v>160</v>
      </c>
      <c r="C15" s="51" t="s">
        <v>199</v>
      </c>
      <c r="D15" s="9"/>
      <c r="E15" s="9"/>
      <c r="F15" s="9"/>
      <c r="G15" s="9"/>
      <c r="H15" s="9"/>
      <c r="I15" s="9"/>
      <c r="J15" s="9"/>
    </row>
    <row r="16" spans="1:10" ht="15.75" x14ac:dyDescent="0.3">
      <c r="A16" s="9"/>
      <c r="B16" s="50" t="s">
        <v>161</v>
      </c>
      <c r="C16" s="51" t="s">
        <v>204</v>
      </c>
      <c r="D16" s="9"/>
      <c r="E16" s="9"/>
      <c r="F16" s="9"/>
      <c r="G16" s="9"/>
      <c r="H16" s="9"/>
      <c r="I16" s="9"/>
      <c r="J16" s="9"/>
    </row>
    <row r="17" spans="1:10" ht="15.75" x14ac:dyDescent="0.3">
      <c r="A17" s="9"/>
      <c r="B17" s="50" t="s">
        <v>162</v>
      </c>
      <c r="C17" s="51" t="s">
        <v>200</v>
      </c>
      <c r="D17" s="9"/>
      <c r="E17" s="9"/>
      <c r="F17" s="9"/>
      <c r="G17" s="9"/>
      <c r="H17" s="9"/>
      <c r="I17" s="9"/>
      <c r="J17" s="9"/>
    </row>
    <row r="18" spans="1:10" ht="16.5" thickBot="1" x14ac:dyDescent="0.35">
      <c r="A18" s="9"/>
      <c r="B18" s="52" t="s">
        <v>168</v>
      </c>
      <c r="C18" s="53" t="s">
        <v>203</v>
      </c>
      <c r="D18" s="9"/>
      <c r="E18" s="9"/>
      <c r="F18" s="9"/>
      <c r="G18" s="9"/>
      <c r="H18" s="9"/>
      <c r="I18" s="9"/>
      <c r="J18" s="9"/>
    </row>
    <row r="19" spans="1:10" ht="15.75" x14ac:dyDescent="0.3">
      <c r="A19" s="102"/>
      <c r="B19" s="102"/>
      <c r="C19" s="9"/>
      <c r="D19" s="9"/>
      <c r="E19" s="9"/>
      <c r="F19" s="9"/>
      <c r="G19" s="9"/>
      <c r="H19" s="9"/>
      <c r="I19" s="9"/>
      <c r="J19" s="9"/>
    </row>
  </sheetData>
  <mergeCells count="5">
    <mergeCell ref="A1:B1"/>
    <mergeCell ref="A6:B6"/>
    <mergeCell ref="A7:B7"/>
    <mergeCell ref="A8:B8"/>
    <mergeCell ref="A19:B1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C59A-E97A-4BCC-9D6F-38A7BCC9CEC6}">
  <sheetPr codeName="Planilha14"/>
  <dimension ref="A1:B10"/>
  <sheetViews>
    <sheetView workbookViewId="0">
      <selection activeCell="L4" sqref="L4"/>
    </sheetView>
  </sheetViews>
  <sheetFormatPr defaultRowHeight="15" x14ac:dyDescent="0.3"/>
  <cols>
    <col min="1" max="1" width="10.42578125" customWidth="1"/>
  </cols>
  <sheetData>
    <row r="1" spans="1:2" ht="15.75" x14ac:dyDescent="0.3">
      <c r="A1" s="56" t="s">
        <v>98</v>
      </c>
      <c r="B1" s="8" t="s">
        <v>207</v>
      </c>
    </row>
    <row r="2" spans="1:2" ht="15.75" x14ac:dyDescent="0.3">
      <c r="A2" s="9">
        <v>24</v>
      </c>
      <c r="B2" s="9">
        <v>61</v>
      </c>
    </row>
    <row r="3" spans="1:2" ht="15.75" x14ac:dyDescent="0.3">
      <c r="A3" s="9">
        <v>61</v>
      </c>
      <c r="B3" s="9">
        <v>547</v>
      </c>
    </row>
    <row r="4" spans="1:2" ht="15.75" x14ac:dyDescent="0.3">
      <c r="A4" s="9">
        <v>237</v>
      </c>
      <c r="B4" s="9">
        <v>1913</v>
      </c>
    </row>
    <row r="5" spans="1:2" ht="15.75" x14ac:dyDescent="0.3">
      <c r="A5" s="9">
        <v>547</v>
      </c>
      <c r="B5" s="9">
        <v>10007</v>
      </c>
    </row>
    <row r="6" spans="1:2" ht="15.75" x14ac:dyDescent="0.3">
      <c r="A6" s="9">
        <v>1913</v>
      </c>
      <c r="B6" s="9"/>
    </row>
    <row r="7" spans="1:2" ht="15.75" x14ac:dyDescent="0.3">
      <c r="A7" s="9">
        <v>2859</v>
      </c>
      <c r="B7" s="9"/>
    </row>
    <row r="8" spans="1:2" ht="15.75" x14ac:dyDescent="0.3">
      <c r="A8" s="9">
        <v>9517</v>
      </c>
      <c r="B8" s="9"/>
    </row>
    <row r="9" spans="1:2" ht="15.75" x14ac:dyDescent="0.3">
      <c r="A9" s="9">
        <v>10007</v>
      </c>
      <c r="B9" s="9"/>
    </row>
    <row r="10" spans="1:2" ht="15.75" x14ac:dyDescent="0.3">
      <c r="A10" s="9">
        <v>212127</v>
      </c>
      <c r="B10" s="9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0FC15-AC34-4101-9428-C8728A3A5F25}">
  <sheetPr codeName="Planilha16"/>
  <dimension ref="B1:F17"/>
  <sheetViews>
    <sheetView workbookViewId="0">
      <selection activeCell="G10" sqref="G10"/>
    </sheetView>
  </sheetViews>
  <sheetFormatPr defaultRowHeight="15" x14ac:dyDescent="0.3"/>
  <cols>
    <col min="2" max="4" width="10.28515625" customWidth="1"/>
  </cols>
  <sheetData>
    <row r="1" spans="2:6" ht="15.75" x14ac:dyDescent="0.3">
      <c r="B1" s="57"/>
      <c r="C1" s="57"/>
      <c r="D1" s="57"/>
      <c r="E1" s="9"/>
      <c r="F1" s="8" t="s">
        <v>3</v>
      </c>
    </row>
    <row r="2" spans="2:6" ht="16.5" thickBot="1" x14ac:dyDescent="0.35">
      <c r="B2" s="80" t="s">
        <v>213</v>
      </c>
      <c r="C2" s="81" t="s">
        <v>214</v>
      </c>
      <c r="D2" s="81" t="s">
        <v>215</v>
      </c>
      <c r="E2" s="9"/>
      <c r="F2" s="9" t="s">
        <v>208</v>
      </c>
    </row>
    <row r="3" spans="2:6" ht="15.75" x14ac:dyDescent="0.3">
      <c r="B3" s="78" t="s">
        <v>210</v>
      </c>
      <c r="C3" s="77" t="s">
        <v>211</v>
      </c>
      <c r="D3" s="77" t="s">
        <v>212</v>
      </c>
      <c r="E3" s="105"/>
      <c r="F3" s="102"/>
    </row>
    <row r="4" spans="2:6" ht="15.75" x14ac:dyDescent="0.3">
      <c r="B4" s="79">
        <v>3</v>
      </c>
      <c r="C4" s="76">
        <v>5</v>
      </c>
      <c r="D4" s="76">
        <v>7</v>
      </c>
      <c r="E4" s="105"/>
      <c r="F4" s="102"/>
    </row>
    <row r="5" spans="2:6" ht="15.75" x14ac:dyDescent="0.3">
      <c r="B5" s="79">
        <v>4</v>
      </c>
      <c r="C5" s="76">
        <v>9</v>
      </c>
      <c r="D5" s="76">
        <v>2</v>
      </c>
      <c r="E5" s="102"/>
      <c r="F5" s="102"/>
    </row>
    <row r="6" spans="2:6" ht="16.5" thickBot="1" x14ac:dyDescent="0.35">
      <c r="B6" s="57"/>
      <c r="C6" s="57"/>
      <c r="D6" s="57"/>
      <c r="E6" s="9"/>
      <c r="F6" s="9"/>
    </row>
    <row r="7" spans="2:6" ht="15.75" x14ac:dyDescent="0.3">
      <c r="B7" s="67">
        <v>6</v>
      </c>
      <c r="C7" s="68">
        <v>1</v>
      </c>
      <c r="D7" s="69">
        <v>8</v>
      </c>
      <c r="E7" s="9"/>
      <c r="F7" s="9" t="s">
        <v>209</v>
      </c>
    </row>
    <row r="8" spans="2:6" ht="15.75" x14ac:dyDescent="0.3">
      <c r="B8" s="70">
        <v>7</v>
      </c>
      <c r="C8" s="71">
        <v>2</v>
      </c>
      <c r="D8" s="72">
        <v>3</v>
      </c>
      <c r="E8" s="105"/>
      <c r="F8" s="102"/>
    </row>
    <row r="9" spans="2:6" ht="16.5" thickBot="1" x14ac:dyDescent="0.35">
      <c r="B9" s="73">
        <v>5</v>
      </c>
      <c r="C9" s="74">
        <v>9</v>
      </c>
      <c r="D9" s="75">
        <v>4</v>
      </c>
      <c r="E9" s="105"/>
      <c r="F9" s="102"/>
    </row>
    <row r="10" spans="2:6" ht="16.5" thickBot="1" x14ac:dyDescent="0.35">
      <c r="B10" s="57"/>
      <c r="C10" s="57"/>
      <c r="D10" s="57"/>
      <c r="E10" s="102"/>
      <c r="F10" s="102"/>
    </row>
    <row r="11" spans="2:6" ht="15.75" x14ac:dyDescent="0.3">
      <c r="B11" s="58">
        <v>8</v>
      </c>
      <c r="C11" s="59">
        <v>3</v>
      </c>
      <c r="D11" s="60">
        <v>4</v>
      </c>
      <c r="E11" s="9"/>
      <c r="F11" s="9" t="s">
        <v>208</v>
      </c>
    </row>
    <row r="12" spans="2:6" ht="15.75" x14ac:dyDescent="0.3">
      <c r="B12" s="61">
        <v>1</v>
      </c>
      <c r="C12" s="62">
        <v>5</v>
      </c>
      <c r="D12" s="63">
        <v>9</v>
      </c>
      <c r="E12" s="105"/>
      <c r="F12" s="102"/>
    </row>
    <row r="13" spans="2:6" ht="16.5" thickBot="1" x14ac:dyDescent="0.35">
      <c r="B13" s="64">
        <v>6</v>
      </c>
      <c r="C13" s="65">
        <v>7</v>
      </c>
      <c r="D13" s="66">
        <v>2</v>
      </c>
      <c r="E13" s="105"/>
      <c r="F13" s="102"/>
    </row>
    <row r="14" spans="2:6" ht="16.5" thickBot="1" x14ac:dyDescent="0.35">
      <c r="B14" s="57"/>
      <c r="C14" s="57"/>
      <c r="D14" s="57"/>
      <c r="E14" s="102"/>
      <c r="F14" s="102"/>
    </row>
    <row r="15" spans="2:6" ht="15.75" x14ac:dyDescent="0.3">
      <c r="B15" s="67">
        <v>2</v>
      </c>
      <c r="C15" s="68">
        <v>9</v>
      </c>
      <c r="D15" s="69">
        <v>6</v>
      </c>
      <c r="E15" s="9"/>
      <c r="F15" s="9" t="s">
        <v>209</v>
      </c>
    </row>
    <row r="16" spans="2:6" ht="15.75" x14ac:dyDescent="0.3">
      <c r="B16" s="70">
        <v>7</v>
      </c>
      <c r="C16" s="71">
        <v>5</v>
      </c>
      <c r="D16" s="72">
        <v>3</v>
      </c>
      <c r="E16" s="105"/>
      <c r="F16" s="102"/>
    </row>
    <row r="17" spans="2:6" ht="16.5" thickBot="1" x14ac:dyDescent="0.35">
      <c r="B17" s="73">
        <v>4</v>
      </c>
      <c r="C17" s="74">
        <v>1</v>
      </c>
      <c r="D17" s="75">
        <v>8</v>
      </c>
      <c r="E17" s="105"/>
      <c r="F17" s="102"/>
    </row>
  </sheetData>
  <mergeCells count="11">
    <mergeCell ref="E10:F10"/>
    <mergeCell ref="E3:F3"/>
    <mergeCell ref="E4:F4"/>
    <mergeCell ref="E5:F5"/>
    <mergeCell ref="E8:F8"/>
    <mergeCell ref="E9:F9"/>
    <mergeCell ref="E12:F12"/>
    <mergeCell ref="E13:F13"/>
    <mergeCell ref="E14:F14"/>
    <mergeCell ref="E16:F16"/>
    <mergeCell ref="E17:F17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8E16-2F1C-4F24-8C10-5D78BE5F76E4}">
  <sheetPr codeName="Planilha17"/>
  <dimension ref="A1:C10"/>
  <sheetViews>
    <sheetView showGridLines="0" tabSelected="1" workbookViewId="0">
      <selection activeCell="D19" sqref="D19"/>
    </sheetView>
  </sheetViews>
  <sheetFormatPr defaultRowHeight="15" x14ac:dyDescent="0.3"/>
  <cols>
    <col min="1" max="1" width="19.42578125" bestFit="1" customWidth="1"/>
    <col min="2" max="2" width="7.28515625" customWidth="1"/>
    <col min="3" max="3" width="19.28515625" bestFit="1" customWidth="1"/>
  </cols>
  <sheetData>
    <row r="1" spans="1:3" ht="15.75" x14ac:dyDescent="0.3">
      <c r="A1" s="86" t="s">
        <v>220</v>
      </c>
      <c r="B1" s="87" t="s">
        <v>221</v>
      </c>
      <c r="C1" s="82" t="s">
        <v>222</v>
      </c>
    </row>
    <row r="2" spans="1:3" ht="15.75" x14ac:dyDescent="0.3">
      <c r="A2" s="84" t="s">
        <v>223</v>
      </c>
      <c r="B2" s="85">
        <v>0</v>
      </c>
      <c r="C2" s="83" t="s">
        <v>223</v>
      </c>
    </row>
    <row r="3" spans="1:3" ht="15.75" x14ac:dyDescent="0.3">
      <c r="A3" s="84" t="s">
        <v>224</v>
      </c>
      <c r="B3" s="85">
        <v>1</v>
      </c>
      <c r="C3" s="83" t="s">
        <v>225</v>
      </c>
    </row>
    <row r="4" spans="1:3" ht="15.75" x14ac:dyDescent="0.3">
      <c r="A4" s="84" t="s">
        <v>226</v>
      </c>
      <c r="B4" s="85">
        <v>5</v>
      </c>
      <c r="C4" s="83" t="s">
        <v>227</v>
      </c>
    </row>
    <row r="5" spans="1:3" ht="15.75" x14ac:dyDescent="0.3">
      <c r="A5" s="84" t="s">
        <v>228</v>
      </c>
      <c r="B5" s="85">
        <v>10</v>
      </c>
      <c r="C5" s="83" t="s">
        <v>229</v>
      </c>
    </row>
    <row r="6" spans="1:3" ht="15.75" x14ac:dyDescent="0.3">
      <c r="A6" s="84" t="s">
        <v>230</v>
      </c>
      <c r="B6" s="85">
        <v>15</v>
      </c>
      <c r="C6" s="83" t="s">
        <v>231</v>
      </c>
    </row>
    <row r="7" spans="1:3" ht="15.75" x14ac:dyDescent="0.3">
      <c r="A7" s="84" t="s">
        <v>232</v>
      </c>
      <c r="B7" s="85">
        <v>26</v>
      </c>
      <c r="C7" s="83" t="s">
        <v>232</v>
      </c>
    </row>
    <row r="8" spans="1:3" ht="15.75" x14ac:dyDescent="0.3">
      <c r="A8" s="84" t="s">
        <v>233</v>
      </c>
      <c r="B8" s="85">
        <v>34</v>
      </c>
      <c r="C8" s="83" t="s">
        <v>234</v>
      </c>
    </row>
    <row r="9" spans="1:3" ht="15.75" x14ac:dyDescent="0.3">
      <c r="A9" s="84" t="s">
        <v>235</v>
      </c>
      <c r="B9" s="85">
        <v>59</v>
      </c>
      <c r="C9" s="83" t="s">
        <v>236</v>
      </c>
    </row>
    <row r="10" spans="1:3" ht="15.75" x14ac:dyDescent="0.3">
      <c r="A10" s="88" t="s">
        <v>237</v>
      </c>
      <c r="B10" s="89">
        <v>142</v>
      </c>
      <c r="C10" s="83" t="s">
        <v>238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40708-675C-43D8-B28E-37464A22F63B}">
  <dimension ref="A1:H9"/>
  <sheetViews>
    <sheetView workbookViewId="0">
      <selection activeCell="D36" sqref="D36"/>
    </sheetView>
  </sheetViews>
  <sheetFormatPr defaultRowHeight="15" x14ac:dyDescent="0.3"/>
  <cols>
    <col min="1" max="1" width="12.140625" customWidth="1"/>
    <col min="2" max="2" width="17.7109375" bestFit="1" customWidth="1"/>
    <col min="3" max="3" width="40.5703125" bestFit="1" customWidth="1"/>
    <col min="5" max="5" width="15" customWidth="1"/>
    <col min="6" max="6" width="17.28515625" customWidth="1"/>
    <col min="8" max="8" width="16.42578125" bestFit="1" customWidth="1"/>
  </cols>
  <sheetData>
    <row r="1" spans="1:8" ht="15.75" x14ac:dyDescent="0.3">
      <c r="A1" s="8" t="s">
        <v>239</v>
      </c>
      <c r="B1" s="8" t="s">
        <v>240</v>
      </c>
      <c r="C1" s="8" t="s">
        <v>241</v>
      </c>
      <c r="D1" s="90"/>
      <c r="E1" s="8" t="s">
        <v>240</v>
      </c>
      <c r="F1" s="8" t="s">
        <v>241</v>
      </c>
      <c r="G1" s="90"/>
      <c r="H1" s="91" t="s">
        <v>222</v>
      </c>
    </row>
    <row r="2" spans="1:8" ht="15.75" x14ac:dyDescent="0.3">
      <c r="A2" s="9" t="s">
        <v>242</v>
      </c>
      <c r="B2" s="9" t="s">
        <v>243</v>
      </c>
      <c r="C2" s="9" t="s">
        <v>244</v>
      </c>
      <c r="D2" s="9"/>
      <c r="E2" s="9" t="s">
        <v>245</v>
      </c>
      <c r="F2" s="9" t="s">
        <v>246</v>
      </c>
      <c r="G2" s="9"/>
      <c r="H2" s="9" t="s">
        <v>4</v>
      </c>
    </row>
    <row r="3" spans="1:8" ht="15.75" x14ac:dyDescent="0.3">
      <c r="A3" s="92" t="s">
        <v>4</v>
      </c>
      <c r="B3" s="92" t="s">
        <v>247</v>
      </c>
      <c r="C3" s="92" t="s">
        <v>248</v>
      </c>
      <c r="D3" s="9"/>
      <c r="E3" s="9" t="s">
        <v>243</v>
      </c>
      <c r="F3" s="9" t="s">
        <v>249</v>
      </c>
      <c r="G3" s="9"/>
      <c r="H3" s="9" t="s">
        <v>250</v>
      </c>
    </row>
    <row r="4" spans="1:8" ht="15.75" x14ac:dyDescent="0.3">
      <c r="A4" s="9" t="s">
        <v>251</v>
      </c>
      <c r="B4" s="9" t="s">
        <v>245</v>
      </c>
      <c r="C4" s="9" t="s">
        <v>252</v>
      </c>
      <c r="D4" s="9"/>
      <c r="E4" s="9" t="s">
        <v>253</v>
      </c>
      <c r="F4" s="9" t="s">
        <v>254</v>
      </c>
      <c r="G4" s="9"/>
      <c r="H4" s="9" t="s">
        <v>255</v>
      </c>
    </row>
    <row r="5" spans="1:8" ht="15.75" x14ac:dyDescent="0.3">
      <c r="A5" s="9" t="s">
        <v>256</v>
      </c>
      <c r="B5" s="9" t="s">
        <v>257</v>
      </c>
      <c r="C5" s="9"/>
      <c r="D5" s="9"/>
      <c r="E5" s="9" t="s">
        <v>258</v>
      </c>
      <c r="F5" s="9" t="s">
        <v>259</v>
      </c>
      <c r="G5" s="102"/>
      <c r="H5" s="102"/>
    </row>
    <row r="6" spans="1:8" ht="15.75" x14ac:dyDescent="0.3">
      <c r="A6" s="92" t="s">
        <v>250</v>
      </c>
      <c r="B6" s="92" t="s">
        <v>260</v>
      </c>
      <c r="C6" s="92" t="s">
        <v>261</v>
      </c>
      <c r="D6" s="102"/>
      <c r="E6" s="102"/>
      <c r="F6" s="9" t="s">
        <v>262</v>
      </c>
      <c r="G6" s="102"/>
      <c r="H6" s="102"/>
    </row>
    <row r="7" spans="1:8" ht="15.75" x14ac:dyDescent="0.3">
      <c r="A7" s="9" t="s">
        <v>263</v>
      </c>
      <c r="B7" s="9"/>
      <c r="C7" s="9" t="s">
        <v>264</v>
      </c>
      <c r="D7" s="102"/>
      <c r="E7" s="102"/>
      <c r="F7" s="9" t="s">
        <v>265</v>
      </c>
      <c r="G7" s="102"/>
      <c r="H7" s="102"/>
    </row>
    <row r="8" spans="1:8" ht="15.75" x14ac:dyDescent="0.3">
      <c r="A8" s="92" t="s">
        <v>255</v>
      </c>
      <c r="B8" s="92" t="s">
        <v>266</v>
      </c>
      <c r="C8" s="92" t="s">
        <v>267</v>
      </c>
      <c r="D8" s="102"/>
      <c r="E8" s="102"/>
      <c r="F8" s="9"/>
      <c r="G8" s="102"/>
      <c r="H8" s="102"/>
    </row>
    <row r="9" spans="1:8" ht="15.75" x14ac:dyDescent="0.3">
      <c r="A9" s="9" t="s">
        <v>268</v>
      </c>
      <c r="B9" s="9" t="s">
        <v>269</v>
      </c>
      <c r="C9" s="9" t="s">
        <v>270</v>
      </c>
      <c r="D9" s="102"/>
      <c r="E9" s="102"/>
      <c r="F9" s="9"/>
      <c r="G9" s="102"/>
      <c r="H9" s="102"/>
    </row>
  </sheetData>
  <mergeCells count="9">
    <mergeCell ref="D9:E9"/>
    <mergeCell ref="G9:H9"/>
    <mergeCell ref="G5:H5"/>
    <mergeCell ref="D6:E6"/>
    <mergeCell ref="G6:H6"/>
    <mergeCell ref="D7:E7"/>
    <mergeCell ref="G7:H7"/>
    <mergeCell ref="D8:E8"/>
    <mergeCell ref="G8:H8"/>
  </mergeCells>
  <pageMargins left="0.511811024" right="0.511811024" top="0.78740157499999996" bottom="0.78740157499999996" header="0.31496062000000002" footer="0.31496062000000002"/>
  <drawing r:id="rId1"/>
  <tableParts count="3">
    <tablePart r:id="rId2"/>
    <tablePart r:id="rId3"/>
    <tablePart r:id="rId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3AEC1-8AB4-4831-B1D2-A0BC53D41B4F}">
  <dimension ref="A1:C21"/>
  <sheetViews>
    <sheetView workbookViewId="0">
      <selection activeCell="J14" sqref="J14"/>
    </sheetView>
  </sheetViews>
  <sheetFormatPr defaultRowHeight="15" x14ac:dyDescent="0.3"/>
  <cols>
    <col min="2" max="2" width="10.42578125" customWidth="1"/>
  </cols>
  <sheetData>
    <row r="1" spans="1:3" ht="15.75" x14ac:dyDescent="0.3">
      <c r="A1" s="90" t="s">
        <v>50</v>
      </c>
      <c r="B1" s="90" t="s">
        <v>98</v>
      </c>
      <c r="C1" s="9"/>
    </row>
    <row r="2" spans="1:3" ht="15.75" x14ac:dyDescent="0.3">
      <c r="A2" s="9" t="s">
        <v>271</v>
      </c>
      <c r="B2" s="9">
        <v>2</v>
      </c>
      <c r="C2" s="9"/>
    </row>
    <row r="3" spans="1:3" ht="15.75" x14ac:dyDescent="0.3">
      <c r="A3" s="9">
        <v>3</v>
      </c>
      <c r="B3" s="9">
        <v>1</v>
      </c>
      <c r="C3" s="9"/>
    </row>
    <row r="4" spans="1:3" ht="15.75" x14ac:dyDescent="0.3">
      <c r="A4" s="9" t="s">
        <v>272</v>
      </c>
      <c r="B4" s="9">
        <v>1</v>
      </c>
      <c r="C4" s="9"/>
    </row>
    <row r="5" spans="1:3" ht="15.75" x14ac:dyDescent="0.3">
      <c r="A5" s="9"/>
      <c r="B5" s="9">
        <v>2</v>
      </c>
      <c r="C5" s="9"/>
    </row>
    <row r="6" spans="1:3" ht="15.75" x14ac:dyDescent="0.3">
      <c r="A6" s="9" t="s">
        <v>273</v>
      </c>
      <c r="B6" s="9">
        <v>2</v>
      </c>
      <c r="C6" s="9"/>
    </row>
    <row r="7" spans="1:3" ht="15.75" x14ac:dyDescent="0.3">
      <c r="A7" s="9" t="s">
        <v>274</v>
      </c>
      <c r="B7" s="9">
        <v>2</v>
      </c>
      <c r="C7" s="9"/>
    </row>
    <row r="8" spans="1:3" ht="15.75" x14ac:dyDescent="0.3">
      <c r="A8" s="9" t="s">
        <v>275</v>
      </c>
      <c r="B8" s="9">
        <v>1</v>
      </c>
      <c r="C8" s="9"/>
    </row>
    <row r="9" spans="1:3" ht="15.75" x14ac:dyDescent="0.3">
      <c r="A9" s="9" t="s">
        <v>276</v>
      </c>
      <c r="B9" s="9">
        <v>1</v>
      </c>
      <c r="C9" s="9"/>
    </row>
    <row r="10" spans="1:3" ht="15.75" x14ac:dyDescent="0.3">
      <c r="A10" s="9" t="s">
        <v>177</v>
      </c>
      <c r="B10" s="9">
        <v>2</v>
      </c>
      <c r="C10" s="9"/>
    </row>
    <row r="11" spans="1:3" ht="15.75" x14ac:dyDescent="0.3">
      <c r="A11" s="9" t="s">
        <v>277</v>
      </c>
      <c r="B11" s="9">
        <v>2</v>
      </c>
      <c r="C11" s="9"/>
    </row>
    <row r="12" spans="1:3" ht="15.75" x14ac:dyDescent="0.3">
      <c r="A12" s="9" t="s">
        <v>273</v>
      </c>
      <c r="B12" s="9">
        <v>1</v>
      </c>
      <c r="C12" s="9"/>
    </row>
    <row r="13" spans="1:3" ht="15.75" x14ac:dyDescent="0.3">
      <c r="A13" s="9" t="s">
        <v>278</v>
      </c>
      <c r="B13" s="9">
        <v>1</v>
      </c>
      <c r="C13" s="9"/>
    </row>
    <row r="14" spans="1:3" ht="15.75" x14ac:dyDescent="0.3">
      <c r="A14" s="9" t="s">
        <v>279</v>
      </c>
      <c r="B14" s="9">
        <v>1</v>
      </c>
      <c r="C14" s="9"/>
    </row>
    <row r="15" spans="1:3" ht="15.75" x14ac:dyDescent="0.3">
      <c r="A15" s="93" t="s">
        <v>169</v>
      </c>
      <c r="B15" s="93">
        <v>2</v>
      </c>
      <c r="C15" s="9"/>
    </row>
    <row r="16" spans="1:3" ht="15.75" x14ac:dyDescent="0.3">
      <c r="A16" s="9"/>
      <c r="B16" s="9">
        <v>2</v>
      </c>
      <c r="C16" s="9"/>
    </row>
    <row r="17" spans="1:3" ht="15.75" x14ac:dyDescent="0.3">
      <c r="A17" s="9" t="s">
        <v>280</v>
      </c>
      <c r="B17" s="9">
        <v>2</v>
      </c>
      <c r="C17" s="9"/>
    </row>
    <row r="18" spans="1:3" ht="15.75" x14ac:dyDescent="0.3">
      <c r="A18" s="9" t="s">
        <v>281</v>
      </c>
      <c r="B18" s="9">
        <v>1</v>
      </c>
      <c r="C18" s="9"/>
    </row>
    <row r="19" spans="1:3" ht="15.75" x14ac:dyDescent="0.3">
      <c r="A19" s="9" t="s">
        <v>282</v>
      </c>
      <c r="B19" s="9">
        <v>1</v>
      </c>
      <c r="C19" s="9"/>
    </row>
    <row r="20" spans="1:3" ht="15.75" x14ac:dyDescent="0.3">
      <c r="A20" s="9" t="s">
        <v>283</v>
      </c>
      <c r="B20" s="9">
        <v>2</v>
      </c>
      <c r="C20" s="9"/>
    </row>
    <row r="21" spans="1:3" ht="15.75" x14ac:dyDescent="0.3">
      <c r="A21" s="9"/>
      <c r="B21" s="9"/>
      <c r="C21" s="9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D6EFD-91B8-43E7-87F8-CB35CE76F11E}">
  <sheetPr codeName="Planilha10"/>
  <dimension ref="A1:J20"/>
  <sheetViews>
    <sheetView showGridLines="0" workbookViewId="0">
      <selection activeCell="G12" sqref="G12"/>
    </sheetView>
  </sheetViews>
  <sheetFormatPr defaultRowHeight="15" x14ac:dyDescent="0.3"/>
  <cols>
    <col min="1" max="1" width="10.42578125" customWidth="1"/>
    <col min="10" max="10" width="86.7109375" customWidth="1"/>
  </cols>
  <sheetData>
    <row r="1" spans="1:10" ht="15.75" x14ac:dyDescent="0.3">
      <c r="A1" s="33" t="s">
        <v>98</v>
      </c>
      <c r="B1" s="34" t="s">
        <v>3</v>
      </c>
    </row>
    <row r="2" spans="1:10" ht="15.75" x14ac:dyDescent="0.3">
      <c r="A2" s="9">
        <v>11</v>
      </c>
      <c r="B2" s="9">
        <v>15</v>
      </c>
      <c r="I2" cm="1">
        <f t="array" aca="1" ref="I2:I5" ca="1">_xlfn.LET(
_xlpm.a,A2:A20,
_xlpm.b,ROWS(_xlpm.a),
_xlpm.c,_xlfn.XMATCH(TRUE,(_xlpm.a=8),,-1)-_xlpm.b,
_xlpm.d,OFFSET(A20,,,_xlpm.c,),
_xlfn._xlws.FILTER(_xlpm.d,_xlpm.d&gt;8)
)</f>
        <v>15</v>
      </c>
      <c r="J2" t="str">
        <f ca="1">_xlfn.FORMULATEXT(I2)</f>
        <v>=LET(
a;A2:A20;
b;LINS(a);
c;CORRESPX(VERDADEIRO;(a=8);;-1)-b;
d;DESLOC(A20;;;c;);
FILTRO(d;d&gt;8)
)</v>
      </c>
    </row>
    <row r="3" spans="1:10" ht="15.75" x14ac:dyDescent="0.3">
      <c r="A3" s="9">
        <v>3</v>
      </c>
      <c r="B3" s="9">
        <v>9</v>
      </c>
      <c r="I3">
        <f ca="1"/>
        <v>9</v>
      </c>
    </row>
    <row r="4" spans="1:10" ht="15.75" x14ac:dyDescent="0.3">
      <c r="A4" s="9">
        <v>4</v>
      </c>
      <c r="B4" s="9">
        <v>10</v>
      </c>
      <c r="I4">
        <f ca="1"/>
        <v>10</v>
      </c>
    </row>
    <row r="5" spans="1:10" ht="15.75" x14ac:dyDescent="0.3">
      <c r="A5" s="9">
        <v>12</v>
      </c>
      <c r="B5" s="9">
        <v>12</v>
      </c>
      <c r="I5">
        <f ca="1"/>
        <v>12</v>
      </c>
    </row>
    <row r="6" spans="1:10" ht="15.75" x14ac:dyDescent="0.3">
      <c r="A6" s="9">
        <v>4</v>
      </c>
      <c r="B6" s="9"/>
    </row>
    <row r="7" spans="1:10" ht="15.75" x14ac:dyDescent="0.3">
      <c r="A7" s="9">
        <v>8</v>
      </c>
      <c r="B7" s="9"/>
    </row>
    <row r="8" spans="1:10" ht="15.75" x14ac:dyDescent="0.3">
      <c r="A8" s="9">
        <v>9</v>
      </c>
      <c r="B8" s="9"/>
      <c r="I8" cm="1">
        <f t="array" ref="I8:I11">_xlfn.LET(
_xlpm.a,A2:A20,
_xlpm.b,ROWS(_xlpm.a),
_xlpm.c,_xlfn.SEQUENCE(_xlpm.b),
_xlpm.d,(_xlpm.c&gt;MAX((_xlpm.a=8)*_xlpm.c)),
_xlfn._xlws.FILTER(_xlpm.d*_xlpm.a,_xlpm.d*_xlpm.a&gt;8)
)</f>
        <v>15</v>
      </c>
      <c r="J8" t="str">
        <f ca="1">_xlfn.FORMULATEXT(I8)</f>
        <v>=LET(
a;A2:A20;
b;LINS(a);
c;SEQUÊNCIA(b);
d;(c&gt;MÁXIMO((a=8)*c));
FILTRO(d*a;d*a&gt;8)
)</v>
      </c>
    </row>
    <row r="9" spans="1:10" ht="15.75" x14ac:dyDescent="0.3">
      <c r="A9" s="9">
        <v>11</v>
      </c>
      <c r="B9" s="9"/>
      <c r="I9">
        <v>9</v>
      </c>
    </row>
    <row r="10" spans="1:10" ht="15.75" x14ac:dyDescent="0.3">
      <c r="A10" s="9">
        <v>5</v>
      </c>
      <c r="B10" s="9"/>
      <c r="I10">
        <v>10</v>
      </c>
    </row>
    <row r="11" spans="1:10" ht="15.75" x14ac:dyDescent="0.3">
      <c r="A11" s="9">
        <v>7</v>
      </c>
      <c r="B11" s="9"/>
      <c r="I11">
        <v>12</v>
      </c>
    </row>
    <row r="12" spans="1:10" ht="15.75" x14ac:dyDescent="0.3">
      <c r="A12" s="9">
        <v>7</v>
      </c>
      <c r="B12" s="9"/>
    </row>
    <row r="13" spans="1:10" ht="15.75" x14ac:dyDescent="0.3">
      <c r="A13" s="9">
        <v>8</v>
      </c>
      <c r="B13" s="9"/>
    </row>
    <row r="14" spans="1:10" ht="15.75" x14ac:dyDescent="0.3">
      <c r="A14" s="9">
        <v>6</v>
      </c>
      <c r="B14" s="9"/>
    </row>
    <row r="15" spans="1:10" ht="15.75" x14ac:dyDescent="0.3">
      <c r="A15" s="35">
        <v>15</v>
      </c>
      <c r="B15" s="9"/>
      <c r="G15" t="s">
        <v>130</v>
      </c>
      <c r="I15" cm="1">
        <f t="array" ref="I15:I18">_xlfn.LET(
_xlpm.a,A2:A20,
_xlpm.b,ROW(_xlpm.a),
_xlpm.c,_xlfn.XMATCH(TRUE,(_xlpm.a=8),,-1),
_xlfn._xlws.FILTER(_xlpm.a,(_xlpm.b&gt;_xlpm.c)*(_xlpm.a&gt;8)
))</f>
        <v>15</v>
      </c>
      <c r="J15" t="str">
        <f ca="1">_xlfn.FORMULATEXT(I15)</f>
        <v>=LET(
a;A2:A20;
b;LIN(a);
c;CORRESPX(VERDADEIRO;(a=8);;-1);
FILTRO(a;(b&gt;c)*(a&gt;8)
))</v>
      </c>
    </row>
    <row r="16" spans="1:10" ht="15.75" x14ac:dyDescent="0.3">
      <c r="A16" s="9">
        <v>4</v>
      </c>
      <c r="B16" s="9"/>
      <c r="I16">
        <v>9</v>
      </c>
    </row>
    <row r="17" spans="1:9" ht="15.75" x14ac:dyDescent="0.3">
      <c r="A17" s="35">
        <v>9</v>
      </c>
      <c r="B17" s="9"/>
      <c r="I17">
        <v>10</v>
      </c>
    </row>
    <row r="18" spans="1:9" ht="15.75" x14ac:dyDescent="0.3">
      <c r="A18" s="35">
        <v>10</v>
      </c>
      <c r="B18" s="9"/>
      <c r="I18">
        <v>12</v>
      </c>
    </row>
    <row r="19" spans="1:9" ht="15.75" x14ac:dyDescent="0.3">
      <c r="A19" s="9">
        <v>5</v>
      </c>
      <c r="B19" s="9"/>
    </row>
    <row r="20" spans="1:9" ht="15.75" x14ac:dyDescent="0.3">
      <c r="A20" s="35">
        <v>12</v>
      </c>
      <c r="B20" s="9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98F6F-404B-42CA-85CE-EACFF47FEBF6}">
  <sheetPr codeName="Planilha11"/>
  <dimension ref="B2:C23"/>
  <sheetViews>
    <sheetView showGridLines="0" workbookViewId="0">
      <selection activeCell="B2" sqref="B2"/>
    </sheetView>
  </sheetViews>
  <sheetFormatPr defaultRowHeight="15" x14ac:dyDescent="0.3"/>
  <cols>
    <col min="1" max="1" width="4" customWidth="1"/>
    <col min="2" max="2" width="16.140625" bestFit="1" customWidth="1"/>
  </cols>
  <sheetData>
    <row r="2" spans="2:3" ht="15.75" x14ac:dyDescent="0.3">
      <c r="B2" s="24" t="s">
        <v>99</v>
      </c>
      <c r="C2" s="24" t="s">
        <v>100</v>
      </c>
    </row>
    <row r="3" spans="2:3" x14ac:dyDescent="0.3">
      <c r="B3" t="s">
        <v>101</v>
      </c>
      <c r="C3" t="s">
        <v>102</v>
      </c>
    </row>
    <row r="4" spans="2:3" x14ac:dyDescent="0.3">
      <c r="B4" t="s">
        <v>103</v>
      </c>
      <c r="C4" t="s">
        <v>104</v>
      </c>
    </row>
    <row r="5" spans="2:3" x14ac:dyDescent="0.3">
      <c r="B5" t="s">
        <v>103</v>
      </c>
      <c r="C5" t="s">
        <v>105</v>
      </c>
    </row>
    <row r="6" spans="2:3" x14ac:dyDescent="0.3">
      <c r="B6" t="s">
        <v>103</v>
      </c>
      <c r="C6" t="s">
        <v>102</v>
      </c>
    </row>
    <row r="7" spans="2:3" x14ac:dyDescent="0.3">
      <c r="B7" t="s">
        <v>106</v>
      </c>
      <c r="C7" t="s">
        <v>107</v>
      </c>
    </row>
    <row r="8" spans="2:3" x14ac:dyDescent="0.3">
      <c r="B8" t="s">
        <v>108</v>
      </c>
      <c r="C8" t="s">
        <v>105</v>
      </c>
    </row>
    <row r="9" spans="2:3" x14ac:dyDescent="0.3">
      <c r="B9" t="s">
        <v>109</v>
      </c>
    </row>
    <row r="10" spans="2:3" x14ac:dyDescent="0.3">
      <c r="B10" t="s">
        <v>110</v>
      </c>
      <c r="C10" t="s">
        <v>104</v>
      </c>
    </row>
    <row r="11" spans="2:3" x14ac:dyDescent="0.3">
      <c r="B11" t="s">
        <v>111</v>
      </c>
      <c r="C11" t="s">
        <v>107</v>
      </c>
    </row>
    <row r="12" spans="2:3" x14ac:dyDescent="0.3">
      <c r="B12" t="s">
        <v>111</v>
      </c>
      <c r="C12" t="s">
        <v>102</v>
      </c>
    </row>
    <row r="13" spans="2:3" x14ac:dyDescent="0.3">
      <c r="B13" t="s">
        <v>112</v>
      </c>
      <c r="C13" t="s">
        <v>105</v>
      </c>
    </row>
    <row r="14" spans="2:3" x14ac:dyDescent="0.3">
      <c r="B14" t="s">
        <v>113</v>
      </c>
      <c r="C14" t="s">
        <v>104</v>
      </c>
    </row>
    <row r="15" spans="2:3" x14ac:dyDescent="0.3">
      <c r="B15" t="s">
        <v>113</v>
      </c>
      <c r="C15" t="s">
        <v>114</v>
      </c>
    </row>
    <row r="16" spans="2:3" x14ac:dyDescent="0.3">
      <c r="B16" t="s">
        <v>113</v>
      </c>
      <c r="C16" t="s">
        <v>105</v>
      </c>
    </row>
    <row r="17" spans="2:3" x14ac:dyDescent="0.3">
      <c r="B17" t="s">
        <v>113</v>
      </c>
      <c r="C17" t="s">
        <v>102</v>
      </c>
    </row>
    <row r="18" spans="2:3" x14ac:dyDescent="0.3">
      <c r="B18" t="s">
        <v>113</v>
      </c>
      <c r="C18" t="s">
        <v>107</v>
      </c>
    </row>
    <row r="19" spans="2:3" x14ac:dyDescent="0.3">
      <c r="B19" t="s">
        <v>115</v>
      </c>
    </row>
    <row r="20" spans="2:3" x14ac:dyDescent="0.3">
      <c r="B20" t="s">
        <v>116</v>
      </c>
      <c r="C20" t="s">
        <v>107</v>
      </c>
    </row>
    <row r="21" spans="2:3" x14ac:dyDescent="0.3">
      <c r="B21" t="s">
        <v>116</v>
      </c>
      <c r="C21" t="s">
        <v>104</v>
      </c>
    </row>
    <row r="22" spans="2:3" x14ac:dyDescent="0.3">
      <c r="B22" t="s">
        <v>116</v>
      </c>
      <c r="C22" t="s">
        <v>114</v>
      </c>
    </row>
    <row r="23" spans="2:3" x14ac:dyDescent="0.3">
      <c r="B23" t="s">
        <v>116</v>
      </c>
      <c r="C23" t="s">
        <v>102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DD49-5CD6-4AF2-85D4-7869331E655C}">
  <sheetPr codeName="Planilha12"/>
  <dimension ref="A1:C12"/>
  <sheetViews>
    <sheetView showGridLines="0" workbookViewId="0">
      <selection activeCell="B31" sqref="B31"/>
    </sheetView>
  </sheetViews>
  <sheetFormatPr defaultRowHeight="15" x14ac:dyDescent="0.3"/>
  <cols>
    <col min="1" max="1" width="15.28515625" bestFit="1" customWidth="1"/>
    <col min="2" max="2" width="19" bestFit="1" customWidth="1"/>
    <col min="3" max="3" width="16.42578125" bestFit="1" customWidth="1"/>
  </cols>
  <sheetData>
    <row r="1" spans="1:3" ht="15.75" x14ac:dyDescent="0.3">
      <c r="A1" s="3" t="s">
        <v>25</v>
      </c>
      <c r="B1" s="3" t="s">
        <v>26</v>
      </c>
      <c r="C1" s="4" t="s">
        <v>3</v>
      </c>
    </row>
    <row r="2" spans="1:3" x14ac:dyDescent="0.3">
      <c r="A2" s="5" t="s">
        <v>27</v>
      </c>
      <c r="B2" s="5"/>
      <c r="C2" t="s">
        <v>27</v>
      </c>
    </row>
    <row r="3" spans="1:3" x14ac:dyDescent="0.3">
      <c r="A3" t="s">
        <v>28</v>
      </c>
      <c r="B3" t="s">
        <v>29</v>
      </c>
      <c r="C3" t="s">
        <v>30</v>
      </c>
    </row>
    <row r="4" spans="1:3" x14ac:dyDescent="0.3">
      <c r="A4" s="5" t="s">
        <v>30</v>
      </c>
      <c r="B4" s="5"/>
      <c r="C4" t="s">
        <v>31</v>
      </c>
    </row>
    <row r="5" spans="1:3" x14ac:dyDescent="0.3">
      <c r="A5" t="s">
        <v>32</v>
      </c>
      <c r="B5" t="s">
        <v>33</v>
      </c>
      <c r="C5" t="s">
        <v>34</v>
      </c>
    </row>
    <row r="6" spans="1:3" x14ac:dyDescent="0.3">
      <c r="A6" s="5" t="s">
        <v>31</v>
      </c>
      <c r="B6" s="5"/>
    </row>
    <row r="7" spans="1:3" x14ac:dyDescent="0.3">
      <c r="A7" t="s">
        <v>35</v>
      </c>
      <c r="B7" t="s">
        <v>36</v>
      </c>
    </row>
    <row r="8" spans="1:3" x14ac:dyDescent="0.3">
      <c r="A8" s="5" t="s">
        <v>34</v>
      </c>
      <c r="B8" s="5"/>
    </row>
    <row r="9" spans="1:3" x14ac:dyDescent="0.3">
      <c r="A9" t="s">
        <v>37</v>
      </c>
      <c r="B9" t="s">
        <v>38</v>
      </c>
    </row>
    <row r="10" spans="1:3" x14ac:dyDescent="0.3">
      <c r="A10" t="s">
        <v>39</v>
      </c>
      <c r="B10" s="6" t="s">
        <v>40</v>
      </c>
    </row>
    <row r="11" spans="1:3" x14ac:dyDescent="0.3">
      <c r="A11" t="s">
        <v>41</v>
      </c>
      <c r="B11" t="s">
        <v>42</v>
      </c>
    </row>
    <row r="12" spans="1:3" x14ac:dyDescent="0.3">
      <c r="A12" t="s">
        <v>43</v>
      </c>
      <c r="B12" t="s">
        <v>44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B072A-9263-47CA-8D43-62FB69E9D5E6}">
  <sheetPr codeName="Planilha13"/>
  <dimension ref="A1:F10"/>
  <sheetViews>
    <sheetView showGridLines="0" workbookViewId="0">
      <selection activeCell="H2" sqref="H2"/>
    </sheetView>
  </sheetViews>
  <sheetFormatPr defaultRowHeight="15" x14ac:dyDescent="0.3"/>
  <cols>
    <col min="6" max="6" width="16.42578125" bestFit="1" customWidth="1"/>
  </cols>
  <sheetData>
    <row r="1" spans="1:6" ht="15.75" x14ac:dyDescent="0.3">
      <c r="A1" s="3" t="s">
        <v>117</v>
      </c>
      <c r="B1" s="3" t="s">
        <v>118</v>
      </c>
      <c r="C1" s="3" t="s">
        <v>119</v>
      </c>
      <c r="D1" s="3" t="s">
        <v>120</v>
      </c>
      <c r="E1" s="24"/>
      <c r="F1" s="22" t="s">
        <v>3</v>
      </c>
    </row>
    <row r="2" spans="1:6" x14ac:dyDescent="0.3">
      <c r="A2" t="s">
        <v>121</v>
      </c>
      <c r="B2">
        <v>53</v>
      </c>
      <c r="C2">
        <v>29</v>
      </c>
      <c r="D2">
        <v>22</v>
      </c>
      <c r="F2" t="s">
        <v>122</v>
      </c>
    </row>
    <row r="3" spans="1:6" x14ac:dyDescent="0.3">
      <c r="A3" t="s">
        <v>123</v>
      </c>
      <c r="B3">
        <v>22</v>
      </c>
      <c r="C3">
        <v>42</v>
      </c>
      <c r="D3">
        <v>70</v>
      </c>
      <c r="F3" t="s">
        <v>124</v>
      </c>
    </row>
    <row r="4" spans="1:6" x14ac:dyDescent="0.3">
      <c r="A4" s="36" t="s">
        <v>122</v>
      </c>
      <c r="B4" s="36">
        <v>42</v>
      </c>
      <c r="C4" s="36">
        <v>52</v>
      </c>
      <c r="D4" s="36">
        <v>73</v>
      </c>
      <c r="F4" t="s">
        <v>125</v>
      </c>
    </row>
    <row r="5" spans="1:6" x14ac:dyDescent="0.3">
      <c r="A5" t="s">
        <v>126</v>
      </c>
      <c r="B5">
        <v>84</v>
      </c>
      <c r="C5">
        <v>34</v>
      </c>
      <c r="D5">
        <v>11</v>
      </c>
      <c r="F5" t="s">
        <v>127</v>
      </c>
    </row>
    <row r="6" spans="1:6" x14ac:dyDescent="0.3">
      <c r="A6" t="s">
        <v>128</v>
      </c>
      <c r="B6">
        <v>26</v>
      </c>
      <c r="C6">
        <v>52</v>
      </c>
      <c r="D6">
        <v>26</v>
      </c>
    </row>
    <row r="7" spans="1:6" x14ac:dyDescent="0.3">
      <c r="A7" s="36" t="s">
        <v>124</v>
      </c>
      <c r="B7" s="36">
        <v>21</v>
      </c>
      <c r="C7" s="36">
        <v>53</v>
      </c>
      <c r="D7" s="36">
        <v>44</v>
      </c>
    </row>
    <row r="8" spans="1:6" x14ac:dyDescent="0.3">
      <c r="A8" t="s">
        <v>129</v>
      </c>
      <c r="B8">
        <v>87</v>
      </c>
      <c r="C8">
        <v>29</v>
      </c>
      <c r="D8">
        <v>58</v>
      </c>
    </row>
    <row r="9" spans="1:6" x14ac:dyDescent="0.3">
      <c r="A9" s="36" t="s">
        <v>125</v>
      </c>
      <c r="B9" s="36">
        <v>22</v>
      </c>
      <c r="C9" s="36">
        <v>64</v>
      </c>
      <c r="D9" s="36">
        <v>71</v>
      </c>
    </row>
    <row r="10" spans="1:6" x14ac:dyDescent="0.3">
      <c r="A10" s="36" t="s">
        <v>127</v>
      </c>
      <c r="B10" s="36">
        <v>37</v>
      </c>
      <c r="C10" s="36">
        <v>80</v>
      </c>
      <c r="D10" s="36">
        <v>67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B6953-80B4-4DDC-887F-23486781A9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21</vt:i4>
      </vt:variant>
      <vt:variant>
        <vt:lpstr>Intervalos Nomeados</vt:lpstr>
      </vt:variant>
      <vt:variant>
        <vt:i4>2</vt:i4>
      </vt:variant>
    </vt:vector>
  </HeadingPairs>
  <TitlesOfParts>
    <vt:vector size="23" baseType="lpstr">
      <vt:lpstr>EXCEL CHALLENGE 20</vt:lpstr>
      <vt:lpstr>EXCEL CHALLENGE 21</vt:lpstr>
      <vt:lpstr>Desafio_GP_ExcelVip</vt:lpstr>
      <vt:lpstr>Desafio 2_GP_ExcelVip</vt:lpstr>
      <vt:lpstr>EXCEL CHALLENGE 19</vt:lpstr>
      <vt:lpstr>EXCEL CHALLENGE 16</vt:lpstr>
      <vt:lpstr>POWER QUERY CHALLENGE 9</vt:lpstr>
      <vt:lpstr>Aula Fabio Gatti</vt:lpstr>
      <vt:lpstr>POWER QUERY CHALLENGE 8</vt:lpstr>
      <vt:lpstr>POWER QUERY CHALLENGE 8 (2)</vt:lpstr>
      <vt:lpstr>POWER QUERY CHALLENGE 3</vt:lpstr>
      <vt:lpstr>POWER QUERY CHALLENGE 10</vt:lpstr>
      <vt:lpstr>EXCEL CHALLENGE 24</vt:lpstr>
      <vt:lpstr>EXCEL CHALLENGE 25</vt:lpstr>
      <vt:lpstr>EXCEL CHALLENGE 26</vt:lpstr>
      <vt:lpstr>EXCEL CHALLENGE 27</vt:lpstr>
      <vt:lpstr>EXCEL CHALLENGE 28</vt:lpstr>
      <vt:lpstr>EXCEL CHALLENGE 23</vt:lpstr>
      <vt:lpstr>POWER QUERY CHALLENGE 7</vt:lpstr>
      <vt:lpstr>EXCEL CHALLENGE 22</vt:lpstr>
      <vt:lpstr>EXCEL CHALLENGE 18</vt:lpstr>
      <vt:lpstr>'POWER QUERY CHALLENGE 8 (2)'!Alunos</vt:lpstr>
      <vt:lpstr>Alunos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supor</dc:creator>
  <cp:lastModifiedBy>Luan</cp:lastModifiedBy>
  <dcterms:created xsi:type="dcterms:W3CDTF">2022-09-13T10:31:38Z</dcterms:created>
  <dcterms:modified xsi:type="dcterms:W3CDTF">2023-06-01T08:07:17Z</dcterms:modified>
</cp:coreProperties>
</file>