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hongnguyenx\Desktop\"/>
    </mc:Choice>
  </mc:AlternateContent>
  <bookViews>
    <workbookView xWindow="4035" yWindow="1605" windowWidth="12120" windowHeight="4095"/>
  </bookViews>
  <sheets>
    <sheet name="Quotation" sheetId="17" r:id="rId1"/>
  </sheets>
  <definedNames>
    <definedName name="_xlnm.Print_Area" localSheetId="0">Quotation!$A$1:$H$127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78" i="17" l="1"/>
  <c r="H79" i="17"/>
  <c r="H77" i="17"/>
  <c r="H76" i="17"/>
  <c r="H75" i="17"/>
  <c r="H74" i="17"/>
  <c r="H73" i="17"/>
  <c r="H72" i="17"/>
  <c r="H71" i="17"/>
  <c r="H70" i="17"/>
  <c r="H69" i="17"/>
  <c r="H68" i="17"/>
  <c r="H67" i="17"/>
  <c r="H66" i="17"/>
  <c r="H65" i="17"/>
  <c r="H63" i="17"/>
  <c r="H62" i="17"/>
  <c r="H61" i="17"/>
  <c r="H60" i="17"/>
  <c r="H59" i="17"/>
  <c r="H58" i="17"/>
  <c r="H57" i="17"/>
  <c r="H56" i="17"/>
  <c r="H55" i="17"/>
  <c r="H54" i="17"/>
  <c r="H53" i="17"/>
  <c r="H47" i="17"/>
  <c r="H48" i="17"/>
  <c r="H49" i="17"/>
  <c r="H50" i="17"/>
  <c r="H46" i="17"/>
  <c r="H38" i="17"/>
  <c r="H39" i="17"/>
  <c r="H40" i="17"/>
  <c r="H41" i="17"/>
  <c r="H42" i="17"/>
  <c r="H43" i="17"/>
  <c r="H78" i="17"/>
  <c r="C64" i="17"/>
  <c r="H64" i="17" s="1"/>
  <c r="C52" i="17"/>
  <c r="C45" i="17"/>
  <c r="C44" i="17" s="1"/>
  <c r="C35" i="17"/>
  <c r="C32" i="17"/>
  <c r="H37" i="17"/>
  <c r="H36" i="17"/>
  <c r="H31" i="17"/>
  <c r="H29" i="17"/>
  <c r="C27" i="17"/>
  <c r="C51" i="17" l="1"/>
  <c r="H51" i="17" s="1"/>
  <c r="C26" i="17"/>
  <c r="H52" i="17"/>
  <c r="C80" i="17"/>
  <c r="H81" i="17"/>
  <c r="H34" i="17"/>
  <c r="H33" i="17"/>
  <c r="H28" i="17"/>
  <c r="H30" i="17"/>
  <c r="C22" i="17"/>
  <c r="H23" i="17"/>
  <c r="H24" i="17"/>
  <c r="H8" i="17"/>
  <c r="C25" i="17" l="1"/>
  <c r="C82" i="17" s="1"/>
  <c r="H22" i="17"/>
  <c r="H44" i="17"/>
  <c r="H45" i="17"/>
  <c r="H80" i="17"/>
  <c r="H27" i="17"/>
  <c r="H32" i="17"/>
  <c r="H26" i="17"/>
  <c r="H25" i="17" l="1"/>
  <c r="H82" i="17" l="1"/>
  <c r="C16" i="17"/>
  <c r="H16" i="17" s="1"/>
  <c r="H17" i="17" s="1"/>
  <c r="H35" i="17"/>
</calcChain>
</file>

<file path=xl/sharedStrings.xml><?xml version="1.0" encoding="utf-8"?>
<sst xmlns="http://schemas.openxmlformats.org/spreadsheetml/2006/main" count="96" uniqueCount="89">
  <si>
    <t>Should you have any query or comment, please feel free to contact us. We are always available at your disposition.</t>
  </si>
  <si>
    <t xml:space="preserve">Thank you very much for your cooperation. </t>
  </si>
  <si>
    <t>Best regards,</t>
  </si>
  <si>
    <t>Additional Terms &amp; Conditions, forming an integral part of the Contract</t>
  </si>
  <si>
    <t>• Prices quoted are exclusive of prevailing goods and services tax (GST) payable under the laws of the of Vietnam, which tax shall be payable by the Customer in addition to the prices if the purchase is done within Vietnam.</t>
  </si>
  <si>
    <t>• The payment shall be made by bank transfer in VND at the prevailing exchange rate of free-market at the time of payment which is supplied by Vietcombank.</t>
  </si>
  <si>
    <t>Name:</t>
  </si>
  <si>
    <t>Signed &amp; Accepted By:</t>
  </si>
  <si>
    <t>____________________________</t>
  </si>
  <si>
    <t>• Payment Terms: will be discussed later.</t>
  </si>
  <si>
    <t>Managing Director</t>
  </si>
  <si>
    <t>• All prices are quoted in VND unless otherwise specified.</t>
  </si>
  <si>
    <t>• All payments to AltBIT are to be made free of any deduction, claim, withholding tax or other taxes. Customer shall make up any shortfall due to any tax, exchange rate difference, back charges, transfer fees or the like so that AltBIT shall receive the full invoice amount.</t>
  </si>
  <si>
    <t>Nguyen Thien Minh (Mr.)</t>
  </si>
  <si>
    <t>AltBIT Software Development Ltd</t>
  </si>
  <si>
    <t>Mô tả</t>
  </si>
  <si>
    <t>KL</t>
  </si>
  <si>
    <t>Đơn giá (VND/Ngày)</t>
  </si>
  <si>
    <t>Thành Tiền (VND)</t>
  </si>
  <si>
    <t>Khởi động</t>
  </si>
  <si>
    <t>Phát triển/xây dựng</t>
  </si>
  <si>
    <t>Ngày ban hành:</t>
  </si>
  <si>
    <t>I. Tóm tắt:</t>
  </si>
  <si>
    <t>Tổng cộng</t>
  </si>
  <si>
    <t>II. Chi tiết:</t>
  </si>
  <si>
    <t>Triển khai</t>
  </si>
  <si>
    <t xml:space="preserve">Hỗ trợ </t>
  </si>
  <si>
    <t>Tìm hiểu yêu cầu</t>
  </si>
  <si>
    <t>BẢNG BÁO GIÁ 
HỆ THỐNG CRM</t>
  </si>
  <si>
    <r>
      <rPr>
        <b/>
        <u/>
        <sz val="12"/>
        <rFont val="Times New Roman"/>
        <family val="1"/>
      </rPr>
      <t>Người đại diên</t>
    </r>
    <r>
      <rPr>
        <b/>
        <sz val="12"/>
        <rFont val="Times New Roman"/>
        <family val="1"/>
      </rPr>
      <t>: XXX</t>
    </r>
  </si>
  <si>
    <t>Xin cảm ơn quý công ty đã quan tâm đến dịch vụ cung cấp giải pháp phần mềm của chúng tôi.Chúng tôi xin được trình bày bảng báo giá hệ thống CRM như sau:</t>
  </si>
  <si>
    <r>
      <rPr>
        <b/>
        <u/>
        <sz val="12"/>
        <rFont val="Times New Roman"/>
        <family val="1"/>
      </rPr>
      <t>Kính gửi</t>
    </r>
    <r>
      <rPr>
        <b/>
        <sz val="12"/>
        <rFont val="Times New Roman"/>
        <family val="1"/>
      </rPr>
      <t>: CT TNHH TM-DV Thiên Minh</t>
    </r>
  </si>
  <si>
    <t>CRM</t>
  </si>
  <si>
    <t>Phân công tư vấn</t>
  </si>
  <si>
    <t>Quản lý công tác tư vấn theo Nhân viên</t>
  </si>
  <si>
    <t>Lưu trữ, quản lý thông tin khách hàng</t>
  </si>
  <si>
    <t>Lưu trữ, quản lý thông tin sử dụng sản phẩm.</t>
  </si>
  <si>
    <t>Lưu trữ, quản lý thông tin hỗ trợ</t>
  </si>
  <si>
    <t>Lưu trữ, quản lý thông tin nhắc nhở sử dụng sản phẩm</t>
  </si>
  <si>
    <t>I.1 Quản lý khách hàng</t>
  </si>
  <si>
    <t>I.2 Quản lý nhân viên chăm sóc khách hàng</t>
  </si>
  <si>
    <t xml:space="preserve">I. Quản lý Khách Hàng &amp; hỗ trợ chăm sóc Khách Hàng </t>
  </si>
  <si>
    <t>Thư gửi khách hàng tiềm năng</t>
  </si>
  <si>
    <t>Gửi thư bằng E-mail</t>
  </si>
  <si>
    <t>Nhắc nhở ngày sinh nhật</t>
  </si>
  <si>
    <t>Quản lý tin nhắn khuyến mãi, bốc thăm từ khách hàng và các chương trình</t>
  </si>
  <si>
    <t>Quản lý danh sách duyệt quà tặng</t>
  </si>
  <si>
    <t>Quản lý danh sách phiếu quà tặng</t>
  </si>
  <si>
    <t>I.3 Quản lý chăm sóc khách hàng</t>
  </si>
  <si>
    <t>Bán hàng cá nhân</t>
  </si>
  <si>
    <t>Bán hàng Đại lý</t>
  </si>
  <si>
    <t>Quản lý danh sách sản phẩm.</t>
  </si>
  <si>
    <t>Quản lý danh sách hàng tồn kho.</t>
  </si>
  <si>
    <t xml:space="preserve">Quản lý danh sách hàng xuất, nhập, trả. </t>
  </si>
  <si>
    <t>Báo cáo danh sách khách hàng (với nhiều tiêu chí lọc: khách hang tiềm năng, khách hàng giao dịch trong khoảng thời gian,…).</t>
  </si>
  <si>
    <t>Báo cáo danh sách khách hàng tạm ngưng không sử dụng.</t>
  </si>
  <si>
    <t>Báo cáo hàng tồn kho.</t>
  </si>
  <si>
    <t>Báo cáo hóa đơn đại lý.</t>
  </si>
  <si>
    <t>Báo cáo hóa đơn khách hàng.</t>
  </si>
  <si>
    <t>Báo cáo nhân viên bán hàng TOP.</t>
  </si>
  <si>
    <t>Báo cáo đại lý bán hàng TOP.</t>
  </si>
  <si>
    <t>Báo cáo bán hàng theo sản phẩm.</t>
  </si>
  <si>
    <t>Báo cáo bán hàng theo số lượng bán.</t>
  </si>
  <si>
    <t>Báo cáo quà tặng khách hàng.</t>
  </si>
  <si>
    <t>Báo cảo gửi SMS/E-mail.</t>
  </si>
  <si>
    <t xml:space="preserve">II. Quản lý bán hàng </t>
  </si>
  <si>
    <t>II.1 Quản lý bán hàng</t>
  </si>
  <si>
    <t>III. Báo Cáo và Quản trị hệ thống</t>
  </si>
  <si>
    <t>III.1 Báo cáo</t>
  </si>
  <si>
    <t>III.2 Quản trị Hệ Thống</t>
  </si>
  <si>
    <t>Danh mục nhóm người dùng.</t>
  </si>
  <si>
    <t>Danh mục người dùng.</t>
  </si>
  <si>
    <t>Danh mục sản phẩm.</t>
  </si>
  <si>
    <t>Danh mục quà tặng.</t>
  </si>
  <si>
    <t>Danh mục Đại lý.</t>
  </si>
  <si>
    <t>Danh mục nhân viên đại lý</t>
  </si>
  <si>
    <t>Danh mục kho.</t>
  </si>
  <si>
    <t>Thông số nhắc nhở.</t>
  </si>
  <si>
    <t>Danh mục gửi E-mail.</t>
  </si>
  <si>
    <t>Danh mục gửi SMS.</t>
  </si>
  <si>
    <t>Danh mục tin nhắn trả lời.</t>
  </si>
  <si>
    <t>Danh mục tin nhắn khuyến mãi.</t>
  </si>
  <si>
    <t>Danh mục tạm ngưng.</t>
  </si>
  <si>
    <t>III.3 Quản trị phân quyền hệ thống</t>
  </si>
  <si>
    <t>Phân quyền người dùng trong hệ thống</t>
  </si>
  <si>
    <t>Gửi thư bằng SMS ( tích hợp GMS)</t>
  </si>
  <si>
    <t>Quản lý SMS từ modem GSM ( quản lý các SMS send từ hệ thống)</t>
  </si>
  <si>
    <t>Phan tích thiết kế</t>
  </si>
  <si>
    <t>Phát triển hệ thống CRM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</si>
</sst>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_(* #,##0_);_(* \(#,##0\);_(* &quot;-&quot;??_);_(@_)"/>
    <numFmt numFmtId="165" formatCode="_(* #,##0.0_);_(* \(#,##0.0\);_(* &quot;-&quot;?_);_(@_)"/>
    <numFmt numFmtId="166" formatCode="[$-409]d\-mmm\-yy;@"/>
  </numFmts>
  <fonts count="24">
    <font>
      <sz val="10"/>
      <name val="Arial"/>
    </font>
    <font>
      <sz val="10"/>
      <name val="Arial"/>
      <family val="2"/>
    </font>
    <font>
      <sz val="10"/>
      <name val="Times New Roman"/>
      <family val="1"/>
    </font>
    <font>
      <b/>
      <sz val="18"/>
      <color indexed="60"/>
      <name val="Times New Roman"/>
      <family val="1"/>
    </font>
    <font>
      <b/>
      <sz val="16"/>
      <color indexed="60"/>
      <name val="Times New Roman"/>
      <family val="1"/>
    </font>
    <font>
      <i/>
      <sz val="10"/>
      <name val="Times New Roman"/>
      <family val="1"/>
    </font>
    <font>
      <b/>
      <u/>
      <sz val="10"/>
      <color indexed="12"/>
      <name val="Times New Roman"/>
      <family val="1"/>
    </font>
    <font>
      <b/>
      <i/>
      <u/>
      <sz val="12"/>
      <name val="Times New Roman"/>
      <family val="1"/>
    </font>
    <font>
      <sz val="12"/>
      <name val="Times New Roman"/>
      <family val="1"/>
    </font>
    <font>
      <b/>
      <sz val="12"/>
      <name val="Times New Roman"/>
      <family val="1"/>
    </font>
    <font>
      <i/>
      <sz val="12"/>
      <name val="Times New Roman"/>
      <family val="1"/>
    </font>
    <font>
      <sz val="10"/>
      <name val="Arial"/>
      <family val="2"/>
    </font>
    <font>
      <sz val="11"/>
      <name val="VNI-Times"/>
    </font>
    <font>
      <b/>
      <i/>
      <sz val="12"/>
      <name val="Times New Roman"/>
      <family val="1"/>
    </font>
    <font>
      <sz val="10"/>
      <name val="Arial"/>
      <family val="2"/>
    </font>
    <font>
      <sz val="8"/>
      <name val="Arial"/>
      <family val="2"/>
    </font>
    <font>
      <b/>
      <sz val="10"/>
      <name val="Times New Roman"/>
      <family val="1"/>
    </font>
    <font>
      <b/>
      <sz val="10"/>
      <color indexed="8"/>
      <name val="Times New Roman"/>
      <family val="1"/>
    </font>
    <font>
      <sz val="10"/>
      <color indexed="8"/>
      <name val="Times New Roman"/>
      <family val="1"/>
    </font>
    <font>
      <b/>
      <u/>
      <sz val="12"/>
      <color indexed="12"/>
      <name val="Times New Roman"/>
      <family val="1"/>
    </font>
    <font>
      <b/>
      <u/>
      <sz val="12"/>
      <name val="Times New Roman"/>
      <family val="1"/>
    </font>
    <font>
      <sz val="10"/>
      <color indexed="62"/>
      <name val="Times New Roman"/>
      <family val="1"/>
    </font>
    <font>
      <b/>
      <i/>
      <sz val="10"/>
      <color indexed="60"/>
      <name val="Times New Roman"/>
      <family val="1"/>
    </font>
    <font>
      <b/>
      <i/>
      <sz val="10"/>
      <name val="Times New Roman"/>
      <family val="1"/>
    </font>
  </fonts>
  <fills count="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31"/>
        <bgColor indexed="64"/>
      </patternFill>
    </fill>
    <fill>
      <patternFill patternType="solid">
        <fgColor theme="4" tint="0.59999389629810485"/>
        <bgColor indexed="64"/>
      </patternFill>
    </fill>
    <fill>
      <patternFill patternType="solid">
        <fgColor theme="5" tint="0.39997558519241921"/>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diagonal/>
    </border>
  </borders>
  <cellStyleXfs count="6">
    <xf numFmtId="0" fontId="0" fillId="0" borderId="0"/>
    <xf numFmtId="43" fontId="1" fillId="0" borderId="0" applyFont="0" applyFill="0" applyBorder="0" applyAlignment="0" applyProtection="0"/>
    <xf numFmtId="43" fontId="11" fillId="0" borderId="0" applyFont="0" applyFill="0" applyBorder="0" applyAlignment="0" applyProtection="0"/>
    <xf numFmtId="44" fontId="14" fillId="0" borderId="0" applyFont="0" applyFill="0" applyBorder="0" applyAlignment="0" applyProtection="0"/>
    <xf numFmtId="0" fontId="12" fillId="0" borderId="0"/>
    <xf numFmtId="9" fontId="14" fillId="0" borderId="0" applyFont="0" applyFill="0" applyBorder="0" applyAlignment="0" applyProtection="0"/>
  </cellStyleXfs>
  <cellXfs count="83">
    <xf numFmtId="0" fontId="0" fillId="0" borderId="0" xfId="0"/>
    <xf numFmtId="0" fontId="2" fillId="2" borderId="0" xfId="0" applyFont="1" applyFill="1"/>
    <xf numFmtId="0" fontId="4" fillId="2" borderId="0" xfId="0" applyFont="1" applyFill="1" applyAlignment="1">
      <alignment horizontal="center" wrapText="1"/>
    </xf>
    <xf numFmtId="0" fontId="0" fillId="2" borderId="0" xfId="0" applyFill="1"/>
    <xf numFmtId="0" fontId="5" fillId="2" borderId="0" xfId="0" applyFont="1" applyFill="1"/>
    <xf numFmtId="0" fontId="7" fillId="2" borderId="0" xfId="0" applyFont="1" applyFill="1"/>
    <xf numFmtId="0" fontId="8" fillId="2" borderId="0" xfId="0" applyFont="1" applyFill="1"/>
    <xf numFmtId="0" fontId="9" fillId="2" borderId="0" xfId="0" applyFont="1" applyFill="1"/>
    <xf numFmtId="0" fontId="9" fillId="0" borderId="0" xfId="0" applyFont="1"/>
    <xf numFmtId="49" fontId="8" fillId="0" borderId="0" xfId="0" applyNumberFormat="1" applyFont="1"/>
    <xf numFmtId="49" fontId="9" fillId="0" borderId="0" xfId="0" applyNumberFormat="1" applyFont="1"/>
    <xf numFmtId="49" fontId="10" fillId="0" borderId="0" xfId="0" applyNumberFormat="1" applyFont="1"/>
    <xf numFmtId="49" fontId="13" fillId="0" borderId="0" xfId="0" applyNumberFormat="1" applyFont="1"/>
    <xf numFmtId="0" fontId="16" fillId="3" borderId="1" xfId="0" applyFont="1" applyFill="1" applyBorder="1" applyAlignment="1">
      <alignment horizontal="center" vertical="center"/>
    </xf>
    <xf numFmtId="0" fontId="17" fillId="3" borderId="1" xfId="0" applyFont="1" applyFill="1" applyBorder="1" applyAlignment="1" applyProtection="1">
      <alignment horizontal="center" wrapText="1"/>
      <protection hidden="1"/>
    </xf>
    <xf numFmtId="0" fontId="17" fillId="4" borderId="1" xfId="0" applyFont="1" applyFill="1" applyBorder="1" applyProtection="1">
      <protection hidden="1"/>
    </xf>
    <xf numFmtId="0" fontId="2" fillId="2" borderId="0" xfId="0" applyFont="1" applyFill="1" applyAlignment="1">
      <alignment horizontal="center" vertical="center"/>
    </xf>
    <xf numFmtId="0" fontId="9" fillId="2" borderId="0" xfId="0" applyFont="1" applyFill="1" applyAlignment="1">
      <alignment horizontal="left" wrapText="1"/>
    </xf>
    <xf numFmtId="0" fontId="18" fillId="0" borderId="1" xfId="0" applyFont="1" applyFill="1" applyBorder="1" applyAlignment="1" applyProtection="1">
      <alignment horizontal="left" wrapText="1" indent="1"/>
      <protection hidden="1"/>
    </xf>
    <xf numFmtId="0" fontId="16" fillId="3" borderId="3" xfId="0" applyFont="1" applyFill="1" applyBorder="1" applyAlignment="1">
      <alignment horizontal="center" vertical="center"/>
    </xf>
    <xf numFmtId="0" fontId="2" fillId="0" borderId="2" xfId="0" applyFont="1" applyBorder="1" applyAlignment="1">
      <alignment horizontal="center" vertical="center"/>
    </xf>
    <xf numFmtId="0" fontId="9" fillId="2" borderId="0" xfId="0" applyFont="1" applyFill="1" applyAlignment="1">
      <alignment vertical="center" wrapText="1"/>
    </xf>
    <xf numFmtId="0" fontId="9" fillId="2" borderId="0" xfId="0" applyFont="1" applyFill="1" applyAlignment="1">
      <alignment vertical="center"/>
    </xf>
    <xf numFmtId="0" fontId="17" fillId="3" borderId="1" xfId="0" applyFont="1" applyFill="1" applyBorder="1" applyAlignment="1" applyProtection="1">
      <alignment horizontal="center" vertical="center" wrapText="1"/>
      <protection hidden="1"/>
    </xf>
    <xf numFmtId="3" fontId="17" fillId="3" borderId="1" xfId="0" applyNumberFormat="1" applyFont="1" applyFill="1" applyBorder="1" applyAlignment="1" applyProtection="1">
      <alignment horizontal="center" vertical="center" wrapText="1"/>
      <protection hidden="1"/>
    </xf>
    <xf numFmtId="0" fontId="19" fillId="2" borderId="0" xfId="0" applyFont="1" applyFill="1" applyAlignment="1">
      <alignment vertical="center"/>
    </xf>
    <xf numFmtId="3" fontId="16" fillId="3" borderId="3" xfId="0" applyNumberFormat="1" applyFont="1" applyFill="1" applyBorder="1" applyAlignment="1">
      <alignment horizontal="right" vertical="center"/>
    </xf>
    <xf numFmtId="0" fontId="2" fillId="0" borderId="2" xfId="0" applyFont="1" applyBorder="1" applyAlignment="1">
      <alignment horizontal="right" vertical="center"/>
    </xf>
    <xf numFmtId="165" fontId="2" fillId="0" borderId="2" xfId="0" applyNumberFormat="1" applyFont="1" applyBorder="1" applyAlignment="1">
      <alignment horizontal="right" vertical="center"/>
    </xf>
    <xf numFmtId="164" fontId="16" fillId="3" borderId="3" xfId="0" applyNumberFormat="1" applyFont="1" applyFill="1" applyBorder="1" applyAlignment="1">
      <alignment horizontal="right" vertical="center"/>
    </xf>
    <xf numFmtId="0" fontId="5" fillId="0" borderId="4" xfId="0" applyFont="1" applyBorder="1" applyAlignment="1">
      <alignment horizontal="left" vertical="center" indent="3"/>
    </xf>
    <xf numFmtId="4" fontId="16" fillId="3" borderId="3" xfId="0" applyNumberFormat="1" applyFont="1" applyFill="1" applyBorder="1" applyAlignment="1">
      <alignment horizontal="right" vertical="center"/>
    </xf>
    <xf numFmtId="0" fontId="2" fillId="7" borderId="4" xfId="0" applyFont="1" applyFill="1" applyBorder="1" applyAlignment="1">
      <alignment horizontal="left" vertical="center" indent="2"/>
    </xf>
    <xf numFmtId="0" fontId="5" fillId="0" borderId="4" xfId="0" applyFont="1" applyBorder="1" applyAlignment="1">
      <alignment horizontal="left" vertical="center" wrapText="1" indent="3"/>
    </xf>
    <xf numFmtId="0" fontId="2" fillId="2" borderId="0" xfId="0" applyFont="1" applyFill="1" applyAlignment="1">
      <alignment vertical="center"/>
    </xf>
    <xf numFmtId="3" fontId="2" fillId="2" borderId="0" xfId="0" applyNumberFormat="1" applyFont="1" applyFill="1" applyAlignment="1">
      <alignment vertical="center"/>
    </xf>
    <xf numFmtId="0" fontId="17" fillId="4" borderId="1" xfId="0" applyFont="1" applyFill="1" applyBorder="1" applyAlignment="1" applyProtection="1">
      <alignment vertical="center"/>
      <protection hidden="1"/>
    </xf>
    <xf numFmtId="164" fontId="16" fillId="4" borderId="1" xfId="0" applyNumberFormat="1" applyFont="1" applyFill="1" applyBorder="1" applyAlignment="1">
      <alignment vertical="center"/>
    </xf>
    <xf numFmtId="0" fontId="2" fillId="0" borderId="1" xfId="0" applyFont="1" applyBorder="1" applyAlignment="1">
      <alignment vertical="center"/>
    </xf>
    <xf numFmtId="164" fontId="17" fillId="0" borderId="1" xfId="1" applyNumberFormat="1" applyFont="1" applyFill="1" applyBorder="1" applyAlignment="1" applyProtection="1">
      <alignment horizontal="right" vertical="center"/>
      <protection hidden="1"/>
    </xf>
    <xf numFmtId="0" fontId="2" fillId="0" borderId="1" xfId="0" applyFont="1" applyFill="1" applyBorder="1" applyAlignment="1">
      <alignment vertical="center"/>
    </xf>
    <xf numFmtId="164" fontId="16" fillId="0" borderId="1" xfId="0" applyNumberFormat="1" applyFont="1" applyFill="1" applyBorder="1" applyAlignment="1">
      <alignment vertical="center"/>
    </xf>
    <xf numFmtId="0" fontId="17" fillId="3" borderId="1" xfId="0" applyFont="1" applyFill="1" applyBorder="1" applyAlignment="1" applyProtection="1">
      <alignment vertical="center"/>
      <protection hidden="1"/>
    </xf>
    <xf numFmtId="164" fontId="17" fillId="3" borderId="1" xfId="0" applyNumberFormat="1" applyFont="1" applyFill="1" applyBorder="1" applyAlignment="1" applyProtection="1">
      <alignment horizontal="right" vertical="center"/>
      <protection hidden="1"/>
    </xf>
    <xf numFmtId="0" fontId="2" fillId="0" borderId="4" xfId="0" applyFont="1" applyBorder="1" applyAlignment="1">
      <alignment vertical="center"/>
    </xf>
    <xf numFmtId="3" fontId="2" fillId="0" borderId="4" xfId="0" applyNumberFormat="1" applyFont="1" applyBorder="1" applyAlignment="1">
      <alignment vertical="center"/>
    </xf>
    <xf numFmtId="0" fontId="5" fillId="0" borderId="4" xfId="0" applyFont="1" applyBorder="1" applyAlignment="1">
      <alignment vertical="center"/>
    </xf>
    <xf numFmtId="0" fontId="2" fillId="2" borderId="4" xfId="0" applyFont="1" applyFill="1" applyBorder="1" applyAlignment="1">
      <alignment vertical="center"/>
    </xf>
    <xf numFmtId="0" fontId="6" fillId="2" borderId="0" xfId="0" applyFont="1" applyFill="1" applyAlignment="1">
      <alignment vertical="center"/>
    </xf>
    <xf numFmtId="0" fontId="1" fillId="2" borderId="0" xfId="0" applyFont="1" applyFill="1" applyAlignment="1">
      <alignment vertical="center"/>
    </xf>
    <xf numFmtId="3" fontId="1" fillId="2" borderId="0" xfId="0" applyNumberFormat="1" applyFont="1" applyFill="1" applyAlignment="1">
      <alignment vertical="center"/>
    </xf>
    <xf numFmtId="0" fontId="21" fillId="2" borderId="0" xfId="0" applyFont="1" applyFill="1" applyAlignment="1">
      <alignment horizontal="center" vertical="center"/>
    </xf>
    <xf numFmtId="0" fontId="22" fillId="0" borderId="0" xfId="0" applyFont="1" applyAlignment="1">
      <alignment vertical="center" wrapText="1"/>
    </xf>
    <xf numFmtId="166" fontId="22" fillId="0" borderId="0" xfId="0" applyNumberFormat="1" applyFont="1" applyAlignment="1">
      <alignment vertical="center" wrapText="1"/>
    </xf>
    <xf numFmtId="0" fontId="5" fillId="2" borderId="0" xfId="0" applyFont="1" applyFill="1" applyAlignment="1">
      <alignment horizontal="left" vertical="center" wrapText="1"/>
    </xf>
    <xf numFmtId="0" fontId="16" fillId="0" borderId="0" xfId="0" applyFont="1" applyAlignment="1">
      <alignment vertical="center"/>
    </xf>
    <xf numFmtId="0" fontId="2" fillId="0" borderId="0" xfId="0" applyFont="1" applyAlignment="1">
      <alignment vertical="center"/>
    </xf>
    <xf numFmtId="49" fontId="2" fillId="0" borderId="0" xfId="0" applyNumberFormat="1" applyFont="1" applyAlignment="1">
      <alignment vertical="center"/>
    </xf>
    <xf numFmtId="49" fontId="23" fillId="0" borderId="0" xfId="0" applyNumberFormat="1" applyFont="1" applyAlignment="1">
      <alignment vertical="center"/>
    </xf>
    <xf numFmtId="49" fontId="16" fillId="0" borderId="0" xfId="0" applyNumberFormat="1" applyFont="1" applyAlignment="1">
      <alignment vertical="center"/>
    </xf>
    <xf numFmtId="49" fontId="5" fillId="0" borderId="0" xfId="0" applyNumberFormat="1" applyFont="1" applyAlignment="1">
      <alignment vertical="center"/>
    </xf>
    <xf numFmtId="0" fontId="16" fillId="6" borderId="5" xfId="0" applyFont="1" applyFill="1" applyBorder="1" applyAlignment="1" applyProtection="1">
      <alignment horizontal="left" vertical="center"/>
      <protection hidden="1"/>
    </xf>
    <xf numFmtId="0" fontId="2" fillId="0" borderId="5" xfId="0" applyFont="1" applyBorder="1" applyAlignment="1">
      <alignment vertical="center"/>
    </xf>
    <xf numFmtId="0" fontId="16" fillId="5" borderId="4" xfId="0" applyFont="1" applyFill="1" applyBorder="1" applyAlignment="1" applyProtection="1">
      <alignment horizontal="left" vertical="center"/>
      <protection hidden="1"/>
    </xf>
    <xf numFmtId="3" fontId="16" fillId="5" borderId="4" xfId="0" applyNumberFormat="1" applyFont="1" applyFill="1" applyBorder="1" applyAlignment="1" applyProtection="1">
      <alignment vertical="center"/>
      <protection hidden="1"/>
    </xf>
    <xf numFmtId="0" fontId="16" fillId="5" borderId="4" xfId="0" applyFont="1" applyFill="1" applyBorder="1" applyAlignment="1" applyProtection="1">
      <alignment vertical="center"/>
      <protection hidden="1"/>
    </xf>
    <xf numFmtId="0" fontId="16" fillId="0" borderId="7" xfId="0" applyFont="1" applyFill="1" applyBorder="1" applyAlignment="1" applyProtection="1">
      <alignment vertical="center"/>
      <protection hidden="1"/>
    </xf>
    <xf numFmtId="0" fontId="16" fillId="3" borderId="1" xfId="0" applyFont="1" applyFill="1" applyBorder="1" applyAlignment="1" applyProtection="1">
      <alignment horizontal="center" vertical="center" wrapText="1"/>
      <protection hidden="1"/>
    </xf>
    <xf numFmtId="3" fontId="16" fillId="3" borderId="1" xfId="0" applyNumberFormat="1" applyFont="1" applyFill="1" applyBorder="1" applyAlignment="1" applyProtection="1">
      <alignment horizontal="center" vertical="center" wrapText="1"/>
      <protection hidden="1"/>
    </xf>
    <xf numFmtId="0" fontId="16" fillId="6" borderId="5" xfId="0" applyFont="1" applyFill="1" applyBorder="1" applyAlignment="1" applyProtection="1">
      <alignment vertical="center"/>
      <protection hidden="1"/>
    </xf>
    <xf numFmtId="3" fontId="16" fillId="6" borderId="6" xfId="0" applyNumberFormat="1" applyFont="1" applyFill="1" applyBorder="1" applyAlignment="1" applyProtection="1">
      <alignment vertical="center"/>
      <protection hidden="1"/>
    </xf>
    <xf numFmtId="3" fontId="16" fillId="4" borderId="5" xfId="0" applyNumberFormat="1" applyFont="1" applyFill="1" applyBorder="1" applyAlignment="1" applyProtection="1">
      <alignment vertical="center"/>
      <protection hidden="1"/>
    </xf>
    <xf numFmtId="164" fontId="2" fillId="2" borderId="4" xfId="1" applyNumberFormat="1" applyFont="1" applyFill="1" applyBorder="1" applyAlignment="1">
      <alignment vertical="center"/>
    </xf>
    <xf numFmtId="3" fontId="16" fillId="6" borderId="4" xfId="0" applyNumberFormat="1" applyFont="1" applyFill="1" applyBorder="1" applyAlignment="1" applyProtection="1">
      <alignment vertical="center"/>
      <protection hidden="1"/>
    </xf>
    <xf numFmtId="0" fontId="16" fillId="4" borderId="4" xfId="0" applyFont="1" applyFill="1" applyBorder="1" applyAlignment="1" applyProtection="1">
      <alignment vertical="center"/>
      <protection hidden="1"/>
    </xf>
    <xf numFmtId="3" fontId="16" fillId="4" borderId="4" xfId="0" applyNumberFormat="1" applyFont="1" applyFill="1" applyBorder="1" applyAlignment="1" applyProtection="1">
      <alignment vertical="center"/>
      <protection hidden="1"/>
    </xf>
    <xf numFmtId="3" fontId="2" fillId="7" borderId="4" xfId="1" applyNumberFormat="1" applyFont="1" applyFill="1" applyBorder="1" applyAlignment="1">
      <alignment vertical="center"/>
    </xf>
    <xf numFmtId="0" fontId="8" fillId="0" borderId="0" xfId="0" applyFont="1" applyAlignment="1">
      <alignment horizontal="left" vertical="center" wrapText="1"/>
    </xf>
    <xf numFmtId="0" fontId="2" fillId="2" borderId="0" xfId="0" applyFont="1" applyFill="1" applyAlignment="1">
      <alignment horizontal="left" wrapText="1"/>
    </xf>
    <xf numFmtId="0" fontId="3" fillId="2" borderId="0" xfId="0" applyFont="1" applyFill="1" applyAlignment="1">
      <alignment horizontal="center" wrapText="1"/>
    </xf>
    <xf numFmtId="0" fontId="3" fillId="2" borderId="0" xfId="0" applyFont="1" applyFill="1" applyAlignment="1">
      <alignment horizontal="center"/>
    </xf>
    <xf numFmtId="0" fontId="22" fillId="0" borderId="0" xfId="0" applyFont="1" applyAlignment="1">
      <alignment horizontal="right" vertical="center" wrapText="1"/>
    </xf>
    <xf numFmtId="0" fontId="10" fillId="2" borderId="0" xfId="0" applyFont="1" applyFill="1" applyAlignment="1">
      <alignment horizontal="left" vertical="center" wrapText="1"/>
    </xf>
  </cellXfs>
  <cellStyles count="6">
    <cellStyle name="Comma" xfId="1" builtinId="3"/>
    <cellStyle name="Comma 2" xfId="2"/>
    <cellStyle name="Currency 2" xfId="3"/>
    <cellStyle name="Normal" xfId="0" builtinId="0"/>
    <cellStyle name="Normal 2" xfId="4"/>
    <cellStyle name="Percent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1873250</xdr:colOff>
      <xdr:row>1</xdr:row>
      <xdr:rowOff>53361</xdr:rowOff>
    </xdr:from>
    <xdr:to>
      <xdr:col>7</xdr:col>
      <xdr:colOff>152400</xdr:colOff>
      <xdr:row>5</xdr:row>
      <xdr:rowOff>342900</xdr:rowOff>
    </xdr:to>
    <xdr:pic>
      <xdr:nvPicPr>
        <xdr:cNvPr id="36067" name="Picture 3" descr="banner.gif"/>
        <xdr:cNvPicPr>
          <a:picLocks noChangeAspect="1"/>
        </xdr:cNvPicPr>
      </xdr:nvPicPr>
      <xdr:blipFill>
        <a:blip xmlns:r="http://schemas.openxmlformats.org/officeDocument/2006/relationships" r:embed="rId1"/>
        <a:srcRect/>
        <a:stretch>
          <a:fillRect/>
        </a:stretch>
      </xdr:blipFill>
      <xdr:spPr bwMode="auto">
        <a:xfrm>
          <a:off x="2000250" y="218461"/>
          <a:ext cx="3619500" cy="937239"/>
        </a:xfrm>
        <a:prstGeom prst="rect">
          <a:avLst/>
        </a:prstGeom>
        <a:noFill/>
        <a:ln w="9525">
          <a:noFill/>
          <a:miter lim="800000"/>
          <a:headEnd/>
          <a:tailEnd/>
        </a:ln>
      </xdr:spPr>
    </xdr:pic>
    <xdr:clientData/>
  </xdr:twoCellAnchor>
  <xdr:twoCellAnchor>
    <xdr:from>
      <xdr:col>1</xdr:col>
      <xdr:colOff>2085952</xdr:colOff>
      <xdr:row>0</xdr:row>
      <xdr:rowOff>143933</xdr:rowOff>
    </xdr:from>
    <xdr:to>
      <xdr:col>7</xdr:col>
      <xdr:colOff>38100</xdr:colOff>
      <xdr:row>5</xdr:row>
      <xdr:rowOff>124883</xdr:rowOff>
    </xdr:to>
    <xdr:sp macro="" textlink="">
      <xdr:nvSpPr>
        <xdr:cNvPr id="7" name="Text Box 6"/>
        <xdr:cNvSpPr txBox="1">
          <a:spLocks noChangeArrowheads="1"/>
        </xdr:cNvSpPr>
      </xdr:nvSpPr>
      <xdr:spPr bwMode="auto">
        <a:xfrm>
          <a:off x="2212952" y="143933"/>
          <a:ext cx="3546498" cy="984250"/>
        </a:xfrm>
        <a:prstGeom prst="rect">
          <a:avLst/>
        </a:prstGeom>
        <a:noFill/>
        <a:ln w="9525">
          <a:noFill/>
          <a:miter lim="800000"/>
          <a:headEnd/>
          <a:tailEnd/>
        </a:ln>
      </xdr:spPr>
      <xdr:txBody>
        <a:bodyPr vertOverflow="clip" wrap="square" lIns="91440" tIns="45720" rIns="91440" bIns="45720" anchor="t" upright="1"/>
        <a:lstStyle/>
        <a:p>
          <a:pPr algn="ctr" rtl="0">
            <a:defRPr sz="1000"/>
          </a:pPr>
          <a:endParaRPr lang="en-US" sz="1200" b="1" i="0" u="none" strike="noStrike" baseline="0">
            <a:solidFill>
              <a:srgbClr val="333399"/>
            </a:solidFill>
            <a:latin typeface="Times New Roman"/>
            <a:cs typeface="Times New Roman"/>
          </a:endParaRPr>
        </a:p>
        <a:p>
          <a:pPr algn="ctr" rtl="0">
            <a:defRPr sz="1000"/>
          </a:pPr>
          <a:r>
            <a:rPr lang="en-US" sz="1200" b="1" i="0" u="none" strike="noStrike" baseline="0">
              <a:solidFill>
                <a:srgbClr val="333399"/>
              </a:solidFill>
              <a:latin typeface="Times New Roman"/>
              <a:cs typeface="Times New Roman"/>
            </a:rPr>
            <a:t>ALTBIT SOFTWARE DEVELOPMENT COMPANY LTD</a:t>
          </a:r>
        </a:p>
        <a:p>
          <a:pPr algn="ctr" rtl="0">
            <a:defRPr sz="1000"/>
          </a:pPr>
          <a:r>
            <a:rPr lang="en-US" sz="1200" b="1" i="0" u="none" strike="noStrike" baseline="0">
              <a:solidFill>
                <a:srgbClr val="333399"/>
              </a:solidFill>
              <a:latin typeface="Times New Roman"/>
              <a:cs typeface="Times New Roman"/>
            </a:rPr>
            <a:t>87 bis E Thach Thi Thanh street, Tan Dinh ward, District 1, Ho Chi Minh city</a:t>
          </a:r>
        </a:p>
        <a:p>
          <a:pPr algn="ctr" rtl="0">
            <a:defRPr sz="1000"/>
          </a:pPr>
          <a:endParaRPr lang="en-US" sz="1200" b="1" i="0" u="none" strike="noStrike" baseline="0">
            <a:solidFill>
              <a:srgbClr val="333399"/>
            </a:solidFill>
            <a:latin typeface="Times New Roman"/>
            <a:cs typeface="Times New Roman"/>
          </a:endParaRPr>
        </a:p>
        <a:p>
          <a:pPr algn="ctr" rtl="0">
            <a:defRPr sz="1000"/>
          </a:pPr>
          <a:endParaRPr lang="en-US" sz="1200" b="1" i="0" u="none" strike="noStrike" baseline="0">
            <a:solidFill>
              <a:srgbClr val="333399"/>
            </a:solidFill>
            <a:latin typeface="Times New Roman"/>
            <a:cs typeface="Times New Roman"/>
          </a:endParaRPr>
        </a:p>
        <a:p>
          <a:pPr algn="ctr" rtl="0">
            <a:defRPr sz="1000"/>
          </a:pPr>
          <a:endParaRPr lang="en-US" sz="1200" b="1" i="0" u="none" strike="noStrike" baseline="0">
            <a:solidFill>
              <a:srgbClr val="333399"/>
            </a:solidFill>
            <a:latin typeface="Times New Roman"/>
            <a:cs typeface="Times New Roman"/>
          </a:endParaRPr>
        </a:p>
        <a:p>
          <a:pPr algn="ctr" rtl="0">
            <a:defRPr sz="1000"/>
          </a:pPr>
          <a:endParaRPr lang="en-US" sz="1200" b="1" i="0" u="none" strike="noStrike" baseline="0">
            <a:solidFill>
              <a:srgbClr val="333399"/>
            </a:solidFill>
            <a:latin typeface="Times New Roman"/>
            <a:cs typeface="Times New Roman"/>
          </a:endParaRPr>
        </a:p>
        <a:p>
          <a:pPr algn="ctr" rtl="0">
            <a:defRPr sz="1000"/>
          </a:pPr>
          <a:endParaRPr lang="en-US" sz="1200" b="1" i="0" u="none" strike="noStrike" baseline="0">
            <a:solidFill>
              <a:srgbClr val="333399"/>
            </a:solidFill>
            <a:latin typeface="Times New Roman"/>
            <a:cs typeface="Times New Roman"/>
          </a:endParaRPr>
        </a:p>
        <a:p>
          <a:pPr algn="ctr" rtl="0">
            <a:defRPr sz="1000"/>
          </a:pPr>
          <a:endParaRPr lang="en-US" sz="1200" b="1" i="0" u="none" strike="noStrike" baseline="0">
            <a:solidFill>
              <a:srgbClr val="333399"/>
            </a:solidFill>
            <a:latin typeface="Times New Roman"/>
            <a:cs typeface="Times New Roman"/>
          </a:endParaRPr>
        </a:p>
        <a:p>
          <a:pPr algn="ctr" rtl="0">
            <a:defRPr sz="1000"/>
          </a:pPr>
          <a:endParaRPr lang="en-US" sz="1200" b="1" i="0" u="none" strike="noStrike" baseline="0">
            <a:solidFill>
              <a:srgbClr val="333399"/>
            </a:solidFill>
            <a:latin typeface="Times New Roman"/>
            <a:cs typeface="Times New Roman"/>
          </a:endParaRPr>
        </a:p>
        <a:p>
          <a:pPr algn="ctr" rtl="0">
            <a:defRPr sz="1000"/>
          </a:pPr>
          <a:endParaRPr lang="en-US" sz="1200" b="1" i="0" u="none" strike="noStrike" baseline="0">
            <a:solidFill>
              <a:srgbClr val="333399"/>
            </a:solidFill>
            <a:latin typeface="Times New Roman"/>
            <a:cs typeface="Times New Roman"/>
          </a:endParaRPr>
        </a:p>
        <a:p>
          <a:pPr algn="ctr" rtl="0">
            <a:defRPr sz="1000"/>
          </a:pPr>
          <a:endParaRPr lang="en-US" sz="1200" b="1" i="0" u="none" strike="noStrike" baseline="0">
            <a:solidFill>
              <a:srgbClr val="333399"/>
            </a:solidFill>
            <a:latin typeface="Times New Roman"/>
            <a:cs typeface="Times New Roman"/>
          </a:endParaRPr>
        </a:p>
        <a:p>
          <a:pPr algn="ctr" rtl="0">
            <a:defRPr sz="1000"/>
          </a:pPr>
          <a:endParaRPr lang="en-US" sz="1200" b="1" i="0" u="none" strike="noStrike" baseline="0">
            <a:solidFill>
              <a:srgbClr val="333399"/>
            </a:solidFill>
            <a:latin typeface="Times New Roman"/>
            <a:cs typeface="Times New Roman"/>
          </a:endParaRPr>
        </a:p>
        <a:p>
          <a:pPr algn="ctr" rtl="0">
            <a:defRPr sz="1000"/>
          </a:pPr>
          <a:endParaRPr lang="en-US" sz="1200" b="1" i="0" u="none" strike="noStrike" baseline="0">
            <a:solidFill>
              <a:srgbClr val="333399"/>
            </a:solidFill>
            <a:latin typeface="Times New Roman"/>
            <a:cs typeface="Times New Roman"/>
          </a:endParaRPr>
        </a:p>
      </xdr:txBody>
    </xdr:sp>
    <xdr:clientData/>
  </xdr:twoCellAnchor>
  <xdr:twoCellAnchor editAs="oneCell">
    <xdr:from>
      <xdr:col>0</xdr:col>
      <xdr:colOff>101601</xdr:colOff>
      <xdr:row>1</xdr:row>
      <xdr:rowOff>135467</xdr:rowOff>
    </xdr:from>
    <xdr:to>
      <xdr:col>1</xdr:col>
      <xdr:colOff>1771650</xdr:colOff>
      <xdr:row>4</xdr:row>
      <xdr:rowOff>82551</xdr:rowOff>
    </xdr:to>
    <xdr:pic>
      <xdr:nvPicPr>
        <xdr:cNvPr id="2" name="Picture 1" descr="logo_altBit_original.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01" y="300567"/>
          <a:ext cx="1797049" cy="4423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H113"/>
  <sheetViews>
    <sheetView showGridLines="0" tabSelected="1" zoomScale="150" zoomScaleNormal="150" zoomScaleSheetLayoutView="150" zoomScalePageLayoutView="150" workbookViewId="0">
      <selection activeCell="D78" sqref="D78"/>
    </sheetView>
  </sheetViews>
  <sheetFormatPr defaultColWidth="8.85546875" defaultRowHeight="12.75" outlineLevelRow="1"/>
  <cols>
    <col min="1" max="1" width="1.85546875" style="1" customWidth="1"/>
    <col min="2" max="2" width="59" style="1" customWidth="1"/>
    <col min="3" max="3" width="7.5703125" style="34" customWidth="1"/>
    <col min="4" max="4" width="13.42578125" style="35" customWidth="1"/>
    <col min="5" max="5" width="16" style="35" hidden="1" customWidth="1"/>
    <col min="6" max="6" width="11.85546875" style="35" hidden="1" customWidth="1"/>
    <col min="7" max="7" width="2.140625" style="35" hidden="1" customWidth="1"/>
    <col min="8" max="8" width="11.7109375" style="35" customWidth="1"/>
    <col min="9" max="9" width="9.42578125" style="1" bestFit="1" customWidth="1"/>
    <col min="10" max="16384" width="8.85546875" style="1"/>
  </cols>
  <sheetData>
    <row r="1" spans="2:8" s="3" customFormat="1">
      <c r="C1" s="49"/>
      <c r="D1" s="49"/>
      <c r="E1" s="50"/>
      <c r="F1" s="50"/>
      <c r="G1" s="50"/>
      <c r="H1" s="50"/>
    </row>
    <row r="2" spans="2:8" s="3" customFormat="1">
      <c r="C2" s="49"/>
      <c r="D2" s="49"/>
      <c r="E2" s="50"/>
      <c r="F2" s="50"/>
      <c r="G2" s="50"/>
      <c r="H2" s="50"/>
    </row>
    <row r="3" spans="2:8" s="3" customFormat="1">
      <c r="C3" s="51"/>
      <c r="D3" s="49"/>
      <c r="E3" s="50"/>
      <c r="F3" s="50"/>
      <c r="G3" s="50"/>
      <c r="H3" s="50"/>
    </row>
    <row r="4" spans="2:8" s="3" customFormat="1">
      <c r="C4" s="51"/>
      <c r="D4" s="49"/>
      <c r="E4" s="50"/>
      <c r="F4" s="50"/>
      <c r="G4" s="50"/>
      <c r="H4" s="50"/>
    </row>
    <row r="5" spans="2:8" s="3" customFormat="1" ht="12" customHeight="1">
      <c r="C5" s="49"/>
      <c r="D5" s="49"/>
      <c r="E5" s="50"/>
      <c r="F5" s="50"/>
      <c r="G5" s="50"/>
      <c r="H5" s="50"/>
    </row>
    <row r="6" spans="2:8" s="3" customFormat="1" ht="110.25" customHeight="1">
      <c r="B6" s="79" t="s">
        <v>28</v>
      </c>
      <c r="C6" s="80"/>
      <c r="D6" s="80"/>
      <c r="E6" s="80"/>
      <c r="F6" s="80"/>
      <c r="G6" s="80"/>
      <c r="H6" s="80"/>
    </row>
    <row r="7" spans="2:8" ht="7.5" customHeight="1"/>
    <row r="8" spans="2:8" ht="18.75" customHeight="1">
      <c r="B8" s="2"/>
      <c r="C8" s="81" t="s">
        <v>21</v>
      </c>
      <c r="D8" s="81"/>
      <c r="E8" s="52"/>
      <c r="F8" s="52"/>
      <c r="G8" s="52"/>
      <c r="H8" s="53">
        <f ca="1">NOW()</f>
        <v>41782.465685069445</v>
      </c>
    </row>
    <row r="9" spans="2:8" ht="15.75">
      <c r="B9" s="22" t="s">
        <v>31</v>
      </c>
    </row>
    <row r="10" spans="2:8" ht="15.75" outlineLevel="1">
      <c r="B10" s="21" t="s">
        <v>29</v>
      </c>
    </row>
    <row r="11" spans="2:8" ht="55.5" customHeight="1" outlineLevel="1">
      <c r="B11" s="82" t="s">
        <v>30</v>
      </c>
      <c r="C11" s="82"/>
      <c r="D11" s="82"/>
      <c r="E11" s="82"/>
      <c r="F11" s="82"/>
      <c r="G11" s="82"/>
      <c r="H11" s="82"/>
    </row>
    <row r="12" spans="2:8" ht="21" customHeight="1" outlineLevel="1">
      <c r="B12" s="17" t="s">
        <v>22</v>
      </c>
      <c r="C12" s="54"/>
      <c r="D12" s="54"/>
      <c r="E12" s="54"/>
      <c r="F12" s="54"/>
      <c r="G12" s="54"/>
      <c r="H12" s="54"/>
    </row>
    <row r="13" spans="2:8" ht="12.75" customHeight="1" outlineLevel="1">
      <c r="B13" s="4"/>
    </row>
    <row r="14" spans="2:8" ht="25.5">
      <c r="B14" s="13" t="s">
        <v>15</v>
      </c>
      <c r="C14" s="23" t="s">
        <v>16</v>
      </c>
      <c r="D14" s="24" t="s">
        <v>17</v>
      </c>
      <c r="E14" s="20"/>
      <c r="F14" s="20"/>
      <c r="G14" s="20"/>
      <c r="H14" s="24" t="s">
        <v>18</v>
      </c>
    </row>
    <row r="15" spans="2:8">
      <c r="B15" s="15" t="s">
        <v>32</v>
      </c>
      <c r="C15" s="36"/>
      <c r="D15" s="37"/>
      <c r="E15" s="38"/>
      <c r="F15" s="38"/>
      <c r="G15" s="38"/>
      <c r="H15" s="37"/>
    </row>
    <row r="16" spans="2:8">
      <c r="B16" s="18" t="s">
        <v>88</v>
      </c>
      <c r="C16" s="39">
        <f>C82</f>
        <v>144</v>
      </c>
      <c r="D16" s="39">
        <v>650000</v>
      </c>
      <c r="E16" s="40"/>
      <c r="F16" s="40"/>
      <c r="G16" s="40"/>
      <c r="H16" s="41">
        <f>C16*D16</f>
        <v>93600000</v>
      </c>
    </row>
    <row r="17" spans="2:8">
      <c r="B17" s="14" t="s">
        <v>23</v>
      </c>
      <c r="C17" s="42"/>
      <c r="D17" s="42"/>
      <c r="E17" s="42"/>
      <c r="F17" s="42"/>
      <c r="G17" s="42"/>
      <c r="H17" s="43">
        <f>SUM(H16:H16)</f>
        <v>93600000</v>
      </c>
    </row>
    <row r="19" spans="2:8" ht="15.75">
      <c r="B19" s="7" t="s">
        <v>24</v>
      </c>
    </row>
    <row r="21" spans="2:8" ht="25.5">
      <c r="B21" s="13" t="s">
        <v>15</v>
      </c>
      <c r="C21" s="67" t="s">
        <v>16</v>
      </c>
      <c r="D21" s="68" t="s">
        <v>17</v>
      </c>
      <c r="E21" s="20"/>
      <c r="F21" s="20"/>
      <c r="G21" s="20"/>
      <c r="H21" s="68" t="s">
        <v>18</v>
      </c>
    </row>
    <row r="22" spans="2:8" s="16" customFormat="1">
      <c r="B22" s="61" t="s">
        <v>19</v>
      </c>
      <c r="C22" s="69">
        <f>SUM(C23:C24)</f>
        <v>5</v>
      </c>
      <c r="D22" s="70">
        <v>650000</v>
      </c>
      <c r="E22" s="71"/>
      <c r="F22" s="71"/>
      <c r="G22" s="62"/>
      <c r="H22" s="70">
        <f t="shared" ref="H22:H27" si="0">C22*D22</f>
        <v>3250000</v>
      </c>
    </row>
    <row r="23" spans="2:8">
      <c r="B23" s="30" t="s">
        <v>27</v>
      </c>
      <c r="C23" s="44">
        <v>2</v>
      </c>
      <c r="D23" s="45">
        <v>650000</v>
      </c>
      <c r="E23" s="44"/>
      <c r="F23" s="44"/>
      <c r="G23" s="44"/>
      <c r="H23" s="72">
        <f t="shared" si="0"/>
        <v>1300000</v>
      </c>
    </row>
    <row r="24" spans="2:8">
      <c r="B24" s="30" t="s">
        <v>87</v>
      </c>
      <c r="C24" s="44">
        <v>3</v>
      </c>
      <c r="D24" s="45">
        <v>650000</v>
      </c>
      <c r="E24" s="46"/>
      <c r="F24" s="46"/>
      <c r="G24" s="46"/>
      <c r="H24" s="72">
        <f t="shared" si="0"/>
        <v>1950000</v>
      </c>
    </row>
    <row r="25" spans="2:8" s="4" customFormat="1">
      <c r="B25" s="63" t="s">
        <v>20</v>
      </c>
      <c r="C25" s="64">
        <f xml:space="preserve"> SUM(C26,C44,C51)</f>
        <v>134</v>
      </c>
      <c r="D25" s="73">
        <v>650000</v>
      </c>
      <c r="E25" s="65"/>
      <c r="F25" s="65"/>
      <c r="G25" s="65"/>
      <c r="H25" s="64">
        <f t="shared" si="0"/>
        <v>87100000</v>
      </c>
    </row>
    <row r="26" spans="2:8" s="4" customFormat="1">
      <c r="B26" s="74" t="s">
        <v>41</v>
      </c>
      <c r="C26" s="75">
        <f>SUM(C27,C32,C35)</f>
        <v>40</v>
      </c>
      <c r="D26" s="75">
        <v>650000</v>
      </c>
      <c r="E26" s="75"/>
      <c r="F26" s="75"/>
      <c r="G26" s="44"/>
      <c r="H26" s="75">
        <f t="shared" ref="H26" si="1">C26*D26</f>
        <v>26000000</v>
      </c>
    </row>
    <row r="27" spans="2:8">
      <c r="B27" s="32" t="s">
        <v>39</v>
      </c>
      <c r="C27" s="76">
        <f>SUM(C28:C31)</f>
        <v>17</v>
      </c>
      <c r="D27" s="76">
        <v>650000</v>
      </c>
      <c r="E27" s="76"/>
      <c r="F27" s="76"/>
      <c r="G27" s="76"/>
      <c r="H27" s="76">
        <f t="shared" si="0"/>
        <v>11050000</v>
      </c>
    </row>
    <row r="28" spans="2:8">
      <c r="B28" s="33" t="s">
        <v>35</v>
      </c>
      <c r="C28" s="44">
        <v>5</v>
      </c>
      <c r="D28" s="45">
        <v>650000</v>
      </c>
      <c r="E28" s="47"/>
      <c r="F28" s="47"/>
      <c r="G28" s="47"/>
      <c r="H28" s="72">
        <f>D28*C28</f>
        <v>3250000</v>
      </c>
    </row>
    <row r="29" spans="2:8">
      <c r="B29" s="33" t="s">
        <v>36</v>
      </c>
      <c r="C29" s="44">
        <v>4</v>
      </c>
      <c r="D29" s="45">
        <v>650000</v>
      </c>
      <c r="E29" s="47"/>
      <c r="F29" s="47"/>
      <c r="G29" s="47"/>
      <c r="H29" s="72">
        <f t="shared" ref="H29" si="2">D29*C29</f>
        <v>2600000</v>
      </c>
    </row>
    <row r="30" spans="2:8">
      <c r="B30" s="33" t="s">
        <v>37</v>
      </c>
      <c r="C30" s="44">
        <v>4</v>
      </c>
      <c r="D30" s="45">
        <v>650000</v>
      </c>
      <c r="E30" s="47"/>
      <c r="F30" s="47"/>
      <c r="G30" s="47"/>
      <c r="H30" s="72">
        <f t="shared" ref="H30" si="3">D30*C30</f>
        <v>2600000</v>
      </c>
    </row>
    <row r="31" spans="2:8">
      <c r="B31" s="33" t="s">
        <v>38</v>
      </c>
      <c r="C31" s="44">
        <v>4</v>
      </c>
      <c r="D31" s="45">
        <v>650000</v>
      </c>
      <c r="E31" s="47"/>
      <c r="F31" s="47"/>
      <c r="G31" s="47"/>
      <c r="H31" s="72">
        <f t="shared" ref="H31" si="4">D31*C31</f>
        <v>2600000</v>
      </c>
    </row>
    <row r="32" spans="2:8">
      <c r="B32" s="32" t="s">
        <v>40</v>
      </c>
      <c r="C32" s="76">
        <f>SUM(C33:C34)</f>
        <v>10</v>
      </c>
      <c r="D32" s="76">
        <v>650000</v>
      </c>
      <c r="E32" s="76"/>
      <c r="F32" s="76"/>
      <c r="G32" s="76"/>
      <c r="H32" s="76">
        <f t="shared" ref="H32" si="5">C32*D32</f>
        <v>6500000</v>
      </c>
    </row>
    <row r="33" spans="2:8">
      <c r="B33" s="33" t="s">
        <v>33</v>
      </c>
      <c r="C33" s="44">
        <v>5</v>
      </c>
      <c r="D33" s="45">
        <v>650000</v>
      </c>
      <c r="E33" s="47"/>
      <c r="F33" s="47"/>
      <c r="G33" s="47"/>
      <c r="H33" s="72">
        <f>C33*D33</f>
        <v>3250000</v>
      </c>
    </row>
    <row r="34" spans="2:8">
      <c r="B34" s="33" t="s">
        <v>34</v>
      </c>
      <c r="C34" s="44">
        <v>5</v>
      </c>
      <c r="D34" s="45">
        <v>650000</v>
      </c>
      <c r="E34" s="47"/>
      <c r="F34" s="47"/>
      <c r="G34" s="47"/>
      <c r="H34" s="72">
        <f t="shared" ref="H34:H35" si="6">C34*D34</f>
        <v>3250000</v>
      </c>
    </row>
    <row r="35" spans="2:8">
      <c r="B35" s="32" t="s">
        <v>48</v>
      </c>
      <c r="C35" s="76">
        <f>SUM(C36:C43)</f>
        <v>13</v>
      </c>
      <c r="D35" s="76">
        <v>650000</v>
      </c>
      <c r="E35" s="76"/>
      <c r="F35" s="76"/>
      <c r="G35" s="76"/>
      <c r="H35" s="76">
        <f t="shared" si="6"/>
        <v>8450000</v>
      </c>
    </row>
    <row r="36" spans="2:8">
      <c r="B36" s="33" t="s">
        <v>42</v>
      </c>
      <c r="C36" s="44">
        <v>2</v>
      </c>
      <c r="D36" s="45">
        <v>650000</v>
      </c>
      <c r="E36" s="47"/>
      <c r="F36" s="47"/>
      <c r="G36" s="47"/>
      <c r="H36" s="72">
        <f>C36*D36</f>
        <v>1300000</v>
      </c>
    </row>
    <row r="37" spans="2:8">
      <c r="B37" s="33" t="s">
        <v>43</v>
      </c>
      <c r="C37" s="44">
        <v>1</v>
      </c>
      <c r="D37" s="45">
        <v>650000</v>
      </c>
      <c r="E37" s="47"/>
      <c r="F37" s="47"/>
      <c r="G37" s="47"/>
      <c r="H37" s="72">
        <f t="shared" ref="H37" si="7">C37*D37</f>
        <v>650000</v>
      </c>
    </row>
    <row r="38" spans="2:8">
      <c r="B38" s="33" t="s">
        <v>85</v>
      </c>
      <c r="C38" s="44">
        <v>1</v>
      </c>
      <c r="D38" s="45">
        <v>650000</v>
      </c>
      <c r="E38" s="47"/>
      <c r="F38" s="47"/>
      <c r="G38" s="47"/>
      <c r="H38" s="72">
        <f t="shared" ref="H38:H43" si="8">C38*D38</f>
        <v>650000</v>
      </c>
    </row>
    <row r="39" spans="2:8">
      <c r="B39" s="33" t="s">
        <v>44</v>
      </c>
      <c r="C39" s="44">
        <v>1</v>
      </c>
      <c r="D39" s="45">
        <v>650000</v>
      </c>
      <c r="E39" s="47"/>
      <c r="F39" s="47"/>
      <c r="G39" s="47"/>
      <c r="H39" s="72">
        <f t="shared" si="8"/>
        <v>650000</v>
      </c>
    </row>
    <row r="40" spans="2:8">
      <c r="B40" s="33" t="s">
        <v>86</v>
      </c>
      <c r="C40" s="44">
        <v>2</v>
      </c>
      <c r="D40" s="45">
        <v>650000</v>
      </c>
      <c r="E40" s="47"/>
      <c r="F40" s="47"/>
      <c r="G40" s="47"/>
      <c r="H40" s="72">
        <f t="shared" si="8"/>
        <v>1300000</v>
      </c>
    </row>
    <row r="41" spans="2:8" ht="25.5">
      <c r="B41" s="33" t="s">
        <v>45</v>
      </c>
      <c r="C41" s="44">
        <v>2</v>
      </c>
      <c r="D41" s="45">
        <v>650000</v>
      </c>
      <c r="E41" s="47"/>
      <c r="F41" s="47"/>
      <c r="G41" s="47"/>
      <c r="H41" s="72">
        <f t="shared" si="8"/>
        <v>1300000</v>
      </c>
    </row>
    <row r="42" spans="2:8">
      <c r="B42" s="33" t="s">
        <v>46</v>
      </c>
      <c r="C42" s="44">
        <v>2</v>
      </c>
      <c r="D42" s="45">
        <v>650000</v>
      </c>
      <c r="E42" s="47"/>
      <c r="F42" s="47"/>
      <c r="G42" s="47"/>
      <c r="H42" s="72">
        <f t="shared" si="8"/>
        <v>1300000</v>
      </c>
    </row>
    <row r="43" spans="2:8">
      <c r="B43" s="33" t="s">
        <v>47</v>
      </c>
      <c r="C43" s="44">
        <v>2</v>
      </c>
      <c r="D43" s="45">
        <v>650000</v>
      </c>
      <c r="E43" s="47"/>
      <c r="F43" s="47"/>
      <c r="G43" s="47"/>
      <c r="H43" s="72">
        <f t="shared" si="8"/>
        <v>1300000</v>
      </c>
    </row>
    <row r="44" spans="2:8" s="4" customFormat="1">
      <c r="B44" s="74" t="s">
        <v>65</v>
      </c>
      <c r="C44" s="75">
        <f>SUM(C45)</f>
        <v>40</v>
      </c>
      <c r="D44" s="75">
        <v>650000</v>
      </c>
      <c r="E44" s="75"/>
      <c r="F44" s="75"/>
      <c r="G44" s="44"/>
      <c r="H44" s="75">
        <f t="shared" ref="H44:H46" si="9">C44*D44</f>
        <v>26000000</v>
      </c>
    </row>
    <row r="45" spans="2:8">
      <c r="B45" s="32" t="s">
        <v>66</v>
      </c>
      <c r="C45" s="76">
        <f>SUM(C46:C50)</f>
        <v>40</v>
      </c>
      <c r="D45" s="76">
        <v>650000</v>
      </c>
      <c r="E45" s="76"/>
      <c r="F45" s="76"/>
      <c r="G45" s="76"/>
      <c r="H45" s="76">
        <f t="shared" si="9"/>
        <v>26000000</v>
      </c>
    </row>
    <row r="46" spans="2:8">
      <c r="B46" s="33" t="s">
        <v>49</v>
      </c>
      <c r="C46" s="44">
        <v>13</v>
      </c>
      <c r="D46" s="45">
        <v>650000</v>
      </c>
      <c r="E46" s="47"/>
      <c r="F46" s="47"/>
      <c r="G46" s="47"/>
      <c r="H46" s="72">
        <f t="shared" si="9"/>
        <v>8450000</v>
      </c>
    </row>
    <row r="47" spans="2:8">
      <c r="B47" s="33" t="s">
        <v>50</v>
      </c>
      <c r="C47" s="44">
        <v>13</v>
      </c>
      <c r="D47" s="45">
        <v>650000</v>
      </c>
      <c r="E47" s="47"/>
      <c r="F47" s="47"/>
      <c r="G47" s="47"/>
      <c r="H47" s="72">
        <f t="shared" ref="H47:H50" si="10">C47*D47</f>
        <v>8450000</v>
      </c>
    </row>
    <row r="48" spans="2:8">
      <c r="B48" s="33" t="s">
        <v>51</v>
      </c>
      <c r="C48" s="44">
        <v>3</v>
      </c>
      <c r="D48" s="45">
        <v>650000</v>
      </c>
      <c r="E48" s="47"/>
      <c r="F48" s="47"/>
      <c r="G48" s="47"/>
      <c r="H48" s="72">
        <f t="shared" si="10"/>
        <v>1950000</v>
      </c>
    </row>
    <row r="49" spans="2:8">
      <c r="B49" s="33" t="s">
        <v>52</v>
      </c>
      <c r="C49" s="44">
        <v>6</v>
      </c>
      <c r="D49" s="45">
        <v>650000</v>
      </c>
      <c r="E49" s="47"/>
      <c r="F49" s="47"/>
      <c r="G49" s="47"/>
      <c r="H49" s="72">
        <f t="shared" si="10"/>
        <v>3900000</v>
      </c>
    </row>
    <row r="50" spans="2:8">
      <c r="B50" s="33" t="s">
        <v>53</v>
      </c>
      <c r="C50" s="44">
        <v>5</v>
      </c>
      <c r="D50" s="45">
        <v>650000</v>
      </c>
      <c r="E50" s="47"/>
      <c r="F50" s="47"/>
      <c r="G50" s="47"/>
      <c r="H50" s="72">
        <f t="shared" si="10"/>
        <v>3250000</v>
      </c>
    </row>
    <row r="51" spans="2:8" s="4" customFormat="1">
      <c r="B51" s="74" t="s">
        <v>67</v>
      </c>
      <c r="C51" s="75">
        <f>SUM(C52,C64,C78)</f>
        <v>54</v>
      </c>
      <c r="D51" s="75">
        <v>650000</v>
      </c>
      <c r="E51" s="75"/>
      <c r="F51" s="75"/>
      <c r="G51" s="44"/>
      <c r="H51" s="75">
        <f t="shared" ref="H51:H63" si="11">C51*D51</f>
        <v>35100000</v>
      </c>
    </row>
    <row r="52" spans="2:8">
      <c r="B52" s="32" t="s">
        <v>68</v>
      </c>
      <c r="C52" s="76">
        <f>SUM(C53:C63)</f>
        <v>32</v>
      </c>
      <c r="D52" s="76">
        <v>650000</v>
      </c>
      <c r="E52" s="76"/>
      <c r="F52" s="76"/>
      <c r="G52" s="76"/>
      <c r="H52" s="76">
        <f t="shared" si="11"/>
        <v>20800000</v>
      </c>
    </row>
    <row r="53" spans="2:8" ht="38.25">
      <c r="B53" s="33" t="s">
        <v>54</v>
      </c>
      <c r="C53" s="44">
        <v>5</v>
      </c>
      <c r="D53" s="45">
        <v>650010</v>
      </c>
      <c r="E53" s="47"/>
      <c r="F53" s="47"/>
      <c r="G53" s="47"/>
      <c r="H53" s="72">
        <f t="shared" si="11"/>
        <v>3250050</v>
      </c>
    </row>
    <row r="54" spans="2:8">
      <c r="B54" s="33" t="s">
        <v>55</v>
      </c>
      <c r="C54" s="44">
        <v>3</v>
      </c>
      <c r="D54" s="45">
        <v>650010</v>
      </c>
      <c r="E54" s="47"/>
      <c r="F54" s="47"/>
      <c r="G54" s="47"/>
      <c r="H54" s="72">
        <f t="shared" si="11"/>
        <v>1950030</v>
      </c>
    </row>
    <row r="55" spans="2:8">
      <c r="B55" s="33" t="s">
        <v>56</v>
      </c>
      <c r="C55" s="44">
        <v>3</v>
      </c>
      <c r="D55" s="45">
        <v>650010</v>
      </c>
      <c r="E55" s="47"/>
      <c r="F55" s="47"/>
      <c r="G55" s="47"/>
      <c r="H55" s="72">
        <f t="shared" si="11"/>
        <v>1950030</v>
      </c>
    </row>
    <row r="56" spans="2:8">
      <c r="B56" s="33" t="s">
        <v>57</v>
      </c>
      <c r="C56" s="44">
        <v>3</v>
      </c>
      <c r="D56" s="45">
        <v>650010</v>
      </c>
      <c r="E56" s="47"/>
      <c r="F56" s="47"/>
      <c r="G56" s="47"/>
      <c r="H56" s="72">
        <f t="shared" si="11"/>
        <v>1950030</v>
      </c>
    </row>
    <row r="57" spans="2:8">
      <c r="B57" s="33" t="s">
        <v>58</v>
      </c>
      <c r="C57" s="44">
        <v>3</v>
      </c>
      <c r="D57" s="45">
        <v>650010</v>
      </c>
      <c r="E57" s="47"/>
      <c r="F57" s="47"/>
      <c r="G57" s="47"/>
      <c r="H57" s="72">
        <f t="shared" si="11"/>
        <v>1950030</v>
      </c>
    </row>
    <row r="58" spans="2:8">
      <c r="B58" s="33" t="s">
        <v>59</v>
      </c>
      <c r="C58" s="44">
        <v>2</v>
      </c>
      <c r="D58" s="45">
        <v>650010</v>
      </c>
      <c r="E58" s="47"/>
      <c r="F58" s="47"/>
      <c r="G58" s="47"/>
      <c r="H58" s="72">
        <f t="shared" si="11"/>
        <v>1300020</v>
      </c>
    </row>
    <row r="59" spans="2:8">
      <c r="B59" s="33" t="s">
        <v>60</v>
      </c>
      <c r="C59" s="44">
        <v>2</v>
      </c>
      <c r="D59" s="45">
        <v>650010</v>
      </c>
      <c r="E59" s="47"/>
      <c r="F59" s="47"/>
      <c r="G59" s="47"/>
      <c r="H59" s="72">
        <f t="shared" si="11"/>
        <v>1300020</v>
      </c>
    </row>
    <row r="60" spans="2:8">
      <c r="B60" s="33" t="s">
        <v>61</v>
      </c>
      <c r="C60" s="44">
        <v>3</v>
      </c>
      <c r="D60" s="45">
        <v>650010</v>
      </c>
      <c r="E60" s="47"/>
      <c r="F60" s="47"/>
      <c r="G60" s="47"/>
      <c r="H60" s="72">
        <f t="shared" si="11"/>
        <v>1950030</v>
      </c>
    </row>
    <row r="61" spans="2:8">
      <c r="B61" s="33" t="s">
        <v>62</v>
      </c>
      <c r="C61" s="44">
        <v>3</v>
      </c>
      <c r="D61" s="45">
        <v>650010</v>
      </c>
      <c r="E61" s="47"/>
      <c r="F61" s="47"/>
      <c r="G61" s="47"/>
      <c r="H61" s="72">
        <f t="shared" si="11"/>
        <v>1950030</v>
      </c>
    </row>
    <row r="62" spans="2:8">
      <c r="B62" s="33" t="s">
        <v>63</v>
      </c>
      <c r="C62" s="44">
        <v>2</v>
      </c>
      <c r="D62" s="45">
        <v>650010</v>
      </c>
      <c r="E62" s="47"/>
      <c r="F62" s="47"/>
      <c r="G62" s="47"/>
      <c r="H62" s="72">
        <f t="shared" si="11"/>
        <v>1300020</v>
      </c>
    </row>
    <row r="63" spans="2:8">
      <c r="B63" s="33" t="s">
        <v>64</v>
      </c>
      <c r="C63" s="44">
        <v>3</v>
      </c>
      <c r="D63" s="45">
        <v>650010</v>
      </c>
      <c r="E63" s="47"/>
      <c r="F63" s="47"/>
      <c r="G63" s="47"/>
      <c r="H63" s="72">
        <f t="shared" si="11"/>
        <v>1950030</v>
      </c>
    </row>
    <row r="64" spans="2:8">
      <c r="B64" s="32" t="s">
        <v>69</v>
      </c>
      <c r="C64" s="76">
        <f>SUM(C65:C77)</f>
        <v>13</v>
      </c>
      <c r="D64" s="76">
        <v>650000</v>
      </c>
      <c r="E64" s="76"/>
      <c r="F64" s="76"/>
      <c r="G64" s="76"/>
      <c r="H64" s="76">
        <f t="shared" ref="H64:H77" si="12">C64*D64</f>
        <v>8450000</v>
      </c>
    </row>
    <row r="65" spans="2:8">
      <c r="B65" s="33" t="s">
        <v>70</v>
      </c>
      <c r="C65" s="44">
        <v>1</v>
      </c>
      <c r="D65" s="45">
        <v>650010</v>
      </c>
      <c r="E65" s="47"/>
      <c r="F65" s="47"/>
      <c r="G65" s="47"/>
      <c r="H65" s="72">
        <f t="shared" si="12"/>
        <v>650010</v>
      </c>
    </row>
    <row r="66" spans="2:8">
      <c r="B66" s="33" t="s">
        <v>71</v>
      </c>
      <c r="C66" s="44">
        <v>1</v>
      </c>
      <c r="D66" s="45">
        <v>650010</v>
      </c>
      <c r="E66" s="47"/>
      <c r="F66" s="47"/>
      <c r="G66" s="47"/>
      <c r="H66" s="72">
        <f t="shared" si="12"/>
        <v>650010</v>
      </c>
    </row>
    <row r="67" spans="2:8">
      <c r="B67" s="33" t="s">
        <v>72</v>
      </c>
      <c r="C67" s="44">
        <v>1</v>
      </c>
      <c r="D67" s="45">
        <v>650010</v>
      </c>
      <c r="E67" s="47"/>
      <c r="F67" s="47"/>
      <c r="G67" s="47"/>
      <c r="H67" s="72">
        <f t="shared" si="12"/>
        <v>650010</v>
      </c>
    </row>
    <row r="68" spans="2:8">
      <c r="B68" s="33" t="s">
        <v>73</v>
      </c>
      <c r="C68" s="44">
        <v>1</v>
      </c>
      <c r="D68" s="45">
        <v>650010</v>
      </c>
      <c r="E68" s="47"/>
      <c r="F68" s="47"/>
      <c r="G68" s="47"/>
      <c r="H68" s="72">
        <f t="shared" si="12"/>
        <v>650010</v>
      </c>
    </row>
    <row r="69" spans="2:8">
      <c r="B69" s="33" t="s">
        <v>74</v>
      </c>
      <c r="C69" s="44">
        <v>1</v>
      </c>
      <c r="D69" s="45">
        <v>650010</v>
      </c>
      <c r="E69" s="47"/>
      <c r="F69" s="47"/>
      <c r="G69" s="47"/>
      <c r="H69" s="72">
        <f t="shared" si="12"/>
        <v>650010</v>
      </c>
    </row>
    <row r="70" spans="2:8">
      <c r="B70" s="33" t="s">
        <v>75</v>
      </c>
      <c r="C70" s="44">
        <v>1</v>
      </c>
      <c r="D70" s="45">
        <v>650010</v>
      </c>
      <c r="E70" s="47"/>
      <c r="F70" s="47"/>
      <c r="G70" s="47"/>
      <c r="H70" s="72">
        <f t="shared" si="12"/>
        <v>650010</v>
      </c>
    </row>
    <row r="71" spans="2:8">
      <c r="B71" s="33" t="s">
        <v>76</v>
      </c>
      <c r="C71" s="44">
        <v>1</v>
      </c>
      <c r="D71" s="45">
        <v>650010</v>
      </c>
      <c r="E71" s="47"/>
      <c r="F71" s="47"/>
      <c r="G71" s="47"/>
      <c r="H71" s="72">
        <f t="shared" si="12"/>
        <v>650010</v>
      </c>
    </row>
    <row r="72" spans="2:8">
      <c r="B72" s="33" t="s">
        <v>77</v>
      </c>
      <c r="C72" s="44">
        <v>1</v>
      </c>
      <c r="D72" s="45">
        <v>650010</v>
      </c>
      <c r="E72" s="47"/>
      <c r="F72" s="47"/>
      <c r="G72" s="47"/>
      <c r="H72" s="72">
        <f t="shared" si="12"/>
        <v>650010</v>
      </c>
    </row>
    <row r="73" spans="2:8">
      <c r="B73" s="33" t="s">
        <v>78</v>
      </c>
      <c r="C73" s="44">
        <v>1</v>
      </c>
      <c r="D73" s="45">
        <v>650010</v>
      </c>
      <c r="E73" s="47"/>
      <c r="F73" s="47"/>
      <c r="G73" s="47"/>
      <c r="H73" s="72">
        <f t="shared" si="12"/>
        <v>650010</v>
      </c>
    </row>
    <row r="74" spans="2:8">
      <c r="B74" s="33" t="s">
        <v>79</v>
      </c>
      <c r="C74" s="44">
        <v>1</v>
      </c>
      <c r="D74" s="45">
        <v>650010</v>
      </c>
      <c r="E74" s="47"/>
      <c r="F74" s="47"/>
      <c r="G74" s="47"/>
      <c r="H74" s="72">
        <f t="shared" si="12"/>
        <v>650010</v>
      </c>
    </row>
    <row r="75" spans="2:8">
      <c r="B75" s="33" t="s">
        <v>80</v>
      </c>
      <c r="C75" s="44">
        <v>1</v>
      </c>
      <c r="D75" s="45">
        <v>650010</v>
      </c>
      <c r="E75" s="47"/>
      <c r="F75" s="47"/>
      <c r="G75" s="47"/>
      <c r="H75" s="72">
        <f t="shared" si="12"/>
        <v>650010</v>
      </c>
    </row>
    <row r="76" spans="2:8">
      <c r="B76" s="33" t="s">
        <v>81</v>
      </c>
      <c r="C76" s="44">
        <v>1</v>
      </c>
      <c r="D76" s="45">
        <v>650010</v>
      </c>
      <c r="E76" s="47"/>
      <c r="F76" s="47"/>
      <c r="G76" s="47"/>
      <c r="H76" s="72">
        <f t="shared" si="12"/>
        <v>650010</v>
      </c>
    </row>
    <row r="77" spans="2:8">
      <c r="B77" s="33" t="s">
        <v>82</v>
      </c>
      <c r="C77" s="44">
        <v>1</v>
      </c>
      <c r="D77" s="45">
        <v>650010</v>
      </c>
      <c r="E77" s="47"/>
      <c r="F77" s="47"/>
      <c r="G77" s="47"/>
      <c r="H77" s="72">
        <f t="shared" si="12"/>
        <v>650010</v>
      </c>
    </row>
    <row r="78" spans="2:8">
      <c r="B78" s="32" t="s">
        <v>83</v>
      </c>
      <c r="C78" s="76">
        <f>C79</f>
        <v>9</v>
      </c>
      <c r="D78" s="76">
        <v>650000</v>
      </c>
      <c r="E78" s="76"/>
      <c r="F78" s="76"/>
      <c r="G78" s="76"/>
      <c r="H78" s="76">
        <f t="shared" ref="H78:H79" si="13">C78*D78</f>
        <v>5850000</v>
      </c>
    </row>
    <row r="79" spans="2:8">
      <c r="B79" s="33" t="s">
        <v>84</v>
      </c>
      <c r="C79" s="44">
        <v>9</v>
      </c>
      <c r="D79" s="45">
        <v>650010</v>
      </c>
      <c r="E79" s="47"/>
      <c r="F79" s="47"/>
      <c r="G79" s="47"/>
      <c r="H79" s="72">
        <f t="shared" si="13"/>
        <v>5850090</v>
      </c>
    </row>
    <row r="80" spans="2:8">
      <c r="B80" s="63" t="s">
        <v>25</v>
      </c>
      <c r="C80" s="65">
        <f>SUM(C81:C81)</f>
        <v>5</v>
      </c>
      <c r="D80" s="64">
        <v>650000</v>
      </c>
      <c r="E80" s="65"/>
      <c r="F80" s="65"/>
      <c r="G80" s="65"/>
      <c r="H80" s="64">
        <f t="shared" ref="H80:H82" si="14">C80*D80</f>
        <v>3250000</v>
      </c>
    </row>
    <row r="81" spans="2:8">
      <c r="B81" s="30" t="s">
        <v>26</v>
      </c>
      <c r="C81" s="66">
        <v>5</v>
      </c>
      <c r="D81" s="45">
        <v>650000</v>
      </c>
      <c r="E81" s="66"/>
      <c r="F81" s="66"/>
      <c r="G81" s="66"/>
      <c r="H81" s="72">
        <f t="shared" si="14"/>
        <v>3250000</v>
      </c>
    </row>
    <row r="82" spans="2:8">
      <c r="B82" s="19" t="s">
        <v>23</v>
      </c>
      <c r="C82" s="31">
        <f>SUM(C80,C25,C22)</f>
        <v>144</v>
      </c>
      <c r="D82" s="26">
        <v>650000</v>
      </c>
      <c r="E82" s="27"/>
      <c r="F82" s="27"/>
      <c r="G82" s="28"/>
      <c r="H82" s="29">
        <f t="shared" si="14"/>
        <v>93600000</v>
      </c>
    </row>
    <row r="83" spans="2:8" ht="15.75">
      <c r="B83" s="25"/>
      <c r="C83" s="48"/>
    </row>
    <row r="84" spans="2:8" hidden="1">
      <c r="B84" s="78"/>
      <c r="C84" s="78"/>
      <c r="D84" s="78"/>
      <c r="E84" s="78"/>
      <c r="F84" s="78"/>
      <c r="G84" s="78"/>
      <c r="H84" s="78"/>
    </row>
    <row r="85" spans="2:8" hidden="1">
      <c r="B85" s="78"/>
      <c r="C85" s="78"/>
      <c r="D85" s="78"/>
      <c r="E85" s="78"/>
      <c r="F85" s="78"/>
      <c r="G85" s="78"/>
      <c r="H85" s="78"/>
    </row>
    <row r="86" spans="2:8" ht="18.75" customHeight="1">
      <c r="B86" s="78"/>
      <c r="C86" s="78"/>
      <c r="D86" s="78"/>
      <c r="E86" s="78"/>
      <c r="F86" s="78"/>
      <c r="G86" s="78"/>
      <c r="H86" s="78"/>
    </row>
    <row r="87" spans="2:8" ht="0.75" customHeight="1" outlineLevel="1">
      <c r="B87" s="78"/>
      <c r="C87" s="78"/>
      <c r="D87" s="78"/>
      <c r="E87" s="78"/>
      <c r="F87" s="78"/>
      <c r="G87" s="78"/>
      <c r="H87" s="78"/>
    </row>
    <row r="88" spans="2:8" ht="3" customHeight="1" outlineLevel="1">
      <c r="B88" s="78"/>
      <c r="C88" s="78"/>
      <c r="D88" s="78"/>
      <c r="E88" s="78"/>
      <c r="F88" s="78"/>
      <c r="G88" s="78"/>
      <c r="H88" s="78"/>
    </row>
    <row r="89" spans="2:8" hidden="1" outlineLevel="1">
      <c r="B89" s="78"/>
      <c r="C89" s="78"/>
      <c r="D89" s="78"/>
      <c r="E89" s="78"/>
      <c r="F89" s="78"/>
      <c r="G89" s="78"/>
      <c r="H89" s="78"/>
    </row>
    <row r="90" spans="2:8" ht="15.75" hidden="1" outlineLevel="1">
      <c r="B90" s="5" t="s">
        <v>3</v>
      </c>
      <c r="C90" s="48"/>
    </row>
    <row r="91" spans="2:8" hidden="1" outlineLevel="1">
      <c r="B91" s="78"/>
      <c r="C91" s="78"/>
      <c r="D91" s="78"/>
      <c r="E91" s="78"/>
      <c r="F91" s="78"/>
      <c r="G91" s="78"/>
      <c r="H91" s="78"/>
    </row>
    <row r="92" spans="2:8" ht="26.25" hidden="1" customHeight="1" outlineLevel="1">
      <c r="B92" s="78" t="s">
        <v>11</v>
      </c>
      <c r="C92" s="78"/>
      <c r="D92" s="78"/>
      <c r="E92" s="78"/>
      <c r="F92" s="78"/>
      <c r="G92" s="78"/>
      <c r="H92" s="78"/>
    </row>
    <row r="93" spans="2:8" ht="26.25" hidden="1" customHeight="1" outlineLevel="1">
      <c r="B93" s="78" t="s">
        <v>4</v>
      </c>
      <c r="C93" s="78"/>
      <c r="D93" s="78"/>
      <c r="E93" s="78"/>
      <c r="F93" s="78"/>
      <c r="G93" s="78"/>
      <c r="H93" s="78"/>
    </row>
    <row r="94" spans="2:8" ht="46.5" customHeight="1" outlineLevel="1">
      <c r="B94" s="78" t="s">
        <v>12</v>
      </c>
      <c r="C94" s="78"/>
      <c r="D94" s="78"/>
      <c r="E94" s="78"/>
      <c r="F94" s="78"/>
      <c r="G94" s="78"/>
      <c r="H94" s="78"/>
    </row>
    <row r="95" spans="2:8" ht="30" customHeight="1" outlineLevel="1">
      <c r="B95" s="78" t="s">
        <v>5</v>
      </c>
      <c r="C95" s="78"/>
      <c r="D95" s="78"/>
      <c r="E95" s="78"/>
      <c r="F95" s="78"/>
      <c r="G95" s="78"/>
      <c r="H95" s="78"/>
    </row>
    <row r="96" spans="2:8" ht="12.75" customHeight="1" outlineLevel="1">
      <c r="B96" s="78" t="s">
        <v>9</v>
      </c>
      <c r="C96" s="78"/>
      <c r="D96" s="78"/>
      <c r="E96" s="78"/>
      <c r="F96" s="78"/>
      <c r="G96" s="78"/>
      <c r="H96" s="78"/>
    </row>
    <row r="97" spans="2:8" ht="1.5" customHeight="1" outlineLevel="1">
      <c r="B97" s="78"/>
      <c r="C97" s="78"/>
      <c r="D97" s="78"/>
      <c r="E97" s="78"/>
      <c r="F97" s="78"/>
      <c r="G97" s="78"/>
      <c r="H97" s="78"/>
    </row>
    <row r="98" spans="2:8" ht="2.25" customHeight="1" collapsed="1">
      <c r="B98" s="8"/>
      <c r="C98" s="55"/>
      <c r="D98" s="56"/>
      <c r="E98" s="56"/>
      <c r="F98" s="56"/>
    </row>
    <row r="99" spans="2:8" ht="28.5" hidden="1" customHeight="1" outlineLevel="1">
      <c r="B99" s="8"/>
      <c r="C99" s="55"/>
      <c r="D99" s="56"/>
      <c r="E99" s="56"/>
      <c r="F99" s="56"/>
    </row>
    <row r="100" spans="2:8" ht="30" customHeight="1" outlineLevel="1">
      <c r="B100" s="77" t="s">
        <v>0</v>
      </c>
      <c r="C100" s="77"/>
      <c r="D100" s="77"/>
      <c r="E100" s="77"/>
      <c r="F100" s="77"/>
      <c r="G100" s="77"/>
      <c r="H100" s="77"/>
    </row>
    <row r="101" spans="2:8" ht="20.25" customHeight="1" outlineLevel="1">
      <c r="B101" s="9" t="s">
        <v>1</v>
      </c>
      <c r="C101" s="57"/>
      <c r="D101" s="56"/>
      <c r="E101" s="56"/>
      <c r="F101" s="56"/>
    </row>
    <row r="102" spans="2:8" ht="27" hidden="1" customHeight="1" outlineLevel="1">
      <c r="B102" s="9" t="s">
        <v>2</v>
      </c>
      <c r="D102" s="56"/>
      <c r="E102" s="56"/>
      <c r="F102" s="56"/>
    </row>
    <row r="103" spans="2:8" ht="15" hidden="1" customHeight="1" outlineLevel="1">
      <c r="B103" s="9"/>
      <c r="D103" s="56"/>
      <c r="E103" s="56"/>
      <c r="F103" s="56"/>
    </row>
    <row r="104" spans="2:8" ht="15.75" outlineLevel="1">
      <c r="B104" s="9"/>
      <c r="D104" s="56"/>
      <c r="E104" s="56"/>
      <c r="F104" s="56"/>
    </row>
    <row r="105" spans="2:8" ht="0.75" customHeight="1" outlineLevel="1"/>
    <row r="106" spans="2:8" ht="15.75" hidden="1">
      <c r="B106" s="12" t="s">
        <v>7</v>
      </c>
      <c r="C106" s="58" t="s">
        <v>7</v>
      </c>
    </row>
    <row r="107" spans="2:8" ht="31.5" customHeight="1">
      <c r="B107" s="9"/>
      <c r="C107" s="57"/>
    </row>
    <row r="108" spans="2:8" ht="15.75">
      <c r="B108" s="9"/>
      <c r="C108" s="57"/>
    </row>
    <row r="109" spans="2:8" ht="15.75">
      <c r="B109" s="9"/>
      <c r="C109" s="57"/>
    </row>
    <row r="110" spans="2:8" ht="15.75">
      <c r="B110" s="9" t="s">
        <v>8</v>
      </c>
      <c r="C110" s="57" t="s">
        <v>8</v>
      </c>
    </row>
    <row r="111" spans="2:8" ht="15.75">
      <c r="B111" s="10" t="s">
        <v>13</v>
      </c>
      <c r="C111" s="59" t="s">
        <v>6</v>
      </c>
    </row>
    <row r="112" spans="2:8" ht="15.75">
      <c r="B112" s="11" t="s">
        <v>10</v>
      </c>
      <c r="C112" s="60"/>
    </row>
    <row r="113" spans="2:2" ht="15.75">
      <c r="B113" s="6" t="s">
        <v>14</v>
      </c>
    </row>
  </sheetData>
  <mergeCells count="17">
    <mergeCell ref="B88:H88"/>
    <mergeCell ref="B91:H91"/>
    <mergeCell ref="B86:H86"/>
    <mergeCell ref="B87:H87"/>
    <mergeCell ref="B89:H89"/>
    <mergeCell ref="B6:H6"/>
    <mergeCell ref="C8:D8"/>
    <mergeCell ref="B11:H11"/>
    <mergeCell ref="B84:H84"/>
    <mergeCell ref="B85:H85"/>
    <mergeCell ref="B100:H100"/>
    <mergeCell ref="B97:H97"/>
    <mergeCell ref="B92:H92"/>
    <mergeCell ref="B93:H93"/>
    <mergeCell ref="B94:H94"/>
    <mergeCell ref="B95:H95"/>
    <mergeCell ref="B96:H96"/>
  </mergeCells>
  <phoneticPr fontId="15" type="noConversion"/>
  <printOptions horizontalCentered="1"/>
  <pageMargins left="0.62" right="0.67" top="1.1000000000000001" bottom="1" header="0.32" footer="0.32"/>
  <pageSetup orientation="portrait" horizontalDpi="4294967292" r:id="rId1"/>
  <headerFooter differentOddEven="1" alignWithMargins="0">
    <oddHeader>&amp;L&amp;"Arial,Bold"&amp;14HL Software Development Co. Ltd&amp;R&amp;"Arial,Bold"&amp;14Product/Service Specification &amp; Pricing (“PS&amp;&amp;P”)</oddHeader>
    <oddFooter>&amp;LHL Software Development Ltd&amp;C&amp;P&amp;RConfidential</oddFooter>
  </headerFooter>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Quotation</vt:lpstr>
      <vt:lpstr>Quotation!Print_Area</vt:lpstr>
    </vt:vector>
  </TitlesOfParts>
  <Company>HCM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FSS</dc:creator>
  <cp:lastModifiedBy>hongnguyenx</cp:lastModifiedBy>
  <cp:lastPrinted>2010-10-27T09:05:45Z</cp:lastPrinted>
  <dcterms:created xsi:type="dcterms:W3CDTF">2006-10-19T06:54:18Z</dcterms:created>
  <dcterms:modified xsi:type="dcterms:W3CDTF">2014-05-23T04:10:50Z</dcterms:modified>
</cp:coreProperties>
</file>