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uana\"/>
    </mc:Choice>
  </mc:AlternateContent>
  <bookViews>
    <workbookView xWindow="0" yWindow="0" windowWidth="20490" windowHeight="7650" firstSheet="3" activeTab="3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5" i="5" s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<sst xmlns="http://schemas.openxmlformats.org/spreadsheetml/2006/main" count="240" uniqueCount="57">
  <si>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</si>
  <si>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</si>
  <si>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</si>
  <si>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</si>
  <si>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</si>
  <si>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</si>
  <si>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</si>
  <si>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</si>
  <si>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</si>
  <si>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</si>
  <si>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</si>
  <si>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</si>
  <si>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</si>
  <si>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</si>
  <si>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</si>
  <si>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</si>
  <si>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Salário Mensal</t>
  </si>
  <si>
    <t>Compras no supermercado</t>
  </si>
  <si>
    <t>Gasolina</t>
  </si>
  <si>
    <t>Cinema</t>
  </si>
  <si>
    <t>Consulta odontológica</t>
  </si>
  <si>
    <t>Material escolar</t>
  </si>
  <si>
    <t>Compras de roupas</t>
  </si>
  <si>
    <t>Transferência</t>
  </si>
  <si>
    <t>Cartão de crédito</t>
  </si>
  <si>
    <t>Débito Automático</t>
  </si>
  <si>
    <t>Recebido</t>
  </si>
  <si>
    <t>Pendente</t>
  </si>
  <si>
    <t>Pago</t>
  </si>
  <si>
    <t>Investimento</t>
  </si>
  <si>
    <t>Utilidades domésticas</t>
  </si>
  <si>
    <t>Presente</t>
  </si>
  <si>
    <t>Viagem</t>
  </si>
  <si>
    <t>Petshop</t>
  </si>
  <si>
    <t>Gastronomia</t>
  </si>
  <si>
    <t>Serviços</t>
  </si>
  <si>
    <t>Dividendos de ações</t>
  </si>
  <si>
    <t>Reparos domésticos</t>
  </si>
  <si>
    <t>Presente de aniversário</t>
  </si>
  <si>
    <t>Reserva hotel</t>
  </si>
  <si>
    <t>Restaurante</t>
  </si>
  <si>
    <t>Ração</t>
  </si>
  <si>
    <t>Cinema e jantar</t>
  </si>
  <si>
    <t>Jantar em restaurante</t>
  </si>
  <si>
    <t>Limpeza de casa</t>
  </si>
  <si>
    <t>Mensalidade</t>
  </si>
  <si>
    <t>Aluguel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</si>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</sst>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1" fillId="4" borderId="0" xfId="1" applyNumberFormat="1" applyAlignment="1">
      <alignment horizontal="center"/>
    </xf>
  </cellXfs>
  <cellStyles count="2">
    <cellStyle name="Ênfase6" xfId="1" builtinId="49"/>
    <cellStyle name="Normal" xfId="0" builtinId="0"/>
  </cellStyles>
  <dxfs count="16">
    <dxf>
      <numFmt numFmtId="19" formatCode="dd/mm/yyyy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z val="16"/>
        <color theme="0"/>
        <name val="Segoe UI Semibold"/>
        <scheme val="none"/>
      </font>
      <border>
        <bottom style="thin">
          <color theme="5"/>
        </bottom>
        <vertical/>
        <horizontal/>
      </border>
    </dxf>
    <dxf>
      <font>
        <b val="0"/>
        <i val="0"/>
        <sz val="16"/>
        <color theme="0"/>
        <name val="Segoe UI Semibold"/>
        <scheme val="none"/>
      </font>
      <fill>
        <patternFill>
          <bgColor theme="5" tint="-0.2499465926084170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>
      <tableStyleElement type="wholeTable" dxfId="15"/>
      <tableStyleElement type="headerRow" dxfId="14"/>
    </tableStyle>
  </tableStyles>
  <colors>
    <mruColors>
      <color rgb="FF00A249"/>
      <color rgb="FF00D05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63377788628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-0.49998474074526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inteligente.xlsx]Controller!TBL_saida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A24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rgbClr val="00A24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14300" prst="angle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>
            <a:gsLst>
              <a:gs pos="0">
                <a:schemeClr val="bg1"/>
              </a:gs>
              <a:gs pos="40000">
                <a:schemeClr val="accent2">
                  <a:lumMod val="75000"/>
                </a:schemeClr>
              </a:gs>
              <a:gs pos="100000">
                <a:schemeClr val="accent2">
                  <a:lumMod val="36000"/>
                </a:schemeClr>
              </a:gs>
            </a:gsLst>
            <a:lin ang="12000000" scaled="0"/>
          </a:gra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14300" prst="angle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40000">
                  <a:schemeClr val="accent2">
                    <a:lumMod val="75000"/>
                  </a:schemeClr>
                </a:gs>
                <a:gs pos="100000">
                  <a:schemeClr val="accent2">
                    <a:lumMod val="36000"/>
                  </a:schemeClr>
                </a:gs>
              </a:gsLst>
              <a:lin ang="12000000" scaled="0"/>
            </a:gradFill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w="114300"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Controller!$B$7:$B$19</c:f>
              <c:strCache>
                <c:ptCount val="12"/>
                <c:pt idx="0">
                  <c:v>Alimentação</c:v>
                </c:pt>
                <c:pt idx="1">
                  <c:v>Educação</c:v>
                </c:pt>
                <c:pt idx="2">
                  <c:v>Gastronomia</c:v>
                </c:pt>
                <c:pt idx="3">
                  <c:v>Lazer</c:v>
                </c:pt>
                <c:pt idx="4">
                  <c:v>Petshop</c:v>
                </c:pt>
                <c:pt idx="5">
                  <c:v>Presente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Utilidades domésticas</c:v>
                </c:pt>
                <c:pt idx="10">
                  <c:v>Vestuário</c:v>
                </c:pt>
                <c:pt idx="11">
                  <c:v>Viagem</c:v>
                </c:pt>
              </c:strCache>
            </c:strRef>
          </c:cat>
          <c:val>
            <c:numRef>
              <c:f>Controller!$C$7:$C$19</c:f>
              <c:numCache>
                <c:formatCode>"R$"\ #,##0.00</c:formatCode>
                <c:ptCount val="12"/>
                <c:pt idx="0">
                  <c:v>685</c:v>
                </c:pt>
                <c:pt idx="1">
                  <c:v>800</c:v>
                </c:pt>
                <c:pt idx="2">
                  <c:v>175</c:v>
                </c:pt>
                <c:pt idx="3">
                  <c:v>435</c:v>
                </c:pt>
                <c:pt idx="4">
                  <c:v>340</c:v>
                </c:pt>
                <c:pt idx="5">
                  <c:v>300</c:v>
                </c:pt>
                <c:pt idx="6">
                  <c:v>335</c:v>
                </c:pt>
                <c:pt idx="7">
                  <c:v>250</c:v>
                </c:pt>
                <c:pt idx="8">
                  <c:v>581</c:v>
                </c:pt>
                <c:pt idx="9">
                  <c:v>450</c:v>
                </c:pt>
                <c:pt idx="10">
                  <c:v>473</c:v>
                </c:pt>
                <c:pt idx="1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D-4204-9378-324093930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01979263"/>
        <c:axId val="2001979679"/>
      </c:barChart>
      <c:catAx>
        <c:axId val="20019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979679"/>
        <c:crosses val="autoZero"/>
        <c:auto val="1"/>
        <c:lblAlgn val="ctr"/>
        <c:lblOffset val="100"/>
        <c:noMultiLvlLbl val="0"/>
      </c:catAx>
      <c:valAx>
        <c:axId val="20019796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019792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A249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ngle"/>
          </a:sp3d>
        </c:spPr>
        <c:dLbl>
          <c:idx val="0"/>
          <c:layout>
            <c:manualLayout>
              <c:x val="-3.965104581974947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170104235418562"/>
                  <c:h val="0.1270040362623627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bg1"/>
              </a:gs>
              <a:gs pos="40000">
                <a:schemeClr val="accent2">
                  <a:lumMod val="75000"/>
                </a:schemeClr>
              </a:gs>
              <a:gs pos="100000">
                <a:schemeClr val="accent2">
                  <a:lumMod val="36000"/>
                </a:schemeClr>
              </a:gs>
            </a:gsLst>
            <a:lin ang="12000000" scaled="0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46050" prst="angle"/>
          </a:sp3d>
        </c:spPr>
      </c:pivotFmt>
      <c:pivotFmt>
        <c:idx val="7"/>
        <c:spPr>
          <a:gradFill flip="none" rotWithShape="1">
            <a:gsLst>
              <a:gs pos="0">
                <a:schemeClr val="bg1"/>
              </a:gs>
              <a:gs pos="40000">
                <a:schemeClr val="accent2">
                  <a:lumMod val="75000"/>
                </a:schemeClr>
              </a:gs>
              <a:gs pos="100000">
                <a:schemeClr val="accent2">
                  <a:lumMod val="36000"/>
                </a:schemeClr>
              </a:gs>
            </a:gsLst>
            <a:lin ang="12000000" scaled="0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3790627491849681E-2"/>
          <c:y val="3.3174759145588865E-2"/>
          <c:w val="0.9349593495934959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bg1"/>
                </a:gs>
                <a:gs pos="40000">
                  <a:schemeClr val="accent2">
                    <a:lumMod val="75000"/>
                  </a:schemeClr>
                </a:gs>
                <a:gs pos="100000">
                  <a:schemeClr val="accent2">
                    <a:lumMod val="36000"/>
                  </a:schemeClr>
                </a:gs>
              </a:gsLst>
              <a:lin ang="12000000" scaled="0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1"/>
                  </a:gs>
                  <a:gs pos="40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36000"/>
                    </a:schemeClr>
                  </a:gs>
                </a:gsLst>
                <a:lin ang="12000000" scaled="0"/>
                <a:tileRect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46050" prst="angle"/>
              </a:sp3d>
            </c:spPr>
            <c:extLst>
              <c:ext xmlns:c16="http://schemas.microsoft.com/office/drawing/2014/chart" uri="{C3380CC4-5D6E-409C-BE32-E72D297353CC}">
                <c16:uniqueId val="{00000000-5301-44A7-965F-1C3CF96C9C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Controller!$F$7:$F$9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Controller!$G$7:$G$9</c:f>
              <c:numCache>
                <c:formatCode>"R$"\ #,##0.00</c:formatCode>
                <c:ptCount val="2"/>
                <c:pt idx="0">
                  <c:v>800</c:v>
                </c:pt>
                <c:pt idx="1">
                  <c:v>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0-45DA-8C53-909206FD2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328639"/>
        <c:axId val="2012325727"/>
      </c:barChart>
      <c:catAx>
        <c:axId val="20123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25727"/>
        <c:crosses val="autoZero"/>
        <c:auto val="1"/>
        <c:lblAlgn val="ctr"/>
        <c:lblOffset val="100"/>
        <c:noMultiLvlLbl val="0"/>
      </c:catAx>
      <c:valAx>
        <c:axId val="20123257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123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44000">
                  <a:schemeClr val="accent2">
                    <a:lumMod val="75000"/>
                  </a:schemeClr>
                </a:gs>
                <a:gs pos="100000">
                  <a:schemeClr val="accent2">
                    <a:lumMod val="50000"/>
                  </a:schemeClr>
                </a:gs>
              </a:gsLst>
              <a:lin ang="156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ngle"/>
            </a:sp3d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71-4D1F-9B01-5FF389FD5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1-4D1F-9B01-5FF389FD5BF7}"/>
            </c:ext>
          </c:extLst>
        </c:ser>
        <c:ser>
          <c:idx val="2"/>
          <c:order val="2"/>
          <c:tx>
            <c:strRef>
              <c:f>Caixinha!$C$5</c:f>
              <c:strCache>
                <c:ptCount val="1"/>
                <c:pt idx="0">
                  <c:v>Restante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bg1"/>
                  </a:gs>
                  <a:gs pos="44000">
                    <a:schemeClr val="bg1">
                      <a:lumMod val="6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156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14300" prst="angle"/>
              </a:sp3d>
            </c:spPr>
            <c:extLst>
              <c:ext xmlns:c16="http://schemas.microsoft.com/office/drawing/2014/chart" uri="{C3380CC4-5D6E-409C-BE32-E72D297353CC}">
                <c16:uniqueId val="{00000006-4471-4D1F-9B01-5FF389FD5BF7}"/>
              </c:ext>
            </c:extLst>
          </c:dPt>
          <c:dLbls>
            <c:delete val="1"/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1-4D1F-9B01-5FF389FD5B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1621312"/>
        <c:axId val="1091624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Caixinha!$C$4</c15:sqref>
                        </c15:formulaRef>
                      </c:ext>
                    </c:extLst>
                    <c:strCache>
                      <c:ptCount val="1"/>
                      <c:pt idx="0">
                        <c:v>Meta de Reserva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bg1"/>
                      </a:gs>
                      <a:gs pos="40000">
                        <a:schemeClr val="bg1">
                          <a:lumMod val="85000"/>
                        </a:schemeClr>
                      </a:gs>
                      <a:gs pos="100000">
                        <a:schemeClr val="bg1">
                          <a:lumMod val="50000"/>
                        </a:schemeClr>
                      </a:gs>
                    </a:gsLst>
                    <a:lin ang="15600000" scaled="0"/>
                  </a:gradFill>
                  <a:ln>
                    <a:noFill/>
                  </a:ln>
                  <a:effectLst/>
                  <a:scene3d>
                    <a:camera prst="orthographicFront"/>
                    <a:lightRig rig="threePt" dir="t"/>
                  </a:scene3d>
                  <a:sp3d>
                    <a:bevelT w="114300" prst="angle"/>
                  </a:sp3d>
                </c:spPr>
                <c:invertIfNegative val="0"/>
                <c:dPt>
                  <c:idx val="0"/>
                  <c:invertIfNegative val="0"/>
                  <c:bubble3D val="0"/>
                  <c:spPr>
                    <a:gradFill>
                      <a:gsLst>
                        <a:gs pos="0">
                          <a:schemeClr val="bg1"/>
                        </a:gs>
                        <a:gs pos="40000">
                          <a:schemeClr val="bg1">
                            <a:lumMod val="85000"/>
                          </a:schemeClr>
                        </a:gs>
                        <a:gs pos="100000">
                          <a:schemeClr val="bg1">
                            <a:lumMod val="50000"/>
                          </a:schemeClr>
                        </a:gs>
                      </a:gsLst>
                      <a:lin ang="15600000" scaled="0"/>
                    </a:gradFill>
                    <a:ln>
                      <a:noFill/>
                    </a:ln>
                    <a:effectLst/>
                    <a:scene3d>
                      <a:camera prst="orthographicFront"/>
                      <a:lightRig rig="threePt" dir="t"/>
                    </a:scene3d>
                    <a:sp3d>
                      <a:bevelT w="114300" prst="angle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2-4471-4D1F-9B01-5FF389FD5B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Caixinha!$D$4</c15:sqref>
                        </c15:formulaRef>
                      </c:ext>
                    </c:extLst>
                    <c:numCache>
                      <c:formatCode>"R$"\ #,##0.00</c:formatCode>
                      <c:ptCount val="1"/>
                      <c:pt idx="0">
                        <c:v>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71-4D1F-9B01-5FF389FD5BF7}"/>
                  </c:ext>
                </c:extLst>
              </c15:ser>
            </c15:filteredBarSeries>
          </c:ext>
        </c:extLst>
      </c:barChart>
      <c:catAx>
        <c:axId val="109162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1624224"/>
        <c:crosses val="autoZero"/>
        <c:auto val="1"/>
        <c:lblAlgn val="ctr"/>
        <c:lblOffset val="100"/>
        <c:noMultiLvlLbl val="0"/>
      </c:catAx>
      <c:valAx>
        <c:axId val="10916242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162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hyperlink" Target="#Data!A1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218106</xdr:colOff>
      <xdr:row>21</xdr:row>
      <xdr:rowOff>78050</xdr:rowOff>
    </xdr:from>
    <xdr:to>
      <xdr:col>20</xdr:col>
      <xdr:colOff>345281</xdr:colOff>
      <xdr:row>44</xdr:row>
      <xdr:rowOff>139376</xdr:rowOff>
    </xdr:to>
    <xdr:grpSp>
      <xdr:nvGrpSpPr>
        <xdr:cNvPr id="44" name="Agrupar 43"/>
        <xdr:cNvGrpSpPr/>
      </xdr:nvGrpSpPr>
      <xdr:grpSpPr>
        <a:xfrm>
          <a:off x="2551731" y="5328706"/>
          <a:ext cx="11664331" cy="4442826"/>
          <a:chOff x="2551731" y="5281082"/>
          <a:chExt cx="11664331" cy="4442826"/>
        </a:xfrm>
      </xdr:grpSpPr>
      <xdr:grpSp>
        <xdr:nvGrpSpPr>
          <xdr:cNvPr id="9" name="Agrupar 8"/>
          <xdr:cNvGrpSpPr/>
        </xdr:nvGrpSpPr>
        <xdr:grpSpPr>
          <a:xfrm>
            <a:off x="2551731" y="5281082"/>
            <a:ext cx="11664000" cy="4422512"/>
            <a:chOff x="1566333" y="4815417"/>
            <a:chExt cx="7620000" cy="4254500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1566333" y="4815417"/>
              <a:ext cx="7609417" cy="4254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Arredondar Retângulo no Mesmo Canto Lateral 7"/>
            <xdr:cNvSpPr/>
          </xdr:nvSpPr>
          <xdr:spPr>
            <a:xfrm>
              <a:off x="1566333" y="4815417"/>
              <a:ext cx="7620000" cy="1090083"/>
            </a:xfrm>
            <a:prstGeom prst="round2SameRect">
              <a:avLst>
                <a:gd name="adj1" fmla="val 48958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3678289" y="6493425"/>
          <a:ext cx="9421419" cy="32304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/>
          <xdr:cNvSpPr txBox="1"/>
        </xdr:nvSpPr>
        <xdr:spPr>
          <a:xfrm>
            <a:off x="4298156" y="5281082"/>
            <a:ext cx="9917906" cy="1133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3600">
                <a:solidFill>
                  <a:schemeClr val="bg1"/>
                </a:solidFill>
                <a:latin typeface="Cooper Black" panose="0208090404030B020404" pitchFamily="18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14" name="Imagem 1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6804" y="5557489"/>
            <a:ext cx="927406" cy="77315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211667</xdr:colOff>
      <xdr:row>1</xdr:row>
      <xdr:rowOff>130969</xdr:rowOff>
    </xdr:from>
    <xdr:to>
      <xdr:col>10</xdr:col>
      <xdr:colOff>326701</xdr:colOff>
      <xdr:row>20</xdr:row>
      <xdr:rowOff>118083</xdr:rowOff>
    </xdr:to>
    <xdr:grpSp>
      <xdr:nvGrpSpPr>
        <xdr:cNvPr id="42" name="Agrupar 41"/>
        <xdr:cNvGrpSpPr/>
      </xdr:nvGrpSpPr>
      <xdr:grpSpPr>
        <a:xfrm>
          <a:off x="2545292" y="1571625"/>
          <a:ext cx="5580003" cy="3606614"/>
          <a:chOff x="2545292" y="1571625"/>
          <a:chExt cx="5580003" cy="3606614"/>
        </a:xfrm>
      </xdr:grpSpPr>
      <xdr:grpSp>
        <xdr:nvGrpSpPr>
          <xdr:cNvPr id="7" name="Agrupar 6"/>
          <xdr:cNvGrpSpPr/>
        </xdr:nvGrpSpPr>
        <xdr:grpSpPr>
          <a:xfrm>
            <a:off x="2545292" y="1578239"/>
            <a:ext cx="5580003" cy="3600000"/>
            <a:chOff x="1439333" y="74082"/>
            <a:chExt cx="4276102" cy="4053417"/>
          </a:xfrm>
        </xdr:grpSpPr>
        <xdr:sp macro="" textlink="">
          <xdr:nvSpPr>
            <xdr:cNvPr id="4" name="Retângulo Arredondado 3"/>
            <xdr:cNvSpPr/>
          </xdr:nvSpPr>
          <xdr:spPr>
            <a:xfrm>
              <a:off x="1439335" y="74083"/>
              <a:ext cx="4276100" cy="405341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Arredondar Retângulo no Mesmo Canto Lateral 5"/>
            <xdr:cNvSpPr/>
          </xdr:nvSpPr>
          <xdr:spPr>
            <a:xfrm>
              <a:off x="1439333" y="74082"/>
              <a:ext cx="4276100" cy="1051613"/>
            </a:xfrm>
            <a:prstGeom prst="round2SameRect">
              <a:avLst>
                <a:gd name="adj1" fmla="val 48958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3422787" y="2786062"/>
          <a:ext cx="3780493" cy="22969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CaixaDeTexto 9"/>
          <xdr:cNvSpPr txBox="1"/>
        </xdr:nvSpPr>
        <xdr:spPr>
          <a:xfrm>
            <a:off x="2547937" y="1571625"/>
            <a:ext cx="5560219" cy="9286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600">
                <a:solidFill>
                  <a:schemeClr val="bg1"/>
                </a:solidFill>
                <a:latin typeface="Cooper Black" panose="0208090404030B020404" pitchFamily="18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15" name="Imagem 14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040" y="1720577"/>
            <a:ext cx="651602" cy="6816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31749</xdr:colOff>
      <xdr:row>2</xdr:row>
      <xdr:rowOff>23813</xdr:rowOff>
    </xdr:from>
    <xdr:to>
      <xdr:col>0</xdr:col>
      <xdr:colOff>2296149</xdr:colOff>
      <xdr:row>8</xdr:row>
      <xdr:rowOff>154780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49" y="1654969"/>
              <a:ext cx="2264400" cy="1273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206375</xdr:colOff>
      <xdr:row>0</xdr:row>
      <xdr:rowOff>47625</xdr:rowOff>
    </xdr:from>
    <xdr:to>
      <xdr:col>20</xdr:col>
      <xdr:colOff>333375</xdr:colOff>
      <xdr:row>1</xdr:row>
      <xdr:rowOff>31750</xdr:rowOff>
    </xdr:to>
    <xdr:sp macro="" textlink="">
      <xdr:nvSpPr>
        <xdr:cNvPr id="19" name="Retângulo Arredondado 18"/>
        <xdr:cNvSpPr/>
      </xdr:nvSpPr>
      <xdr:spPr>
        <a:xfrm>
          <a:off x="2540000" y="47625"/>
          <a:ext cx="11664156" cy="142478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449794</xdr:colOff>
      <xdr:row>0</xdr:row>
      <xdr:rowOff>215900</xdr:rowOff>
    </xdr:from>
    <xdr:to>
      <xdr:col>3</xdr:col>
      <xdr:colOff>444500</xdr:colOff>
      <xdr:row>0</xdr:row>
      <xdr:rowOff>1285875</xdr:rowOff>
    </xdr:to>
    <xdr:sp macro="" textlink="">
      <xdr:nvSpPr>
        <xdr:cNvPr id="20" name="Retângulo Arredondado 19"/>
        <xdr:cNvSpPr/>
      </xdr:nvSpPr>
      <xdr:spPr>
        <a:xfrm>
          <a:off x="2386544" y="215900"/>
          <a:ext cx="1201206" cy="1069975"/>
        </a:xfrm>
        <a:prstGeom prst="roundRect">
          <a:avLst/>
        </a:prstGeom>
        <a:solidFill>
          <a:srgbClr val="00A2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596900</xdr:colOff>
      <xdr:row>0</xdr:row>
      <xdr:rowOff>254000</xdr:rowOff>
    </xdr:from>
    <xdr:to>
      <xdr:col>19</xdr:col>
      <xdr:colOff>120650</xdr:colOff>
      <xdr:row>0</xdr:row>
      <xdr:rowOff>904875</xdr:rowOff>
    </xdr:to>
    <xdr:sp macro="" textlink="">
      <xdr:nvSpPr>
        <xdr:cNvPr id="21" name="CaixaDeTexto 20"/>
        <xdr:cNvSpPr txBox="1"/>
      </xdr:nvSpPr>
      <xdr:spPr>
        <a:xfrm>
          <a:off x="3761317" y="254000"/>
          <a:ext cx="9345083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4400">
              <a:latin typeface="Cooper Black" panose="0208090404030B020404" pitchFamily="18" charset="0"/>
            </a:rPr>
            <a:t>Hello, Luana</a:t>
          </a:r>
        </a:p>
      </xdr:txBody>
    </xdr:sp>
    <xdr:clientData/>
  </xdr:twoCellAnchor>
  <xdr:twoCellAnchor>
    <xdr:from>
      <xdr:col>3</xdr:col>
      <xdr:colOff>596900</xdr:colOff>
      <xdr:row>0</xdr:row>
      <xdr:rowOff>723900</xdr:rowOff>
    </xdr:from>
    <xdr:to>
      <xdr:col>19</xdr:col>
      <xdr:colOff>120650</xdr:colOff>
      <xdr:row>0</xdr:row>
      <xdr:rowOff>1374775</xdr:rowOff>
    </xdr:to>
    <xdr:sp macro="" textlink="">
      <xdr:nvSpPr>
        <xdr:cNvPr id="22" name="CaixaDeTexto 21"/>
        <xdr:cNvSpPr txBox="1"/>
      </xdr:nvSpPr>
      <xdr:spPr>
        <a:xfrm>
          <a:off x="3761317" y="723900"/>
          <a:ext cx="9345083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accent2">
                  <a:lumMod val="75000"/>
                </a:schemeClr>
              </a:solidFill>
              <a:latin typeface="Cooper Black" panose="0208090404030B020404" pitchFamily="18" charset="0"/>
            </a:rPr>
            <a:t>Acompanhamento</a:t>
          </a:r>
          <a:r>
            <a:rPr lang="pt-BR" sz="2800">
              <a:solidFill>
                <a:schemeClr val="accent2">
                  <a:lumMod val="75000"/>
                </a:schemeClr>
              </a:solidFill>
              <a:latin typeface="Cooper Black" panose="0208090404030B020404" pitchFamily="18" charset="0"/>
            </a:rPr>
            <a:t> Financeiro</a:t>
          </a:r>
        </a:p>
      </xdr:txBody>
    </xdr:sp>
    <xdr:clientData/>
  </xdr:twoCellAnchor>
  <xdr:twoCellAnchor>
    <xdr:from>
      <xdr:col>15</xdr:col>
      <xdr:colOff>232833</xdr:colOff>
      <xdr:row>0</xdr:row>
      <xdr:rowOff>214841</xdr:rowOff>
    </xdr:from>
    <xdr:to>
      <xdr:col>20</xdr:col>
      <xdr:colOff>105834</xdr:colOff>
      <xdr:row>0</xdr:row>
      <xdr:rowOff>687916</xdr:rowOff>
    </xdr:to>
    <xdr:grpSp>
      <xdr:nvGrpSpPr>
        <xdr:cNvPr id="27" name="Agrupar 26">
          <a:hlinkClick xmlns:r="http://schemas.openxmlformats.org/officeDocument/2006/relationships" r:id="rId5"/>
        </xdr:cNvPr>
        <xdr:cNvGrpSpPr/>
      </xdr:nvGrpSpPr>
      <xdr:grpSpPr>
        <a:xfrm>
          <a:off x="11067521" y="214841"/>
          <a:ext cx="2909094" cy="473075"/>
          <a:chOff x="10763250" y="214841"/>
          <a:chExt cx="2942167" cy="473075"/>
        </a:xfrm>
      </xdr:grpSpPr>
      <xdr:sp macro="" textlink="">
        <xdr:nvSpPr>
          <xdr:cNvPr id="23" name="Retângulo Arredondado 22"/>
          <xdr:cNvSpPr/>
        </xdr:nvSpPr>
        <xdr:spPr>
          <a:xfrm>
            <a:off x="10763250" y="214841"/>
            <a:ext cx="2942167" cy="473075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>
                <a:solidFill>
                  <a:schemeClr val="bg1">
                    <a:lumMod val="50000"/>
                  </a:schemeClr>
                </a:solidFill>
              </a:rPr>
              <a:t>Pesquisar dados ....</a:t>
            </a:r>
          </a:p>
        </xdr:txBody>
      </xdr:sp>
      <xdr:pic>
        <xdr:nvPicPr>
          <xdr:cNvPr id="24" name="Imagem 23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85463" y="283548"/>
            <a:ext cx="324704" cy="3197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285751</xdr:colOff>
      <xdr:row>0</xdr:row>
      <xdr:rowOff>63960</xdr:rowOff>
    </xdr:from>
    <xdr:to>
      <xdr:col>3</xdr:col>
      <xdr:colOff>402169</xdr:colOff>
      <xdr:row>0</xdr:row>
      <xdr:rowOff>1291168</xdr:rowOff>
    </xdr:to>
    <xdr:pic>
      <xdr:nvPicPr>
        <xdr:cNvPr id="26" name="Imagem 25" descr="Mulher 3d Gerenciando O Planejamento Financeiro Com Experiência PNG ,  Finanças Profissionais, Empresária 3d, Mulher 3d PNG Imagem para download  gratuit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70" t="2" r="18944" b="54347"/>
        <a:stretch/>
      </xdr:blipFill>
      <xdr:spPr bwMode="auto">
        <a:xfrm>
          <a:off x="2222501" y="63960"/>
          <a:ext cx="1344084" cy="1227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31749</xdr:colOff>
      <xdr:row>0</xdr:row>
      <xdr:rowOff>273049</xdr:rowOff>
    </xdr:from>
    <xdr:to>
      <xdr:col>0</xdr:col>
      <xdr:colOff>2296583</xdr:colOff>
      <xdr:row>0</xdr:row>
      <xdr:rowOff>1206500</xdr:rowOff>
    </xdr:to>
    <xdr:sp macro="" textlink="">
      <xdr:nvSpPr>
        <xdr:cNvPr id="29" name="Retângulo Arredondado 28"/>
        <xdr:cNvSpPr/>
      </xdr:nvSpPr>
      <xdr:spPr>
        <a:xfrm>
          <a:off x="31749" y="273049"/>
          <a:ext cx="2264834" cy="933451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>
              <a:solidFill>
                <a:srgbClr val="00A249"/>
              </a:solidFill>
              <a:latin typeface="Cooper Black" panose="0208090404030B020404" pitchFamily="18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1661585</xdr:colOff>
      <xdr:row>0</xdr:row>
      <xdr:rowOff>431187</xdr:rowOff>
    </xdr:from>
    <xdr:to>
      <xdr:col>0</xdr:col>
      <xdr:colOff>2190751</xdr:colOff>
      <xdr:row>0</xdr:row>
      <xdr:rowOff>960353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CrisscrossEtching/>
                  </a14:imgEffect>
                  <a14:imgEffect>
                    <a14:colorTemperature colorTemp="56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585" y="431187"/>
          <a:ext cx="529166" cy="529166"/>
        </a:xfrm>
        <a:prstGeom prst="rect">
          <a:avLst/>
        </a:prstGeom>
      </xdr:spPr>
    </xdr:pic>
    <xdr:clientData/>
  </xdr:twoCellAnchor>
  <xdr:twoCellAnchor>
    <xdr:from>
      <xdr:col>11</xdr:col>
      <xdr:colOff>218343</xdr:colOff>
      <xdr:row>1</xdr:row>
      <xdr:rowOff>116681</xdr:rowOff>
    </xdr:from>
    <xdr:to>
      <xdr:col>20</xdr:col>
      <xdr:colOff>333375</xdr:colOff>
      <xdr:row>20</xdr:row>
      <xdr:rowOff>103795</xdr:rowOff>
    </xdr:to>
    <xdr:grpSp>
      <xdr:nvGrpSpPr>
        <xdr:cNvPr id="43" name="Agrupar 42"/>
        <xdr:cNvGrpSpPr/>
      </xdr:nvGrpSpPr>
      <xdr:grpSpPr>
        <a:xfrm>
          <a:off x="8624156" y="1557337"/>
          <a:ext cx="5580000" cy="3606614"/>
          <a:chOff x="8538000" y="1557337"/>
          <a:chExt cx="5580000" cy="3606614"/>
        </a:xfrm>
      </xdr:grpSpPr>
      <xdr:grpSp>
        <xdr:nvGrpSpPr>
          <xdr:cNvPr id="32" name="Agrupar 31"/>
          <xdr:cNvGrpSpPr/>
        </xdr:nvGrpSpPr>
        <xdr:grpSpPr>
          <a:xfrm>
            <a:off x="8538000" y="1557337"/>
            <a:ext cx="5580000" cy="3606614"/>
            <a:chOff x="1468438" y="130136"/>
            <a:chExt cx="5256257" cy="4060864"/>
          </a:xfrm>
        </xdr:grpSpPr>
        <xdr:grpSp>
          <xdr:nvGrpSpPr>
            <xdr:cNvPr id="34" name="Agrupar 33"/>
            <xdr:cNvGrpSpPr/>
          </xdr:nvGrpSpPr>
          <xdr:grpSpPr>
            <a:xfrm>
              <a:off x="1468438" y="137583"/>
              <a:ext cx="5256257" cy="4053417"/>
              <a:chOff x="1439333" y="74082"/>
              <a:chExt cx="4551977" cy="4053417"/>
            </a:xfrm>
          </xdr:grpSpPr>
          <xdr:sp macro="" textlink="">
            <xdr:nvSpPr>
              <xdr:cNvPr id="37" name="Retângulo Arredondado 36"/>
              <xdr:cNvSpPr/>
            </xdr:nvSpPr>
            <xdr:spPr>
              <a:xfrm>
                <a:off x="1439335" y="74083"/>
                <a:ext cx="4540250" cy="405341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8" name="Arredondar Retângulo no Mesmo Canto Lateral 37"/>
              <xdr:cNvSpPr/>
            </xdr:nvSpPr>
            <xdr:spPr>
              <a:xfrm>
                <a:off x="1439333" y="74082"/>
                <a:ext cx="4551977" cy="1051613"/>
              </a:xfrm>
              <a:prstGeom prst="round2SameRect">
                <a:avLst>
                  <a:gd name="adj1" fmla="val 48958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6" name="CaixaDeTexto 35"/>
            <xdr:cNvSpPr txBox="1"/>
          </xdr:nvSpPr>
          <xdr:spPr>
            <a:xfrm>
              <a:off x="1471446" y="130136"/>
              <a:ext cx="5239710" cy="10456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600">
                  <a:solidFill>
                    <a:schemeClr val="bg1"/>
                  </a:solidFill>
                  <a:latin typeface="Cooper Black" panose="0208090404030B020404" pitchFamily="18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9" name="Imagem 38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70158" y="1750218"/>
            <a:ext cx="762166" cy="654844"/>
          </a:xfrm>
          <a:prstGeom prst="rect">
            <a:avLst/>
          </a:prstGeom>
        </xdr:spPr>
      </xdr:pic>
      <xdr:graphicFrame macro="">
        <xdr:nvGraphicFramePr>
          <xdr:cNvPr id="41" name="Gráfico 40"/>
          <xdr:cNvGraphicFramePr>
            <a:graphicFrameLocks/>
          </xdr:cNvGraphicFramePr>
        </xdr:nvGraphicFramePr>
        <xdr:xfrm>
          <a:off x="9644063" y="2476499"/>
          <a:ext cx="3643312" cy="26360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73.510730555558" createdVersion="6" refreshedVersion="6" minRefreshableVersion="3" recordCount="40">
  <cacheSource type="worksheet">
    <worksheetSource name="TBL_operations"/>
  </cacheSource>
  <cacheFields count="9">
    <cacheField name="Data" numFmtId="14">
      <sharedItems containsSemiMixedTypes="0" containsNonDate="0" containsDate="1" containsString="0" minDate="2024-08-01T00:00:00" maxDate="2024-09-26T00:00:00" count="28">
        <d v="2024-08-01T00:00:00"/>
        <d v="2024-08-03T00:00:00"/>
        <d v="2024-08-05T00:00:00"/>
        <d v="2024-08-07T00:00:00"/>
        <d v="2024-08-08T00:00:00"/>
        <d v="2024-08-10T00:00:00"/>
        <d v="2024-08-12T00:00:00"/>
        <d v="2024-08-15T00:00:00"/>
        <d v="2024-08-18T00:00:00"/>
        <d v="2024-08-19T00:00:00"/>
        <d v="2024-08-21T00:00:00"/>
        <d v="2024-08-22T00:00:00"/>
        <d v="2024-08-23T00:00:00"/>
        <d v="2024-08-25T00:00:00"/>
        <d v="2024-09-01T00:00:00"/>
        <d v="2024-09-03T00:00:00"/>
        <d v="2024-09-05T00:00:00"/>
        <d v="2024-09-07T00:00:00"/>
        <d v="2024-09-08T00:00:00"/>
        <d v="2024-09-10T00:00:00"/>
        <d v="2024-09-12T00:00:00"/>
        <d v="2024-09-15T00:00:00"/>
        <d v="2024-09-18T00:00:00"/>
        <d v="2024-09-19T00:00:00"/>
        <d v="2024-09-21T00:00:00"/>
        <d v="2024-09-22T00:00:00"/>
        <d v="2024-09-23T00:00:00"/>
        <d v="2024-09-25T00:00:00"/>
      </sharedItems>
      <fieldGroup par="8" base="0">
        <rangePr groupBy="days" startDate="2024-08-01T00:00:00" endDate="2024-09-26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09/2024"/>
        </groupItems>
      </fieldGroup>
    </cacheField>
    <cacheField name="Mês" numFmtId="0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14">
        <s v="Renda Fixa"/>
        <s v="Alimentação"/>
        <s v="Transporte"/>
        <s v="Lazer"/>
        <s v="Saúde"/>
        <s v="Serviços"/>
        <s v="Educação"/>
        <s v="Vestuário"/>
        <s v="Investimento"/>
        <s v="Utilidades domésticas"/>
        <s v="Presente"/>
        <s v="Viagem"/>
        <s v="Petshop"/>
        <s v="Gastronomi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75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  <cacheField name="Meses" numFmtId="0" databaseField="0">
      <fieldGroup base="0">
        <rangePr groupBy="months" startDate="2024-08-01T00:00:00" endDate="2024-09-26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09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s v="Salário Mensal"/>
    <n v="5000"/>
    <s v="Transferência"/>
    <x v="0"/>
  </r>
  <r>
    <x v="0"/>
    <x v="0"/>
    <x v="1"/>
    <x v="1"/>
    <s v="Compras no supermercado"/>
    <n v="550"/>
    <s v="Débito Automático"/>
    <x v="1"/>
  </r>
  <r>
    <x v="1"/>
    <x v="0"/>
    <x v="1"/>
    <x v="2"/>
    <s v="Gasolina"/>
    <n v="300"/>
    <s v="Cartão de crédito"/>
    <x v="2"/>
  </r>
  <r>
    <x v="2"/>
    <x v="0"/>
    <x v="1"/>
    <x v="3"/>
    <s v="Cinema"/>
    <n v="120"/>
    <s v="Cartão de crédito"/>
    <x v="2"/>
  </r>
  <r>
    <x v="3"/>
    <x v="0"/>
    <x v="1"/>
    <x v="4"/>
    <s v="Consulta odontológica"/>
    <n v="250"/>
    <s v="Transferência"/>
    <x v="2"/>
  </r>
  <r>
    <x v="4"/>
    <x v="0"/>
    <x v="1"/>
    <x v="5"/>
    <s v="Limpeza de casa"/>
    <n v="250"/>
    <s v="Débito Automático"/>
    <x v="2"/>
  </r>
  <r>
    <x v="4"/>
    <x v="0"/>
    <x v="1"/>
    <x v="6"/>
    <s v="Mensalidade"/>
    <n v="680"/>
    <s v="Débito Automático"/>
    <x v="2"/>
  </r>
  <r>
    <x v="5"/>
    <x v="0"/>
    <x v="1"/>
    <x v="6"/>
    <s v="Material escolar"/>
    <n v="400"/>
    <s v="Débito Automático"/>
    <x v="1"/>
  </r>
  <r>
    <x v="6"/>
    <x v="0"/>
    <x v="1"/>
    <x v="7"/>
    <s v="Compras de roupas"/>
    <n v="600"/>
    <s v="Cartão de crédito"/>
    <x v="1"/>
  </r>
  <r>
    <x v="7"/>
    <x v="0"/>
    <x v="0"/>
    <x v="8"/>
    <s v="Dividendos de ações"/>
    <n v="800"/>
    <s v="Transferência"/>
    <x v="0"/>
  </r>
  <r>
    <x v="7"/>
    <x v="0"/>
    <x v="1"/>
    <x v="9"/>
    <s v="Reparos domésticos"/>
    <n v="250"/>
    <s v="Cartão de crédito"/>
    <x v="2"/>
  </r>
  <r>
    <x v="8"/>
    <x v="0"/>
    <x v="1"/>
    <x v="10"/>
    <s v="Presente de aniversário"/>
    <n v="300"/>
    <s v="Cartão de crédito"/>
    <x v="2"/>
  </r>
  <r>
    <x v="9"/>
    <x v="0"/>
    <x v="1"/>
    <x v="11"/>
    <s v="Reserva hotel"/>
    <n v="560"/>
    <s v="Cartão de crédito"/>
    <x v="1"/>
  </r>
  <r>
    <x v="10"/>
    <x v="0"/>
    <x v="1"/>
    <x v="1"/>
    <s v="Restaurante"/>
    <n v="265"/>
    <s v="Cartão de crédito"/>
    <x v="2"/>
  </r>
  <r>
    <x v="11"/>
    <x v="0"/>
    <x v="0"/>
    <x v="0"/>
    <s v="Aluguel"/>
    <n v="1500"/>
    <s v="Transferência"/>
    <x v="0"/>
  </r>
  <r>
    <x v="12"/>
    <x v="0"/>
    <x v="1"/>
    <x v="12"/>
    <s v="Ração"/>
    <n v="340"/>
    <s v="Transferência"/>
    <x v="2"/>
  </r>
  <r>
    <x v="12"/>
    <x v="0"/>
    <x v="1"/>
    <x v="3"/>
    <s v="Cinema e jantar"/>
    <n v="370"/>
    <s v="Cartão de crédito"/>
    <x v="1"/>
  </r>
  <r>
    <x v="12"/>
    <x v="0"/>
    <x v="1"/>
    <x v="13"/>
    <s v="Jantar em restaurante"/>
    <n v="215"/>
    <s v="Cartão de crédito"/>
    <x v="1"/>
  </r>
  <r>
    <x v="13"/>
    <x v="0"/>
    <x v="1"/>
    <x v="7"/>
    <s v="Compras de roupas"/>
    <n v="178"/>
    <s v="Transferência"/>
    <x v="2"/>
  </r>
  <r>
    <x v="13"/>
    <x v="0"/>
    <x v="1"/>
    <x v="2"/>
    <s v="Gasolina"/>
    <n v="312"/>
    <s v="Cartão de crédito"/>
    <x v="1"/>
  </r>
  <r>
    <x v="14"/>
    <x v="1"/>
    <x v="0"/>
    <x v="0"/>
    <s v="Salário Mensal"/>
    <n v="5000"/>
    <s v="Transferência"/>
    <x v="0"/>
  </r>
  <r>
    <x v="14"/>
    <x v="1"/>
    <x v="1"/>
    <x v="1"/>
    <s v="Compras no supermercado"/>
    <n v="470"/>
    <s v="Débito Automático"/>
    <x v="1"/>
  </r>
  <r>
    <x v="15"/>
    <x v="1"/>
    <x v="1"/>
    <x v="2"/>
    <s v="Gasolina"/>
    <n v="280"/>
    <s v="Cartão de crédito"/>
    <x v="2"/>
  </r>
  <r>
    <x v="16"/>
    <x v="1"/>
    <x v="1"/>
    <x v="3"/>
    <s v="Cinema"/>
    <n v="75"/>
    <s v="Cartão de crédito"/>
    <x v="2"/>
  </r>
  <r>
    <x v="17"/>
    <x v="1"/>
    <x v="1"/>
    <x v="4"/>
    <s v="Consulta odontológica"/>
    <n v="335"/>
    <s v="Transferência"/>
    <x v="2"/>
  </r>
  <r>
    <x v="18"/>
    <x v="1"/>
    <x v="1"/>
    <x v="5"/>
    <s v="Limpeza de casa"/>
    <n v="250"/>
    <s v="Débito Automático"/>
    <x v="2"/>
  </r>
  <r>
    <x v="18"/>
    <x v="1"/>
    <x v="1"/>
    <x v="6"/>
    <s v="Mensalidade"/>
    <n v="680"/>
    <s v="Débito Automático"/>
    <x v="2"/>
  </r>
  <r>
    <x v="19"/>
    <x v="1"/>
    <x v="1"/>
    <x v="6"/>
    <s v="Material escolar"/>
    <n v="120"/>
    <s v="Débito Automático"/>
    <x v="1"/>
  </r>
  <r>
    <x v="20"/>
    <x v="1"/>
    <x v="1"/>
    <x v="7"/>
    <s v="Compras de roupas"/>
    <n v="350"/>
    <s v="Cartão de crédito"/>
    <x v="1"/>
  </r>
  <r>
    <x v="21"/>
    <x v="1"/>
    <x v="0"/>
    <x v="8"/>
    <s v="Dividendos de ações"/>
    <n v="800"/>
    <s v="Transferência"/>
    <x v="0"/>
  </r>
  <r>
    <x v="21"/>
    <x v="1"/>
    <x v="1"/>
    <x v="9"/>
    <s v="Reparos domésticos"/>
    <n v="450"/>
    <s v="Cartão de crédito"/>
    <x v="2"/>
  </r>
  <r>
    <x v="22"/>
    <x v="1"/>
    <x v="1"/>
    <x v="10"/>
    <s v="Presente de aniversário"/>
    <n v="300"/>
    <s v="Cartão de crédito"/>
    <x v="2"/>
  </r>
  <r>
    <x v="23"/>
    <x v="1"/>
    <x v="1"/>
    <x v="11"/>
    <s v="Reserva hotel"/>
    <n v="670"/>
    <s v="Cartão de crédito"/>
    <x v="1"/>
  </r>
  <r>
    <x v="24"/>
    <x v="1"/>
    <x v="1"/>
    <x v="1"/>
    <s v="Restaurante"/>
    <n v="215"/>
    <s v="Cartão de crédito"/>
    <x v="2"/>
  </r>
  <r>
    <x v="25"/>
    <x v="1"/>
    <x v="0"/>
    <x v="0"/>
    <s v="Aluguel"/>
    <n v="1455"/>
    <s v="Transferência"/>
    <x v="0"/>
  </r>
  <r>
    <x v="26"/>
    <x v="1"/>
    <x v="1"/>
    <x v="12"/>
    <s v="Ração"/>
    <n v="340"/>
    <s v="Transferência"/>
    <x v="2"/>
  </r>
  <r>
    <x v="26"/>
    <x v="1"/>
    <x v="1"/>
    <x v="3"/>
    <s v="Cinema e jantar"/>
    <n v="360"/>
    <s v="Cartão de crédito"/>
    <x v="1"/>
  </r>
  <r>
    <x v="26"/>
    <x v="1"/>
    <x v="1"/>
    <x v="13"/>
    <s v="Jantar em restaurante"/>
    <n v="175"/>
    <s v="Cartão de crédito"/>
    <x v="1"/>
  </r>
  <r>
    <x v="27"/>
    <x v="1"/>
    <x v="1"/>
    <x v="7"/>
    <s v="Compras de roupas"/>
    <n v="123"/>
    <s v="Transferência"/>
    <x v="2"/>
  </r>
  <r>
    <x v="27"/>
    <x v="1"/>
    <x v="1"/>
    <x v="2"/>
    <s v="Gasolina"/>
    <n v="301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sai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6:C19" firstHeaderRow="1" firstDataRow="1" firstDataCol="1" rowPageCount="2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2">
        <item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6"/>
        <item x="13"/>
        <item x="8"/>
        <item x="3"/>
        <item x="12"/>
        <item x="10"/>
        <item x="0"/>
        <item x="4"/>
        <item x="5"/>
        <item x="2"/>
        <item x="9"/>
        <item x="7"/>
        <item x="11"/>
        <item t="default"/>
      </items>
    </pivotField>
    <pivotField showAll="0"/>
    <pivotField dataField="1" numFmtId="164" showAll="0"/>
    <pivotField showAll="0"/>
    <pivotField showAll="0">
      <items count="4">
        <item x="2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2" item="1" hier="-1"/>
    <pageField fld="1" item="1" hier="-1"/>
  </pageFields>
  <dataFields count="1">
    <dataField name="Soma de Valor" fld="5" baseField="2" baseItem="0" numFmtId="164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ntra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F6:G9" firstHeaderRow="1" firstDataRow="1" firstDataCol="1" rowPageCount="2" colPageCount="1"/>
  <pivotFields count="9">
    <pivotField numFmtId="14" showAll="0"/>
    <pivotField axis="axisPage" showAll="0" defaultSubtotal="0">
      <items count="2">
        <item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6"/>
        <item x="13"/>
        <item x="8"/>
        <item x="3"/>
        <item x="12"/>
        <item x="10"/>
        <item x="0"/>
        <item x="4"/>
        <item x="5"/>
        <item x="2"/>
        <item x="9"/>
        <item x="7"/>
        <item x="11"/>
        <item t="default"/>
      </items>
    </pivotField>
    <pivotField showAll="0"/>
    <pivotField dataField="1" numFmtId="164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 v="3"/>
    </i>
    <i>
      <x v="7"/>
    </i>
    <i t="grand">
      <x/>
    </i>
  </rowItems>
  <colItems count="1">
    <i/>
  </colItems>
  <pageFields count="2">
    <pageField fld="2" item="0" hier="-1"/>
    <pageField fld="1" item="1" hier="-1"/>
  </pageFields>
  <dataFields count="1">
    <dataField name="Soma de Valor" fld="5" baseField="2" baseItem="3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BL_saida"/>
    <pivotTable tabId="3" name="TBL_entrada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eses" style="SlicerStyleDark2 2" rowHeight="241300"/>
</slicers>
</file>

<file path=xl/tables/table1.xml><?xml version="1.0" encoding="utf-8"?>
<table xmlns="http://schemas.openxmlformats.org/spreadsheetml/2006/main" id="1" name="TBL_operations" displayName="TBL_operations" ref="A1:H41" totalsRowShown="0" headerRowDxfId="13" dataDxfId="12">
  <autoFilter ref="A1:H41"/>
  <sortState ref="A2:G21">
    <sortCondition ref="A1:A21"/>
  </sortState>
  <tableColumns count="8">
    <tableColumn id="1" name="Data" dataDxfId="11"/>
    <tableColumn id="8" name="Mês" dataDxfId="10">
      <calculatedColumnFormula>MONTH(TBL_operations[[#This Row],[Data]])</calculatedColumnFormula>
    </tableColumn>
    <tableColumn id="2" name="Tipo" dataDxfId="9"/>
    <tableColumn id="3" name="Categoria" dataDxfId="8"/>
    <tableColumn id="4" name="Descrição" dataDxfId="7"/>
    <tableColumn id="5" name="Valor" dataDxfId="6"/>
    <tableColumn id="6" name="Operação Bancária" dataDxfId="5"/>
    <tableColumn id="7" name="Status" dataDxfId="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7:D17" totalsRowShown="0" headerRowDxfId="3" dataDxfId="2">
  <autoFilter ref="C7:D17"/>
  <sortState ref="C7:D16">
    <sortCondition ref="C6:C16"/>
  </sortState>
  <tableColumns count="2">
    <tableColumn id="1" name="Data de lançamento" dataDxfId="0"/>
    <tableColumn id="2" name="Depósito Reservado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7"/>
  <sheetViews>
    <sheetView workbookViewId="0"/>
  </sheetViews>
  <sheetFormatPr defaultRowHeight="15" x14ac:dyDescent="0.25"/>
  <cols>
    <col min="1" max="1" width="13" style="1" customWidth="1"/>
    <col min="2" max="2" width="9.42578125" style="11" bestFit="1" customWidth="1"/>
    <col min="3" max="3" width="7.7109375" bestFit="1" customWidth="1"/>
    <col min="4" max="4" width="20.7109375" bestFit="1" customWidth="1"/>
    <col min="5" max="5" width="25" bestFit="1" customWidth="1"/>
    <col min="6" max="6" width="10.7109375" style="6" bestFit="1" customWidth="1"/>
    <col min="7" max="7" width="19.85546875" bestFit="1" customWidth="1"/>
    <col min="8" max="8" width="11" bestFit="1" customWidth="1"/>
  </cols>
  <sheetData>
    <row r="1" spans="1:8" x14ac:dyDescent="0.25">
      <c r="A1" s="2" t="s">
        <v>0</v>
      </c>
      <c r="B1" s="10" t="s">
        <v>51</v>
      </c>
      <c r="C1" s="3" t="s">
        <v>1</v>
      </c>
      <c r="D1" s="3" t="s">
        <v>4</v>
      </c>
      <c r="E1" s="3" t="s">
        <v>2</v>
      </c>
      <c r="F1" s="5" t="s">
        <v>3</v>
      </c>
      <c r="G1" s="3" t="s">
        <v>5</v>
      </c>
      <c r="H1" s="3" t="s">
        <v>6</v>
      </c>
    </row>
    <row r="2" spans="1:8" x14ac:dyDescent="0.25">
      <c r="A2" s="2">
        <v>45505</v>
      </c>
      <c r="B2" s="10">
        <f>MONTH(TBL_operations[[#This Row],[Data]])</f>
        <v>8</v>
      </c>
      <c r="C2" s="3" t="s">
        <v>7</v>
      </c>
      <c r="D2" s="3" t="s">
        <v>9</v>
      </c>
      <c r="E2" s="3" t="s">
        <v>16</v>
      </c>
      <c r="F2" s="5">
        <v>5000</v>
      </c>
      <c r="G2" s="3" t="s">
        <v>23</v>
      </c>
      <c r="H2" s="3" t="s">
        <v>26</v>
      </c>
    </row>
    <row r="3" spans="1:8" x14ac:dyDescent="0.25">
      <c r="A3" s="2">
        <v>45505</v>
      </c>
      <c r="B3" s="10">
        <f>MONTH(TBL_operations[[#This Row],[Data]])</f>
        <v>8</v>
      </c>
      <c r="C3" s="3" t="s">
        <v>8</v>
      </c>
      <c r="D3" s="3" t="s">
        <v>10</v>
      </c>
      <c r="E3" s="3" t="s">
        <v>17</v>
      </c>
      <c r="F3" s="5">
        <v>550</v>
      </c>
      <c r="G3" s="3" t="s">
        <v>25</v>
      </c>
      <c r="H3" s="3" t="s">
        <v>27</v>
      </c>
    </row>
    <row r="4" spans="1:8" x14ac:dyDescent="0.25">
      <c r="A4" s="2">
        <v>45507</v>
      </c>
      <c r="B4" s="10">
        <f>MONTH(TBL_operations[[#This Row],[Data]])</f>
        <v>8</v>
      </c>
      <c r="C4" s="3" t="s">
        <v>8</v>
      </c>
      <c r="D4" s="3" t="s">
        <v>11</v>
      </c>
      <c r="E4" s="3" t="s">
        <v>18</v>
      </c>
      <c r="F4" s="5">
        <v>300</v>
      </c>
      <c r="G4" s="3" t="s">
        <v>24</v>
      </c>
      <c r="H4" s="3" t="s">
        <v>28</v>
      </c>
    </row>
    <row r="5" spans="1:8" x14ac:dyDescent="0.25">
      <c r="A5" s="2">
        <v>45509</v>
      </c>
      <c r="B5" s="10">
        <f>MONTH(TBL_operations[[#This Row],[Data]])</f>
        <v>8</v>
      </c>
      <c r="C5" s="3" t="s">
        <v>8</v>
      </c>
      <c r="D5" s="3" t="s">
        <v>12</v>
      </c>
      <c r="E5" s="3" t="s">
        <v>19</v>
      </c>
      <c r="F5" s="5">
        <v>120</v>
      </c>
      <c r="G5" s="3" t="s">
        <v>24</v>
      </c>
      <c r="H5" s="3" t="s">
        <v>28</v>
      </c>
    </row>
    <row r="6" spans="1:8" x14ac:dyDescent="0.25">
      <c r="A6" s="2">
        <v>45511</v>
      </c>
      <c r="B6" s="10">
        <f>MONTH(TBL_operations[[#This Row],[Data]])</f>
        <v>8</v>
      </c>
      <c r="C6" s="3" t="s">
        <v>8</v>
      </c>
      <c r="D6" s="3" t="s">
        <v>13</v>
      </c>
      <c r="E6" s="3" t="s">
        <v>20</v>
      </c>
      <c r="F6" s="5">
        <v>250</v>
      </c>
      <c r="G6" s="3" t="s">
        <v>23</v>
      </c>
      <c r="H6" s="3" t="s">
        <v>28</v>
      </c>
    </row>
    <row r="7" spans="1:8" x14ac:dyDescent="0.25">
      <c r="A7" s="2">
        <v>45512</v>
      </c>
      <c r="B7" s="10">
        <f>MONTH(TBL_operations[[#This Row],[Data]])</f>
        <v>8</v>
      </c>
      <c r="C7" s="3" t="s">
        <v>8</v>
      </c>
      <c r="D7" s="3" t="s">
        <v>35</v>
      </c>
      <c r="E7" s="3" t="s">
        <v>44</v>
      </c>
      <c r="F7" s="5">
        <v>250</v>
      </c>
      <c r="G7" s="3" t="s">
        <v>25</v>
      </c>
      <c r="H7" s="3" t="s">
        <v>28</v>
      </c>
    </row>
    <row r="8" spans="1:8" x14ac:dyDescent="0.25">
      <c r="A8" s="2">
        <v>45512</v>
      </c>
      <c r="B8" s="10">
        <f>MONTH(TBL_operations[[#This Row],[Data]])</f>
        <v>8</v>
      </c>
      <c r="C8" s="3" t="s">
        <v>8</v>
      </c>
      <c r="D8" s="3" t="s">
        <v>14</v>
      </c>
      <c r="E8" s="3" t="s">
        <v>45</v>
      </c>
      <c r="F8" s="5">
        <v>680</v>
      </c>
      <c r="G8" s="3" t="s">
        <v>25</v>
      </c>
      <c r="H8" s="3" t="s">
        <v>28</v>
      </c>
    </row>
    <row r="9" spans="1:8" x14ac:dyDescent="0.25">
      <c r="A9" s="2">
        <v>45514</v>
      </c>
      <c r="B9" s="10">
        <f>MONTH(TBL_operations[[#This Row],[Data]])</f>
        <v>8</v>
      </c>
      <c r="C9" s="3" t="s">
        <v>8</v>
      </c>
      <c r="D9" s="3" t="s">
        <v>14</v>
      </c>
      <c r="E9" s="3" t="s">
        <v>21</v>
      </c>
      <c r="F9" s="5">
        <v>400</v>
      </c>
      <c r="G9" s="3" t="s">
        <v>25</v>
      </c>
      <c r="H9" s="3" t="s">
        <v>27</v>
      </c>
    </row>
    <row r="10" spans="1:8" x14ac:dyDescent="0.25">
      <c r="A10" s="2">
        <v>45516</v>
      </c>
      <c r="B10" s="10">
        <f>MONTH(TBL_operations[[#This Row],[Data]])</f>
        <v>8</v>
      </c>
      <c r="C10" s="3" t="s">
        <v>8</v>
      </c>
      <c r="D10" s="3" t="s">
        <v>15</v>
      </c>
      <c r="E10" s="3" t="s">
        <v>22</v>
      </c>
      <c r="F10" s="5">
        <v>600</v>
      </c>
      <c r="G10" s="3" t="s">
        <v>24</v>
      </c>
      <c r="H10" s="3" t="s">
        <v>27</v>
      </c>
    </row>
    <row r="11" spans="1:8" x14ac:dyDescent="0.25">
      <c r="A11" s="2">
        <v>45519</v>
      </c>
      <c r="B11" s="10">
        <f>MONTH(TBL_operations[[#This Row],[Data]])</f>
        <v>8</v>
      </c>
      <c r="C11" s="3" t="s">
        <v>7</v>
      </c>
      <c r="D11" s="3" t="s">
        <v>29</v>
      </c>
      <c r="E11" s="3" t="s">
        <v>36</v>
      </c>
      <c r="F11" s="5">
        <v>800</v>
      </c>
      <c r="G11" s="3" t="s">
        <v>23</v>
      </c>
      <c r="H11" s="3" t="s">
        <v>26</v>
      </c>
    </row>
    <row r="12" spans="1:8" x14ac:dyDescent="0.25">
      <c r="A12" s="2">
        <v>45519</v>
      </c>
      <c r="B12" s="10">
        <f>MONTH(TBL_operations[[#This Row],[Data]])</f>
        <v>8</v>
      </c>
      <c r="C12" s="3" t="s">
        <v>8</v>
      </c>
      <c r="D12" s="3" t="s">
        <v>30</v>
      </c>
      <c r="E12" s="3" t="s">
        <v>37</v>
      </c>
      <c r="F12" s="5">
        <v>250</v>
      </c>
      <c r="G12" s="3" t="s">
        <v>24</v>
      </c>
      <c r="H12" s="3" t="s">
        <v>28</v>
      </c>
    </row>
    <row r="13" spans="1:8" x14ac:dyDescent="0.25">
      <c r="A13" s="2">
        <v>45522</v>
      </c>
      <c r="B13" s="10">
        <f>MONTH(TBL_operations[[#This Row],[Data]])</f>
        <v>8</v>
      </c>
      <c r="C13" s="3" t="s">
        <v>8</v>
      </c>
      <c r="D13" s="3" t="s">
        <v>31</v>
      </c>
      <c r="E13" s="3" t="s">
        <v>38</v>
      </c>
      <c r="F13" s="5">
        <v>300</v>
      </c>
      <c r="G13" s="3" t="s">
        <v>24</v>
      </c>
      <c r="H13" s="3" t="s">
        <v>28</v>
      </c>
    </row>
    <row r="14" spans="1:8" x14ac:dyDescent="0.25">
      <c r="A14" s="2">
        <v>45523</v>
      </c>
      <c r="B14" s="10">
        <f>MONTH(TBL_operations[[#This Row],[Data]])</f>
        <v>8</v>
      </c>
      <c r="C14" s="3" t="s">
        <v>8</v>
      </c>
      <c r="D14" s="3" t="s">
        <v>32</v>
      </c>
      <c r="E14" s="3" t="s">
        <v>39</v>
      </c>
      <c r="F14" s="5">
        <v>560</v>
      </c>
      <c r="G14" s="3" t="s">
        <v>24</v>
      </c>
      <c r="H14" s="3" t="s">
        <v>27</v>
      </c>
    </row>
    <row r="15" spans="1:8" x14ac:dyDescent="0.25">
      <c r="A15" s="2">
        <v>45525</v>
      </c>
      <c r="B15" s="10">
        <f>MONTH(TBL_operations[[#This Row],[Data]])</f>
        <v>8</v>
      </c>
      <c r="C15" s="3" t="s">
        <v>8</v>
      </c>
      <c r="D15" s="3" t="s">
        <v>10</v>
      </c>
      <c r="E15" s="3" t="s">
        <v>40</v>
      </c>
      <c r="F15" s="5">
        <v>265</v>
      </c>
      <c r="G15" s="3" t="s">
        <v>24</v>
      </c>
      <c r="H15" s="3" t="s">
        <v>28</v>
      </c>
    </row>
    <row r="16" spans="1:8" x14ac:dyDescent="0.25">
      <c r="A16" s="2">
        <v>45526</v>
      </c>
      <c r="B16" s="10">
        <f>MONTH(TBL_operations[[#This Row],[Data]])</f>
        <v>8</v>
      </c>
      <c r="C16" s="3" t="s">
        <v>7</v>
      </c>
      <c r="D16" s="3" t="s">
        <v>9</v>
      </c>
      <c r="E16" s="3" t="s">
        <v>46</v>
      </c>
      <c r="F16" s="5">
        <v>1500</v>
      </c>
      <c r="G16" s="3" t="s">
        <v>23</v>
      </c>
      <c r="H16" s="3" t="s">
        <v>26</v>
      </c>
    </row>
    <row r="17" spans="1:8" x14ac:dyDescent="0.25">
      <c r="A17" s="2">
        <v>45527</v>
      </c>
      <c r="B17" s="10">
        <f>MONTH(TBL_operations[[#This Row],[Data]])</f>
        <v>8</v>
      </c>
      <c r="C17" s="3" t="s">
        <v>8</v>
      </c>
      <c r="D17" s="3" t="s">
        <v>33</v>
      </c>
      <c r="E17" s="3" t="s">
        <v>41</v>
      </c>
      <c r="F17" s="5">
        <v>340</v>
      </c>
      <c r="G17" s="3" t="s">
        <v>23</v>
      </c>
      <c r="H17" s="3" t="s">
        <v>28</v>
      </c>
    </row>
    <row r="18" spans="1:8" x14ac:dyDescent="0.25">
      <c r="A18" s="2">
        <v>45527</v>
      </c>
      <c r="B18" s="10">
        <f>MONTH(TBL_operations[[#This Row],[Data]])</f>
        <v>8</v>
      </c>
      <c r="C18" s="3" t="s">
        <v>8</v>
      </c>
      <c r="D18" s="3" t="s">
        <v>12</v>
      </c>
      <c r="E18" s="3" t="s">
        <v>42</v>
      </c>
      <c r="F18" s="5">
        <v>370</v>
      </c>
      <c r="G18" s="3" t="s">
        <v>24</v>
      </c>
      <c r="H18" s="3" t="s">
        <v>27</v>
      </c>
    </row>
    <row r="19" spans="1:8" x14ac:dyDescent="0.25">
      <c r="A19" s="2">
        <v>45527</v>
      </c>
      <c r="B19" s="10">
        <f>MONTH(TBL_operations[[#This Row],[Data]])</f>
        <v>8</v>
      </c>
      <c r="C19" s="3" t="s">
        <v>8</v>
      </c>
      <c r="D19" s="3" t="s">
        <v>34</v>
      </c>
      <c r="E19" s="3" t="s">
        <v>43</v>
      </c>
      <c r="F19" s="5">
        <v>215</v>
      </c>
      <c r="G19" s="3" t="s">
        <v>24</v>
      </c>
      <c r="H19" s="3" t="s">
        <v>27</v>
      </c>
    </row>
    <row r="20" spans="1:8" x14ac:dyDescent="0.25">
      <c r="A20" s="2">
        <v>45529</v>
      </c>
      <c r="B20" s="10">
        <f>MONTH(TBL_operations[[#This Row],[Data]])</f>
        <v>8</v>
      </c>
      <c r="C20" s="3" t="s">
        <v>8</v>
      </c>
      <c r="D20" s="3" t="s">
        <v>15</v>
      </c>
      <c r="E20" s="3" t="s">
        <v>22</v>
      </c>
      <c r="F20" s="5">
        <v>178</v>
      </c>
      <c r="G20" s="3" t="s">
        <v>23</v>
      </c>
      <c r="H20" s="3" t="s">
        <v>28</v>
      </c>
    </row>
    <row r="21" spans="1:8" x14ac:dyDescent="0.25">
      <c r="A21" s="2">
        <v>45529</v>
      </c>
      <c r="B21" s="10">
        <f>MONTH(TBL_operations[[#This Row],[Data]])</f>
        <v>8</v>
      </c>
      <c r="C21" s="3" t="s">
        <v>8</v>
      </c>
      <c r="D21" s="3" t="s">
        <v>11</v>
      </c>
      <c r="E21" s="3" t="s">
        <v>18</v>
      </c>
      <c r="F21" s="5">
        <v>312</v>
      </c>
      <c r="G21" s="3" t="s">
        <v>24</v>
      </c>
      <c r="H21" s="3" t="s">
        <v>27</v>
      </c>
    </row>
    <row r="22" spans="1:8" x14ac:dyDescent="0.25">
      <c r="A22" s="2">
        <v>45536</v>
      </c>
      <c r="B22" s="10">
        <f>MONTH(TBL_operations[[#This Row],[Data]])</f>
        <v>9</v>
      </c>
      <c r="C22" s="3" t="s">
        <v>7</v>
      </c>
      <c r="D22" s="3" t="s">
        <v>9</v>
      </c>
      <c r="E22" s="3" t="s">
        <v>16</v>
      </c>
      <c r="F22" s="5">
        <v>5000</v>
      </c>
      <c r="G22" s="3" t="s">
        <v>23</v>
      </c>
      <c r="H22" s="3" t="s">
        <v>26</v>
      </c>
    </row>
    <row r="23" spans="1:8" x14ac:dyDescent="0.25">
      <c r="A23" s="2">
        <v>45536</v>
      </c>
      <c r="B23" s="10">
        <f>MONTH(TBL_operations[[#This Row],[Data]])</f>
        <v>9</v>
      </c>
      <c r="C23" s="3" t="s">
        <v>8</v>
      </c>
      <c r="D23" s="3" t="s">
        <v>10</v>
      </c>
      <c r="E23" s="3" t="s">
        <v>17</v>
      </c>
      <c r="F23" s="5">
        <v>470</v>
      </c>
      <c r="G23" s="3" t="s">
        <v>25</v>
      </c>
      <c r="H23" s="3" t="s">
        <v>27</v>
      </c>
    </row>
    <row r="24" spans="1:8" x14ac:dyDescent="0.25">
      <c r="A24" s="2">
        <v>45538</v>
      </c>
      <c r="B24" s="10">
        <f>MONTH(TBL_operations[[#This Row],[Data]])</f>
        <v>9</v>
      </c>
      <c r="C24" s="3" t="s">
        <v>8</v>
      </c>
      <c r="D24" s="3" t="s">
        <v>11</v>
      </c>
      <c r="E24" s="3" t="s">
        <v>18</v>
      </c>
      <c r="F24" s="5">
        <v>280</v>
      </c>
      <c r="G24" s="3" t="s">
        <v>24</v>
      </c>
      <c r="H24" s="3" t="s">
        <v>28</v>
      </c>
    </row>
    <row r="25" spans="1:8" x14ac:dyDescent="0.25">
      <c r="A25" s="2">
        <v>45540</v>
      </c>
      <c r="B25" s="10">
        <f>MONTH(TBL_operations[[#This Row],[Data]])</f>
        <v>9</v>
      </c>
      <c r="C25" s="3" t="s">
        <v>8</v>
      </c>
      <c r="D25" s="3" t="s">
        <v>12</v>
      </c>
      <c r="E25" s="3" t="s">
        <v>19</v>
      </c>
      <c r="F25" s="5">
        <v>75</v>
      </c>
      <c r="G25" s="3" t="s">
        <v>24</v>
      </c>
      <c r="H25" s="3" t="s">
        <v>28</v>
      </c>
    </row>
    <row r="26" spans="1:8" x14ac:dyDescent="0.25">
      <c r="A26" s="2">
        <v>45542</v>
      </c>
      <c r="B26" s="10">
        <f>MONTH(TBL_operations[[#This Row],[Data]])</f>
        <v>9</v>
      </c>
      <c r="C26" s="3" t="s">
        <v>8</v>
      </c>
      <c r="D26" s="3" t="s">
        <v>13</v>
      </c>
      <c r="E26" s="3" t="s">
        <v>20</v>
      </c>
      <c r="F26" s="5">
        <v>335</v>
      </c>
      <c r="G26" s="3" t="s">
        <v>23</v>
      </c>
      <c r="H26" s="3" t="s">
        <v>28</v>
      </c>
    </row>
    <row r="27" spans="1:8" x14ac:dyDescent="0.25">
      <c r="A27" s="2">
        <v>45543</v>
      </c>
      <c r="B27" s="10">
        <f>MONTH(TBL_operations[[#This Row],[Data]])</f>
        <v>9</v>
      </c>
      <c r="C27" s="3" t="s">
        <v>8</v>
      </c>
      <c r="D27" s="3" t="s">
        <v>35</v>
      </c>
      <c r="E27" s="3" t="s">
        <v>44</v>
      </c>
      <c r="F27" s="5">
        <v>250</v>
      </c>
      <c r="G27" s="3" t="s">
        <v>25</v>
      </c>
      <c r="H27" s="3" t="s">
        <v>28</v>
      </c>
    </row>
    <row r="28" spans="1:8" x14ac:dyDescent="0.25">
      <c r="A28" s="2">
        <v>45543</v>
      </c>
      <c r="B28" s="10">
        <f>MONTH(TBL_operations[[#This Row],[Data]])</f>
        <v>9</v>
      </c>
      <c r="C28" s="3" t="s">
        <v>8</v>
      </c>
      <c r="D28" s="3" t="s">
        <v>14</v>
      </c>
      <c r="E28" s="3" t="s">
        <v>45</v>
      </c>
      <c r="F28" s="5">
        <v>680</v>
      </c>
      <c r="G28" s="3" t="s">
        <v>25</v>
      </c>
      <c r="H28" s="3" t="s">
        <v>28</v>
      </c>
    </row>
    <row r="29" spans="1:8" x14ac:dyDescent="0.25">
      <c r="A29" s="2">
        <v>45545</v>
      </c>
      <c r="B29" s="10">
        <f>MONTH(TBL_operations[[#This Row],[Data]])</f>
        <v>9</v>
      </c>
      <c r="C29" s="3" t="s">
        <v>8</v>
      </c>
      <c r="D29" s="3" t="s">
        <v>14</v>
      </c>
      <c r="E29" s="3" t="s">
        <v>21</v>
      </c>
      <c r="F29" s="5">
        <v>120</v>
      </c>
      <c r="G29" s="3" t="s">
        <v>25</v>
      </c>
      <c r="H29" s="3" t="s">
        <v>27</v>
      </c>
    </row>
    <row r="30" spans="1:8" x14ac:dyDescent="0.25">
      <c r="A30" s="2">
        <v>45547</v>
      </c>
      <c r="B30" s="10">
        <f>MONTH(TBL_operations[[#This Row],[Data]])</f>
        <v>9</v>
      </c>
      <c r="C30" s="3" t="s">
        <v>8</v>
      </c>
      <c r="D30" s="3" t="s">
        <v>15</v>
      </c>
      <c r="E30" s="3" t="s">
        <v>22</v>
      </c>
      <c r="F30" s="5">
        <v>350</v>
      </c>
      <c r="G30" s="3" t="s">
        <v>24</v>
      </c>
      <c r="H30" s="3" t="s">
        <v>27</v>
      </c>
    </row>
    <row r="31" spans="1:8" x14ac:dyDescent="0.25">
      <c r="A31" s="2">
        <v>45550</v>
      </c>
      <c r="B31" s="10">
        <f>MONTH(TBL_operations[[#This Row],[Data]])</f>
        <v>9</v>
      </c>
      <c r="C31" s="3" t="s">
        <v>7</v>
      </c>
      <c r="D31" s="3" t="s">
        <v>29</v>
      </c>
      <c r="E31" s="3" t="s">
        <v>36</v>
      </c>
      <c r="F31" s="5">
        <v>800</v>
      </c>
      <c r="G31" s="3" t="s">
        <v>23</v>
      </c>
      <c r="H31" s="3" t="s">
        <v>26</v>
      </c>
    </row>
    <row r="32" spans="1:8" x14ac:dyDescent="0.25">
      <c r="A32" s="2">
        <v>45550</v>
      </c>
      <c r="B32" s="10">
        <f>MONTH(TBL_operations[[#This Row],[Data]])</f>
        <v>9</v>
      </c>
      <c r="C32" s="3" t="s">
        <v>8</v>
      </c>
      <c r="D32" s="3" t="s">
        <v>30</v>
      </c>
      <c r="E32" s="3" t="s">
        <v>37</v>
      </c>
      <c r="F32" s="5">
        <v>450</v>
      </c>
      <c r="G32" s="3" t="s">
        <v>24</v>
      </c>
      <c r="H32" s="3" t="s">
        <v>28</v>
      </c>
    </row>
    <row r="33" spans="1:8" x14ac:dyDescent="0.25">
      <c r="A33" s="2">
        <v>45553</v>
      </c>
      <c r="B33" s="10">
        <f>MONTH(TBL_operations[[#This Row],[Data]])</f>
        <v>9</v>
      </c>
      <c r="C33" s="3" t="s">
        <v>8</v>
      </c>
      <c r="D33" s="3" t="s">
        <v>31</v>
      </c>
      <c r="E33" s="3" t="s">
        <v>38</v>
      </c>
      <c r="F33" s="5">
        <v>300</v>
      </c>
      <c r="G33" s="3" t="s">
        <v>24</v>
      </c>
      <c r="H33" s="3" t="s">
        <v>28</v>
      </c>
    </row>
    <row r="34" spans="1:8" x14ac:dyDescent="0.25">
      <c r="A34" s="2">
        <v>45554</v>
      </c>
      <c r="B34" s="10">
        <f>MONTH(TBL_operations[[#This Row],[Data]])</f>
        <v>9</v>
      </c>
      <c r="C34" s="3" t="s">
        <v>8</v>
      </c>
      <c r="D34" s="3" t="s">
        <v>32</v>
      </c>
      <c r="E34" s="3" t="s">
        <v>39</v>
      </c>
      <c r="F34" s="5">
        <v>670</v>
      </c>
      <c r="G34" s="3" t="s">
        <v>24</v>
      </c>
      <c r="H34" s="3" t="s">
        <v>27</v>
      </c>
    </row>
    <row r="35" spans="1:8" x14ac:dyDescent="0.25">
      <c r="A35" s="2">
        <v>45556</v>
      </c>
      <c r="B35" s="10">
        <f>MONTH(TBL_operations[[#This Row],[Data]])</f>
        <v>9</v>
      </c>
      <c r="C35" s="3" t="s">
        <v>8</v>
      </c>
      <c r="D35" s="3" t="s">
        <v>10</v>
      </c>
      <c r="E35" s="3" t="s">
        <v>40</v>
      </c>
      <c r="F35" s="5">
        <v>215</v>
      </c>
      <c r="G35" s="3" t="s">
        <v>24</v>
      </c>
      <c r="H35" s="3" t="s">
        <v>28</v>
      </c>
    </row>
    <row r="36" spans="1:8" x14ac:dyDescent="0.25">
      <c r="A36" s="2">
        <v>45557</v>
      </c>
      <c r="B36" s="10">
        <f>MONTH(TBL_operations[[#This Row],[Data]])</f>
        <v>9</v>
      </c>
      <c r="C36" s="3" t="s">
        <v>7</v>
      </c>
      <c r="D36" s="3" t="s">
        <v>9</v>
      </c>
      <c r="E36" s="3" t="s">
        <v>46</v>
      </c>
      <c r="F36" s="5">
        <v>1455</v>
      </c>
      <c r="G36" s="3" t="s">
        <v>23</v>
      </c>
      <c r="H36" s="3" t="s">
        <v>26</v>
      </c>
    </row>
    <row r="37" spans="1:8" x14ac:dyDescent="0.25">
      <c r="A37" s="2">
        <v>45558</v>
      </c>
      <c r="B37" s="10">
        <f>MONTH(TBL_operations[[#This Row],[Data]])</f>
        <v>9</v>
      </c>
      <c r="C37" s="3" t="s">
        <v>8</v>
      </c>
      <c r="D37" s="3" t="s">
        <v>33</v>
      </c>
      <c r="E37" s="3" t="s">
        <v>41</v>
      </c>
      <c r="F37" s="5">
        <v>340</v>
      </c>
      <c r="G37" s="3" t="s">
        <v>23</v>
      </c>
      <c r="H37" s="3" t="s">
        <v>28</v>
      </c>
    </row>
    <row r="38" spans="1:8" x14ac:dyDescent="0.25">
      <c r="A38" s="2">
        <v>45558</v>
      </c>
      <c r="B38" s="10">
        <f>MONTH(TBL_operations[[#This Row],[Data]])</f>
        <v>9</v>
      </c>
      <c r="C38" s="3" t="s">
        <v>8</v>
      </c>
      <c r="D38" s="3" t="s">
        <v>12</v>
      </c>
      <c r="E38" s="3" t="s">
        <v>42</v>
      </c>
      <c r="F38" s="5">
        <v>360</v>
      </c>
      <c r="G38" s="3" t="s">
        <v>24</v>
      </c>
      <c r="H38" s="3" t="s">
        <v>27</v>
      </c>
    </row>
    <row r="39" spans="1:8" x14ac:dyDescent="0.25">
      <c r="A39" s="2">
        <v>45558</v>
      </c>
      <c r="B39" s="10">
        <f>MONTH(TBL_operations[[#This Row],[Data]])</f>
        <v>9</v>
      </c>
      <c r="C39" s="3" t="s">
        <v>8</v>
      </c>
      <c r="D39" s="3" t="s">
        <v>34</v>
      </c>
      <c r="E39" s="3" t="s">
        <v>43</v>
      </c>
      <c r="F39" s="5">
        <v>175</v>
      </c>
      <c r="G39" s="3" t="s">
        <v>24</v>
      </c>
      <c r="H39" s="3" t="s">
        <v>27</v>
      </c>
    </row>
    <row r="40" spans="1:8" x14ac:dyDescent="0.25">
      <c r="A40" s="2">
        <v>45560</v>
      </c>
      <c r="B40" s="10">
        <f>MONTH(TBL_operations[[#This Row],[Data]])</f>
        <v>9</v>
      </c>
      <c r="C40" s="3" t="s">
        <v>8</v>
      </c>
      <c r="D40" s="3" t="s">
        <v>15</v>
      </c>
      <c r="E40" s="3" t="s">
        <v>22</v>
      </c>
      <c r="F40" s="5">
        <v>123</v>
      </c>
      <c r="G40" s="3" t="s">
        <v>23</v>
      </c>
      <c r="H40" s="3" t="s">
        <v>28</v>
      </c>
    </row>
    <row r="41" spans="1:8" x14ac:dyDescent="0.25">
      <c r="A41" s="2">
        <v>45560</v>
      </c>
      <c r="B41" s="10">
        <f>MONTH(TBL_operations[[#This Row],[Data]])</f>
        <v>9</v>
      </c>
      <c r="C41" s="3" t="s">
        <v>8</v>
      </c>
      <c r="D41" s="3" t="s">
        <v>11</v>
      </c>
      <c r="E41" s="3" t="s">
        <v>18</v>
      </c>
      <c r="F41" s="5">
        <v>301</v>
      </c>
      <c r="G41" s="3" t="s">
        <v>24</v>
      </c>
      <c r="H41" s="3" t="s">
        <v>27</v>
      </c>
    </row>
    <row r="42" spans="1:8" x14ac:dyDescent="0.25">
      <c r="A42" s="2"/>
      <c r="B42" s="10"/>
      <c r="C42" s="3"/>
      <c r="D42" s="3"/>
      <c r="E42" s="3"/>
      <c r="F42" s="5"/>
      <c r="G42" s="3"/>
      <c r="H42" s="3"/>
    </row>
    <row r="43" spans="1:8" x14ac:dyDescent="0.25">
      <c r="A43" s="2"/>
      <c r="B43" s="10"/>
      <c r="C43" s="3"/>
      <c r="D43" s="3"/>
      <c r="E43" s="3"/>
      <c r="F43" s="5"/>
      <c r="G43" s="3"/>
      <c r="H43" s="3"/>
    </row>
    <row r="44" spans="1:8" x14ac:dyDescent="0.25">
      <c r="A44" s="2"/>
      <c r="B44" s="10"/>
      <c r="C44" s="3"/>
      <c r="D44" s="3"/>
      <c r="E44" s="3"/>
      <c r="F44" s="5"/>
      <c r="G44" s="3"/>
      <c r="H44" s="3"/>
    </row>
    <row r="45" spans="1:8" x14ac:dyDescent="0.25">
      <c r="A45" s="2"/>
      <c r="B45" s="10"/>
      <c r="C45" s="3"/>
      <c r="D45" s="3"/>
      <c r="E45" s="3"/>
      <c r="F45" s="5"/>
      <c r="G45" s="3"/>
      <c r="H45" s="3"/>
    </row>
    <row r="46" spans="1:8" x14ac:dyDescent="0.25">
      <c r="A46" s="2"/>
      <c r="B46" s="10"/>
      <c r="C46" s="3"/>
      <c r="D46" s="3"/>
      <c r="E46" s="3"/>
      <c r="F46" s="5"/>
      <c r="G46" s="3"/>
      <c r="H46" s="3"/>
    </row>
    <row r="47" spans="1:8" x14ac:dyDescent="0.25">
      <c r="A47" s="2"/>
      <c r="B47" s="10"/>
      <c r="C47" s="3"/>
      <c r="D47" s="3"/>
      <c r="E47" s="3"/>
      <c r="F47" s="5"/>
      <c r="G47" s="3"/>
      <c r="H47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9"/>
  <sheetViews>
    <sheetView workbookViewId="0"/>
  </sheetViews>
  <sheetFormatPr defaultRowHeight="15" x14ac:dyDescent="0.25"/>
  <cols>
    <col min="2" max="2" width="20.7109375" customWidth="1"/>
    <col min="3" max="3" width="13.85546875" customWidth="1"/>
    <col min="5" max="5" width="12.42578125" bestFit="1" customWidth="1"/>
    <col min="6" max="6" width="18" customWidth="1"/>
    <col min="7" max="7" width="13.85546875" customWidth="1"/>
    <col min="8" max="8" width="8.28515625" customWidth="1"/>
    <col min="9" max="9" width="9" customWidth="1"/>
    <col min="10" max="10" width="10.5703125" bestFit="1" customWidth="1"/>
    <col min="11" max="11" width="6.42578125" customWidth="1"/>
    <col min="12" max="12" width="8.28515625" customWidth="1"/>
    <col min="13" max="13" width="10.5703125" bestFit="1" customWidth="1"/>
    <col min="14" max="14" width="20.85546875" bestFit="1" customWidth="1"/>
    <col min="15" max="15" width="9.5703125" bestFit="1" customWidth="1"/>
    <col min="16" max="16" width="7.7109375" customWidth="1"/>
    <col min="17" max="17" width="10.7109375" bestFit="1" customWidth="1"/>
  </cols>
  <sheetData>
    <row r="1" spans="2:7" x14ac:dyDescent="0.25">
      <c r="B1" s="12" t="s">
        <v>50</v>
      </c>
      <c r="C1" s="12"/>
      <c r="D1" s="12"/>
      <c r="E1" s="12"/>
    </row>
    <row r="3" spans="2:7" x14ac:dyDescent="0.25">
      <c r="B3" s="7" t="s">
        <v>1</v>
      </c>
      <c r="C3" t="s">
        <v>8</v>
      </c>
      <c r="F3" s="7" t="s">
        <v>1</v>
      </c>
      <c r="G3" t="s">
        <v>7</v>
      </c>
    </row>
    <row r="4" spans="2:7" x14ac:dyDescent="0.25">
      <c r="B4" s="7" t="s">
        <v>51</v>
      </c>
      <c r="C4" s="4">
        <v>9</v>
      </c>
      <c r="F4" s="7" t="s">
        <v>51</v>
      </c>
      <c r="G4" s="4">
        <v>9</v>
      </c>
    </row>
    <row r="6" spans="2:7" x14ac:dyDescent="0.25">
      <c r="B6" s="7" t="s">
        <v>47</v>
      </c>
      <c r="C6" t="s">
        <v>49</v>
      </c>
      <c r="F6" s="7" t="s">
        <v>47</v>
      </c>
      <c r="G6" t="s">
        <v>49</v>
      </c>
    </row>
    <row r="7" spans="2:7" x14ac:dyDescent="0.25">
      <c r="B7" s="4" t="s">
        <v>10</v>
      </c>
      <c r="C7" s="6">
        <v>685</v>
      </c>
      <c r="F7" s="4" t="s">
        <v>29</v>
      </c>
      <c r="G7" s="6">
        <v>800</v>
      </c>
    </row>
    <row r="8" spans="2:7" x14ac:dyDescent="0.25">
      <c r="B8" s="4" t="s">
        <v>14</v>
      </c>
      <c r="C8" s="6">
        <v>800</v>
      </c>
      <c r="F8" s="4" t="s">
        <v>9</v>
      </c>
      <c r="G8" s="6">
        <v>6455</v>
      </c>
    </row>
    <row r="9" spans="2:7" x14ac:dyDescent="0.25">
      <c r="B9" s="4" t="s">
        <v>34</v>
      </c>
      <c r="C9" s="6">
        <v>175</v>
      </c>
      <c r="F9" s="4" t="s">
        <v>48</v>
      </c>
      <c r="G9" s="6">
        <v>7255</v>
      </c>
    </row>
    <row r="10" spans="2:7" x14ac:dyDescent="0.25">
      <c r="B10" s="4" t="s">
        <v>12</v>
      </c>
      <c r="C10" s="6">
        <v>435</v>
      </c>
    </row>
    <row r="11" spans="2:7" x14ac:dyDescent="0.25">
      <c r="B11" s="4" t="s">
        <v>33</v>
      </c>
      <c r="C11" s="6">
        <v>340</v>
      </c>
    </row>
    <row r="12" spans="2:7" x14ac:dyDescent="0.25">
      <c r="B12" s="4" t="s">
        <v>31</v>
      </c>
      <c r="C12" s="6">
        <v>300</v>
      </c>
    </row>
    <row r="13" spans="2:7" x14ac:dyDescent="0.25">
      <c r="B13" s="4" t="s">
        <v>13</v>
      </c>
      <c r="C13" s="6">
        <v>335</v>
      </c>
    </row>
    <row r="14" spans="2:7" x14ac:dyDescent="0.25">
      <c r="B14" s="4" t="s">
        <v>35</v>
      </c>
      <c r="C14" s="6">
        <v>250</v>
      </c>
    </row>
    <row r="15" spans="2:7" x14ac:dyDescent="0.25">
      <c r="B15" s="4" t="s">
        <v>11</v>
      </c>
      <c r="C15" s="6">
        <v>581</v>
      </c>
    </row>
    <row r="16" spans="2:7" x14ac:dyDescent="0.25">
      <c r="B16" s="4" t="s">
        <v>30</v>
      </c>
      <c r="C16" s="6">
        <v>450</v>
      </c>
    </row>
    <row r="17" spans="2:3" x14ac:dyDescent="0.25">
      <c r="B17" s="4" t="s">
        <v>15</v>
      </c>
      <c r="C17" s="6">
        <v>473</v>
      </c>
    </row>
    <row r="18" spans="2:3" x14ac:dyDescent="0.25">
      <c r="B18" s="4" t="s">
        <v>32</v>
      </c>
      <c r="C18" s="6">
        <v>670</v>
      </c>
    </row>
    <row r="19" spans="2:3" x14ac:dyDescent="0.25">
      <c r="B19" s="4" t="s">
        <v>48</v>
      </c>
      <c r="C19" s="6">
        <v>5494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D17"/>
  <sheetViews>
    <sheetView workbookViewId="0"/>
  </sheetViews>
  <sheetFormatPr defaultRowHeight="15" x14ac:dyDescent="0.25"/>
  <cols>
    <col min="3" max="3" width="20.7109375" style="2" customWidth="1"/>
    <col min="4" max="4" width="20.85546875" style="5" customWidth="1"/>
  </cols>
  <sheetData>
    <row r="1" spans="3:4" s="8" customFormat="1" ht="57" customHeight="1" x14ac:dyDescent="0.25">
      <c r="C1" s="13"/>
      <c r="D1" s="14"/>
    </row>
    <row r="3" spans="3:4" x14ac:dyDescent="0.25">
      <c r="C3" s="15" t="s">
        <v>54</v>
      </c>
      <c r="D3" s="5">
        <f>SUM(Tabela3[Depósito Reservado])</f>
        <v>1043</v>
      </c>
    </row>
    <row r="4" spans="3:4" x14ac:dyDescent="0.25">
      <c r="C4" s="15" t="s">
        <v>55</v>
      </c>
      <c r="D4" s="5">
        <v>5000</v>
      </c>
    </row>
    <row r="5" spans="3:4" x14ac:dyDescent="0.25">
      <c r="C5" s="15" t="s">
        <v>56</v>
      </c>
      <c r="D5" s="5">
        <f>D4-D3</f>
        <v>3957</v>
      </c>
    </row>
    <row r="7" spans="3:4" x14ac:dyDescent="0.25">
      <c r="C7" s="2" t="s">
        <v>52</v>
      </c>
      <c r="D7" s="5" t="s">
        <v>53</v>
      </c>
    </row>
    <row r="8" spans="3:4" x14ac:dyDescent="0.25">
      <c r="C8" s="2">
        <v>45575</v>
      </c>
      <c r="D8" s="5">
        <v>53</v>
      </c>
    </row>
    <row r="9" spans="3:4" x14ac:dyDescent="0.25">
      <c r="C9" s="2">
        <v>45579</v>
      </c>
      <c r="D9" s="5">
        <v>175</v>
      </c>
    </row>
    <row r="10" spans="3:4" x14ac:dyDescent="0.25">
      <c r="C10" s="2">
        <v>45579</v>
      </c>
      <c r="D10" s="5">
        <v>71</v>
      </c>
    </row>
    <row r="11" spans="3:4" x14ac:dyDescent="0.25">
      <c r="C11" s="2">
        <v>45584</v>
      </c>
      <c r="D11" s="5">
        <v>66</v>
      </c>
    </row>
    <row r="12" spans="3:4" x14ac:dyDescent="0.25">
      <c r="C12" s="2">
        <v>45584</v>
      </c>
      <c r="D12" s="5">
        <v>115</v>
      </c>
    </row>
    <row r="13" spans="3:4" x14ac:dyDescent="0.25">
      <c r="C13" s="2">
        <v>45584</v>
      </c>
      <c r="D13" s="5">
        <v>210</v>
      </c>
    </row>
    <row r="14" spans="3:4" x14ac:dyDescent="0.25">
      <c r="C14" s="2">
        <v>45590</v>
      </c>
      <c r="D14" s="5">
        <v>72</v>
      </c>
    </row>
    <row r="15" spans="3:4" x14ac:dyDescent="0.25">
      <c r="C15" s="2">
        <v>45591</v>
      </c>
      <c r="D15" s="5">
        <v>85</v>
      </c>
    </row>
    <row r="16" spans="3:4" x14ac:dyDescent="0.25">
      <c r="C16" s="2">
        <v>45592</v>
      </c>
      <c r="D16" s="5">
        <v>146</v>
      </c>
    </row>
    <row r="17" spans="3:4" x14ac:dyDescent="0.25">
      <c r="C17" s="2">
        <v>45603</v>
      </c>
      <c r="D17" s="5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A32" sqref="A32"/>
    </sheetView>
  </sheetViews>
  <sheetFormatPr defaultColWidth="0" defaultRowHeight="15" x14ac:dyDescent="0.25"/>
  <cols>
    <col min="1" max="1" width="35" style="8" customWidth="1"/>
    <col min="2" max="21" width="9.140625" style="9" customWidth="1"/>
    <col min="22" max="16384" width="9.140625" hidden="1"/>
  </cols>
  <sheetData>
    <row r="1" ht="113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2025-01-16T13:23:28Z</cp:lastPrinted>
  <dcterms:created xsi:type="dcterms:W3CDTF">2025-01-16T12:45:36Z</dcterms:created>
  <dcterms:modified xsi:type="dcterms:W3CDTF">2025-01-16T18:52:07Z</dcterms:modified>
</cp:coreProperties>
</file>