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b5fc906770192a9/Documentos/"/>
    </mc:Choice>
  </mc:AlternateContent>
  <xr:revisionPtr revIDLastSave="24" documentId="8_{17C79D4C-D0B9-4464-BEBB-AE4BBFC341DD}" xr6:coauthVersionLast="47" xr6:coauthVersionMax="47" xr10:uidLastSave="{02FB0BFD-1456-4D50-B9A1-463FE997513C}"/>
  <bookViews>
    <workbookView xWindow="-9670" yWindow="-21710" windowWidth="38620" windowHeight="21100" tabRatio="785" xr2:uid="{00000000-000D-0000-FFFF-FFFF00000000}"/>
  </bookViews>
  <sheets>
    <sheet name="Conciliacao" sheetId="1" r:id="rId1"/>
    <sheet name="df_taxas_bancarias" sheetId="2" r:id="rId2"/>
    <sheet name="df_faturam_zig" sheetId="3" r:id="rId3"/>
    <sheet name="df_receitas_extraord" sheetId="4" r:id="rId4"/>
    <sheet name="view_parc_agrup" sheetId="5" r:id="rId5"/>
    <sheet name="df_blueme_sem_parcelamento" sheetId="6" r:id="rId6"/>
    <sheet name="df_blueme_com_parcelamento" sheetId="7" r:id="rId7"/>
    <sheet name="df_extratos" sheetId="8" r:id="rId8"/>
    <sheet name="df_mutuos" sheetId="9" r:id="rId9"/>
    <sheet name="df_tesouraria_trans" sheetId="10" r:id="rId10"/>
  </sheets>
  <definedNames>
    <definedName name="_xlnm._FilterDatabase" localSheetId="7" hidden="1">df_extratos!$A$1:$I$1409</definedName>
    <definedName name="_xlnm._FilterDatabase" localSheetId="2" hidden="1">df_faturam_zig!$A$1:$L$570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7" i="1" l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K123" i="1"/>
  <c r="H123" i="1"/>
  <c r="G123" i="1"/>
  <c r="B123" i="1"/>
  <c r="A123" i="1"/>
  <c r="N123" i="1" s="1"/>
  <c r="N122" i="1"/>
  <c r="M122" i="1"/>
  <c r="L122" i="1"/>
  <c r="K122" i="1"/>
  <c r="J122" i="1"/>
  <c r="H122" i="1"/>
  <c r="G122" i="1"/>
  <c r="F122" i="1"/>
  <c r="E122" i="1"/>
  <c r="D122" i="1"/>
  <c r="B122" i="1"/>
  <c r="N121" i="1"/>
  <c r="M121" i="1"/>
  <c r="L121" i="1"/>
  <c r="K121" i="1"/>
  <c r="J121" i="1"/>
  <c r="H121" i="1"/>
  <c r="G121" i="1"/>
  <c r="F121" i="1"/>
  <c r="E121" i="1"/>
  <c r="D121" i="1"/>
  <c r="B121" i="1"/>
  <c r="N120" i="1"/>
  <c r="M120" i="1"/>
  <c r="L120" i="1"/>
  <c r="K120" i="1"/>
  <c r="J120" i="1"/>
  <c r="H120" i="1"/>
  <c r="G120" i="1"/>
  <c r="F120" i="1"/>
  <c r="E120" i="1"/>
  <c r="D120" i="1"/>
  <c r="B120" i="1"/>
  <c r="N119" i="1"/>
  <c r="M119" i="1"/>
  <c r="L119" i="1"/>
  <c r="K119" i="1"/>
  <c r="J119" i="1"/>
  <c r="H119" i="1"/>
  <c r="G119" i="1"/>
  <c r="F119" i="1"/>
  <c r="E119" i="1"/>
  <c r="D119" i="1"/>
  <c r="B119" i="1"/>
  <c r="N118" i="1"/>
  <c r="O118" i="1" s="1"/>
  <c r="M118" i="1"/>
  <c r="L118" i="1"/>
  <c r="K118" i="1"/>
  <c r="J118" i="1"/>
  <c r="H118" i="1"/>
  <c r="G118" i="1"/>
  <c r="F118" i="1"/>
  <c r="E118" i="1"/>
  <c r="D118" i="1"/>
  <c r="B118" i="1"/>
  <c r="N117" i="1"/>
  <c r="M117" i="1"/>
  <c r="L117" i="1"/>
  <c r="K117" i="1"/>
  <c r="J117" i="1"/>
  <c r="H117" i="1"/>
  <c r="G117" i="1"/>
  <c r="F117" i="1"/>
  <c r="E117" i="1"/>
  <c r="D117" i="1"/>
  <c r="B117" i="1"/>
  <c r="N116" i="1"/>
  <c r="M116" i="1"/>
  <c r="L116" i="1"/>
  <c r="K116" i="1"/>
  <c r="J116" i="1"/>
  <c r="H116" i="1"/>
  <c r="G116" i="1"/>
  <c r="F116" i="1"/>
  <c r="E116" i="1"/>
  <c r="D116" i="1"/>
  <c r="B116" i="1"/>
  <c r="N115" i="1"/>
  <c r="M115" i="1"/>
  <c r="L115" i="1"/>
  <c r="K115" i="1"/>
  <c r="J115" i="1"/>
  <c r="H115" i="1"/>
  <c r="I115" i="1" s="1"/>
  <c r="G115" i="1"/>
  <c r="F115" i="1"/>
  <c r="E115" i="1"/>
  <c r="D115" i="1"/>
  <c r="B115" i="1"/>
  <c r="N114" i="1"/>
  <c r="M114" i="1"/>
  <c r="L114" i="1"/>
  <c r="K114" i="1"/>
  <c r="J114" i="1"/>
  <c r="H114" i="1"/>
  <c r="G114" i="1"/>
  <c r="F114" i="1"/>
  <c r="E114" i="1"/>
  <c r="D114" i="1"/>
  <c r="B114" i="1"/>
  <c r="N113" i="1"/>
  <c r="M113" i="1"/>
  <c r="L113" i="1"/>
  <c r="K113" i="1"/>
  <c r="J113" i="1"/>
  <c r="H113" i="1"/>
  <c r="G113" i="1"/>
  <c r="F113" i="1"/>
  <c r="E113" i="1"/>
  <c r="D113" i="1"/>
  <c r="B113" i="1"/>
  <c r="N112" i="1"/>
  <c r="M112" i="1"/>
  <c r="L112" i="1"/>
  <c r="K112" i="1"/>
  <c r="J112" i="1"/>
  <c r="H112" i="1"/>
  <c r="G112" i="1"/>
  <c r="F112" i="1"/>
  <c r="E112" i="1"/>
  <c r="D112" i="1"/>
  <c r="B112" i="1"/>
  <c r="N111" i="1"/>
  <c r="O111" i="1" s="1"/>
  <c r="M111" i="1"/>
  <c r="L111" i="1"/>
  <c r="K111" i="1"/>
  <c r="J111" i="1"/>
  <c r="H111" i="1"/>
  <c r="G111" i="1"/>
  <c r="F111" i="1"/>
  <c r="E111" i="1"/>
  <c r="D111" i="1"/>
  <c r="B111" i="1"/>
  <c r="N110" i="1"/>
  <c r="M110" i="1"/>
  <c r="L110" i="1"/>
  <c r="K110" i="1"/>
  <c r="J110" i="1"/>
  <c r="O110" i="1" s="1"/>
  <c r="H110" i="1"/>
  <c r="G110" i="1"/>
  <c r="F110" i="1"/>
  <c r="E110" i="1"/>
  <c r="D110" i="1"/>
  <c r="B110" i="1"/>
  <c r="N109" i="1"/>
  <c r="M109" i="1"/>
  <c r="L109" i="1"/>
  <c r="K109" i="1"/>
  <c r="J109" i="1"/>
  <c r="H109" i="1"/>
  <c r="G109" i="1"/>
  <c r="F109" i="1"/>
  <c r="E109" i="1"/>
  <c r="D109" i="1"/>
  <c r="B109" i="1"/>
  <c r="N108" i="1"/>
  <c r="M108" i="1"/>
  <c r="L108" i="1"/>
  <c r="K108" i="1"/>
  <c r="J108" i="1"/>
  <c r="H108" i="1"/>
  <c r="G108" i="1"/>
  <c r="F108" i="1"/>
  <c r="E108" i="1"/>
  <c r="D108" i="1"/>
  <c r="B108" i="1"/>
  <c r="N107" i="1"/>
  <c r="M107" i="1"/>
  <c r="L107" i="1"/>
  <c r="K107" i="1"/>
  <c r="J107" i="1"/>
  <c r="H107" i="1"/>
  <c r="G107" i="1"/>
  <c r="F107" i="1"/>
  <c r="E107" i="1"/>
  <c r="D107" i="1"/>
  <c r="B107" i="1"/>
  <c r="N106" i="1"/>
  <c r="M106" i="1"/>
  <c r="L106" i="1"/>
  <c r="K106" i="1"/>
  <c r="J106" i="1"/>
  <c r="H106" i="1"/>
  <c r="G106" i="1"/>
  <c r="F106" i="1"/>
  <c r="E106" i="1"/>
  <c r="D106" i="1"/>
  <c r="B106" i="1"/>
  <c r="N105" i="1"/>
  <c r="M105" i="1"/>
  <c r="L105" i="1"/>
  <c r="K105" i="1"/>
  <c r="J105" i="1"/>
  <c r="H105" i="1"/>
  <c r="G105" i="1"/>
  <c r="F105" i="1"/>
  <c r="E105" i="1"/>
  <c r="D105" i="1"/>
  <c r="B105" i="1"/>
  <c r="N104" i="1"/>
  <c r="M104" i="1"/>
  <c r="L104" i="1"/>
  <c r="K104" i="1"/>
  <c r="J104" i="1"/>
  <c r="H104" i="1"/>
  <c r="G104" i="1"/>
  <c r="F104" i="1"/>
  <c r="E104" i="1"/>
  <c r="D104" i="1"/>
  <c r="B104" i="1"/>
  <c r="N103" i="1"/>
  <c r="M103" i="1"/>
  <c r="L103" i="1"/>
  <c r="K103" i="1"/>
  <c r="J103" i="1"/>
  <c r="H103" i="1"/>
  <c r="G103" i="1"/>
  <c r="F103" i="1"/>
  <c r="E103" i="1"/>
  <c r="D103" i="1"/>
  <c r="B103" i="1"/>
  <c r="N102" i="1"/>
  <c r="M102" i="1"/>
  <c r="L102" i="1"/>
  <c r="K102" i="1"/>
  <c r="J102" i="1"/>
  <c r="H102" i="1"/>
  <c r="G102" i="1"/>
  <c r="F102" i="1"/>
  <c r="E102" i="1"/>
  <c r="D102" i="1"/>
  <c r="B102" i="1"/>
  <c r="N101" i="1"/>
  <c r="M101" i="1"/>
  <c r="L101" i="1"/>
  <c r="K101" i="1"/>
  <c r="J101" i="1"/>
  <c r="H101" i="1"/>
  <c r="G101" i="1"/>
  <c r="F101" i="1"/>
  <c r="E101" i="1"/>
  <c r="D101" i="1"/>
  <c r="B101" i="1"/>
  <c r="N100" i="1"/>
  <c r="M100" i="1"/>
  <c r="L100" i="1"/>
  <c r="K100" i="1"/>
  <c r="J100" i="1"/>
  <c r="H100" i="1"/>
  <c r="G100" i="1"/>
  <c r="F100" i="1"/>
  <c r="E100" i="1"/>
  <c r="D100" i="1"/>
  <c r="B100" i="1"/>
  <c r="N99" i="1"/>
  <c r="M99" i="1"/>
  <c r="L99" i="1"/>
  <c r="K99" i="1"/>
  <c r="J99" i="1"/>
  <c r="H99" i="1"/>
  <c r="G99" i="1"/>
  <c r="F99" i="1"/>
  <c r="E99" i="1"/>
  <c r="D99" i="1"/>
  <c r="B99" i="1"/>
  <c r="N98" i="1"/>
  <c r="M98" i="1"/>
  <c r="L98" i="1"/>
  <c r="K98" i="1"/>
  <c r="J98" i="1"/>
  <c r="H98" i="1"/>
  <c r="G98" i="1"/>
  <c r="F98" i="1"/>
  <c r="E98" i="1"/>
  <c r="D98" i="1"/>
  <c r="B98" i="1"/>
  <c r="N97" i="1"/>
  <c r="M97" i="1"/>
  <c r="L97" i="1"/>
  <c r="K97" i="1"/>
  <c r="J97" i="1"/>
  <c r="H97" i="1"/>
  <c r="G97" i="1"/>
  <c r="F97" i="1"/>
  <c r="E97" i="1"/>
  <c r="D97" i="1"/>
  <c r="B97" i="1"/>
  <c r="N96" i="1"/>
  <c r="M96" i="1"/>
  <c r="L96" i="1"/>
  <c r="K96" i="1"/>
  <c r="J96" i="1"/>
  <c r="H96" i="1"/>
  <c r="G96" i="1"/>
  <c r="F96" i="1"/>
  <c r="E96" i="1"/>
  <c r="D96" i="1"/>
  <c r="B96" i="1"/>
  <c r="N95" i="1"/>
  <c r="M95" i="1"/>
  <c r="L95" i="1"/>
  <c r="K95" i="1"/>
  <c r="J95" i="1"/>
  <c r="H95" i="1"/>
  <c r="G95" i="1"/>
  <c r="F95" i="1"/>
  <c r="E95" i="1"/>
  <c r="D95" i="1"/>
  <c r="B95" i="1"/>
  <c r="N94" i="1"/>
  <c r="M94" i="1"/>
  <c r="L94" i="1"/>
  <c r="K94" i="1"/>
  <c r="J94" i="1"/>
  <c r="H94" i="1"/>
  <c r="G94" i="1"/>
  <c r="F94" i="1"/>
  <c r="E94" i="1"/>
  <c r="D94" i="1"/>
  <c r="B94" i="1"/>
  <c r="N93" i="1"/>
  <c r="O93" i="1" s="1"/>
  <c r="M93" i="1"/>
  <c r="L93" i="1"/>
  <c r="K93" i="1"/>
  <c r="J93" i="1"/>
  <c r="H93" i="1"/>
  <c r="G93" i="1"/>
  <c r="F93" i="1"/>
  <c r="E93" i="1"/>
  <c r="D93" i="1"/>
  <c r="B93" i="1"/>
  <c r="N92" i="1"/>
  <c r="M92" i="1"/>
  <c r="L92" i="1"/>
  <c r="K92" i="1"/>
  <c r="J92" i="1"/>
  <c r="H92" i="1"/>
  <c r="G92" i="1"/>
  <c r="F92" i="1"/>
  <c r="E92" i="1"/>
  <c r="D92" i="1"/>
  <c r="B92" i="1"/>
  <c r="N91" i="1"/>
  <c r="M91" i="1"/>
  <c r="L91" i="1"/>
  <c r="K91" i="1"/>
  <c r="J91" i="1"/>
  <c r="H91" i="1"/>
  <c r="G91" i="1"/>
  <c r="F91" i="1"/>
  <c r="E91" i="1"/>
  <c r="D91" i="1"/>
  <c r="B91" i="1"/>
  <c r="N90" i="1"/>
  <c r="M90" i="1"/>
  <c r="L90" i="1"/>
  <c r="K90" i="1"/>
  <c r="J90" i="1"/>
  <c r="H90" i="1"/>
  <c r="G90" i="1"/>
  <c r="F90" i="1"/>
  <c r="E90" i="1"/>
  <c r="D90" i="1"/>
  <c r="B90" i="1"/>
  <c r="N89" i="1"/>
  <c r="M89" i="1"/>
  <c r="L89" i="1"/>
  <c r="K89" i="1"/>
  <c r="J89" i="1"/>
  <c r="H89" i="1"/>
  <c r="G89" i="1"/>
  <c r="F89" i="1"/>
  <c r="E89" i="1"/>
  <c r="D89" i="1"/>
  <c r="B89" i="1"/>
  <c r="N88" i="1"/>
  <c r="M88" i="1"/>
  <c r="L88" i="1"/>
  <c r="K88" i="1"/>
  <c r="J88" i="1"/>
  <c r="H88" i="1"/>
  <c r="G88" i="1"/>
  <c r="F88" i="1"/>
  <c r="E88" i="1"/>
  <c r="D88" i="1"/>
  <c r="B88" i="1"/>
  <c r="N87" i="1"/>
  <c r="M87" i="1"/>
  <c r="L87" i="1"/>
  <c r="K87" i="1"/>
  <c r="J87" i="1"/>
  <c r="H87" i="1"/>
  <c r="G87" i="1"/>
  <c r="F87" i="1"/>
  <c r="E87" i="1"/>
  <c r="D87" i="1"/>
  <c r="B87" i="1"/>
  <c r="N86" i="1"/>
  <c r="M86" i="1"/>
  <c r="L86" i="1"/>
  <c r="K86" i="1"/>
  <c r="J86" i="1"/>
  <c r="H86" i="1"/>
  <c r="G86" i="1"/>
  <c r="F86" i="1"/>
  <c r="E86" i="1"/>
  <c r="D86" i="1"/>
  <c r="B86" i="1"/>
  <c r="N85" i="1"/>
  <c r="O85" i="1" s="1"/>
  <c r="M85" i="1"/>
  <c r="L85" i="1"/>
  <c r="K85" i="1"/>
  <c r="J85" i="1"/>
  <c r="H85" i="1"/>
  <c r="G85" i="1"/>
  <c r="F85" i="1"/>
  <c r="E85" i="1"/>
  <c r="D85" i="1"/>
  <c r="B85" i="1"/>
  <c r="N84" i="1"/>
  <c r="M84" i="1"/>
  <c r="L84" i="1"/>
  <c r="K84" i="1"/>
  <c r="J84" i="1"/>
  <c r="H84" i="1"/>
  <c r="G84" i="1"/>
  <c r="F84" i="1"/>
  <c r="E84" i="1"/>
  <c r="D84" i="1"/>
  <c r="B84" i="1"/>
  <c r="N83" i="1"/>
  <c r="M83" i="1"/>
  <c r="L83" i="1"/>
  <c r="K83" i="1"/>
  <c r="J83" i="1"/>
  <c r="H83" i="1"/>
  <c r="G83" i="1"/>
  <c r="F83" i="1"/>
  <c r="E83" i="1"/>
  <c r="D83" i="1"/>
  <c r="B83" i="1"/>
  <c r="N82" i="1"/>
  <c r="M82" i="1"/>
  <c r="L82" i="1"/>
  <c r="K82" i="1"/>
  <c r="J82" i="1"/>
  <c r="H82" i="1"/>
  <c r="G82" i="1"/>
  <c r="F82" i="1"/>
  <c r="E82" i="1"/>
  <c r="D82" i="1"/>
  <c r="B82" i="1"/>
  <c r="N81" i="1"/>
  <c r="M81" i="1"/>
  <c r="L81" i="1"/>
  <c r="K81" i="1"/>
  <c r="J81" i="1"/>
  <c r="H81" i="1"/>
  <c r="G81" i="1"/>
  <c r="F81" i="1"/>
  <c r="E81" i="1"/>
  <c r="D81" i="1"/>
  <c r="I81" i="1" s="1"/>
  <c r="B81" i="1"/>
  <c r="N80" i="1"/>
  <c r="M80" i="1"/>
  <c r="L80" i="1"/>
  <c r="K80" i="1"/>
  <c r="J80" i="1"/>
  <c r="H80" i="1"/>
  <c r="G80" i="1"/>
  <c r="F80" i="1"/>
  <c r="E80" i="1"/>
  <c r="D80" i="1"/>
  <c r="B80" i="1"/>
  <c r="N79" i="1"/>
  <c r="M79" i="1"/>
  <c r="L79" i="1"/>
  <c r="K79" i="1"/>
  <c r="J79" i="1"/>
  <c r="H79" i="1"/>
  <c r="G79" i="1"/>
  <c r="F79" i="1"/>
  <c r="E79" i="1"/>
  <c r="D79" i="1"/>
  <c r="B79" i="1"/>
  <c r="N78" i="1"/>
  <c r="M78" i="1"/>
  <c r="L78" i="1"/>
  <c r="K78" i="1"/>
  <c r="J78" i="1"/>
  <c r="H78" i="1"/>
  <c r="G78" i="1"/>
  <c r="F78" i="1"/>
  <c r="E78" i="1"/>
  <c r="D78" i="1"/>
  <c r="B78" i="1"/>
  <c r="N77" i="1"/>
  <c r="O77" i="1" s="1"/>
  <c r="M77" i="1"/>
  <c r="L77" i="1"/>
  <c r="K77" i="1"/>
  <c r="J77" i="1"/>
  <c r="H77" i="1"/>
  <c r="G77" i="1"/>
  <c r="F77" i="1"/>
  <c r="E77" i="1"/>
  <c r="D77" i="1"/>
  <c r="B77" i="1"/>
  <c r="N76" i="1"/>
  <c r="M76" i="1"/>
  <c r="L76" i="1"/>
  <c r="K76" i="1"/>
  <c r="J76" i="1"/>
  <c r="H76" i="1"/>
  <c r="G76" i="1"/>
  <c r="F76" i="1"/>
  <c r="E76" i="1"/>
  <c r="D76" i="1"/>
  <c r="B76" i="1"/>
  <c r="N75" i="1"/>
  <c r="M75" i="1"/>
  <c r="L75" i="1"/>
  <c r="K75" i="1"/>
  <c r="J75" i="1"/>
  <c r="H75" i="1"/>
  <c r="G75" i="1"/>
  <c r="F75" i="1"/>
  <c r="E75" i="1"/>
  <c r="D75" i="1"/>
  <c r="B75" i="1"/>
  <c r="N74" i="1"/>
  <c r="M74" i="1"/>
  <c r="L74" i="1"/>
  <c r="K74" i="1"/>
  <c r="J74" i="1"/>
  <c r="H74" i="1"/>
  <c r="G74" i="1"/>
  <c r="F74" i="1"/>
  <c r="E74" i="1"/>
  <c r="D74" i="1"/>
  <c r="B74" i="1"/>
  <c r="N73" i="1"/>
  <c r="M73" i="1"/>
  <c r="L73" i="1"/>
  <c r="K73" i="1"/>
  <c r="J73" i="1"/>
  <c r="H73" i="1"/>
  <c r="G73" i="1"/>
  <c r="F73" i="1"/>
  <c r="E73" i="1"/>
  <c r="D73" i="1"/>
  <c r="I73" i="1" s="1"/>
  <c r="B73" i="1"/>
  <c r="N72" i="1"/>
  <c r="M72" i="1"/>
  <c r="L72" i="1"/>
  <c r="K72" i="1"/>
  <c r="J72" i="1"/>
  <c r="H72" i="1"/>
  <c r="G72" i="1"/>
  <c r="F72" i="1"/>
  <c r="E72" i="1"/>
  <c r="D72" i="1"/>
  <c r="B72" i="1"/>
  <c r="N71" i="1"/>
  <c r="M71" i="1"/>
  <c r="L71" i="1"/>
  <c r="K71" i="1"/>
  <c r="J71" i="1"/>
  <c r="H71" i="1"/>
  <c r="G71" i="1"/>
  <c r="F71" i="1"/>
  <c r="E71" i="1"/>
  <c r="D71" i="1"/>
  <c r="B71" i="1"/>
  <c r="N70" i="1"/>
  <c r="M70" i="1"/>
  <c r="L70" i="1"/>
  <c r="K70" i="1"/>
  <c r="J70" i="1"/>
  <c r="H70" i="1"/>
  <c r="G70" i="1"/>
  <c r="F70" i="1"/>
  <c r="E70" i="1"/>
  <c r="D70" i="1"/>
  <c r="B70" i="1"/>
  <c r="N69" i="1"/>
  <c r="O69" i="1" s="1"/>
  <c r="M69" i="1"/>
  <c r="L69" i="1"/>
  <c r="K69" i="1"/>
  <c r="J69" i="1"/>
  <c r="H69" i="1"/>
  <c r="G69" i="1"/>
  <c r="F69" i="1"/>
  <c r="E69" i="1"/>
  <c r="D69" i="1"/>
  <c r="B69" i="1"/>
  <c r="N68" i="1"/>
  <c r="M68" i="1"/>
  <c r="L68" i="1"/>
  <c r="K68" i="1"/>
  <c r="J68" i="1"/>
  <c r="H68" i="1"/>
  <c r="G68" i="1"/>
  <c r="F68" i="1"/>
  <c r="E68" i="1"/>
  <c r="D68" i="1"/>
  <c r="B68" i="1"/>
  <c r="N67" i="1"/>
  <c r="M67" i="1"/>
  <c r="L67" i="1"/>
  <c r="K67" i="1"/>
  <c r="J67" i="1"/>
  <c r="H67" i="1"/>
  <c r="G67" i="1"/>
  <c r="F67" i="1"/>
  <c r="E67" i="1"/>
  <c r="D67" i="1"/>
  <c r="B67" i="1"/>
  <c r="N66" i="1"/>
  <c r="M66" i="1"/>
  <c r="L66" i="1"/>
  <c r="K66" i="1"/>
  <c r="J66" i="1"/>
  <c r="H66" i="1"/>
  <c r="G66" i="1"/>
  <c r="F66" i="1"/>
  <c r="E66" i="1"/>
  <c r="D66" i="1"/>
  <c r="B66" i="1"/>
  <c r="N65" i="1"/>
  <c r="M65" i="1"/>
  <c r="L65" i="1"/>
  <c r="K65" i="1"/>
  <c r="J65" i="1"/>
  <c r="H65" i="1"/>
  <c r="G65" i="1"/>
  <c r="F65" i="1"/>
  <c r="E65" i="1"/>
  <c r="D65" i="1"/>
  <c r="I65" i="1" s="1"/>
  <c r="B65" i="1"/>
  <c r="N64" i="1"/>
  <c r="M64" i="1"/>
  <c r="L64" i="1"/>
  <c r="K64" i="1"/>
  <c r="J64" i="1"/>
  <c r="H64" i="1"/>
  <c r="G64" i="1"/>
  <c r="F64" i="1"/>
  <c r="E64" i="1"/>
  <c r="D64" i="1"/>
  <c r="B64" i="1"/>
  <c r="N63" i="1"/>
  <c r="M63" i="1"/>
  <c r="L63" i="1"/>
  <c r="K63" i="1"/>
  <c r="J63" i="1"/>
  <c r="H63" i="1"/>
  <c r="G63" i="1"/>
  <c r="F63" i="1"/>
  <c r="E63" i="1"/>
  <c r="D63" i="1"/>
  <c r="B63" i="1"/>
  <c r="N62" i="1"/>
  <c r="M62" i="1"/>
  <c r="L62" i="1"/>
  <c r="K62" i="1"/>
  <c r="J62" i="1"/>
  <c r="H62" i="1"/>
  <c r="G62" i="1"/>
  <c r="F62" i="1"/>
  <c r="E62" i="1"/>
  <c r="D62" i="1"/>
  <c r="B62" i="1"/>
  <c r="N61" i="1"/>
  <c r="O61" i="1" s="1"/>
  <c r="M61" i="1"/>
  <c r="L61" i="1"/>
  <c r="K61" i="1"/>
  <c r="J61" i="1"/>
  <c r="H61" i="1"/>
  <c r="G61" i="1"/>
  <c r="F61" i="1"/>
  <c r="E61" i="1"/>
  <c r="D61" i="1"/>
  <c r="B61" i="1"/>
  <c r="N60" i="1"/>
  <c r="M60" i="1"/>
  <c r="L60" i="1"/>
  <c r="K60" i="1"/>
  <c r="J60" i="1"/>
  <c r="H60" i="1"/>
  <c r="G60" i="1"/>
  <c r="F60" i="1"/>
  <c r="E60" i="1"/>
  <c r="D60" i="1"/>
  <c r="B60" i="1"/>
  <c r="N59" i="1"/>
  <c r="M59" i="1"/>
  <c r="L59" i="1"/>
  <c r="K59" i="1"/>
  <c r="J59" i="1"/>
  <c r="H59" i="1"/>
  <c r="G59" i="1"/>
  <c r="F59" i="1"/>
  <c r="E59" i="1"/>
  <c r="D59" i="1"/>
  <c r="B59" i="1"/>
  <c r="N58" i="1"/>
  <c r="M58" i="1"/>
  <c r="L58" i="1"/>
  <c r="K58" i="1"/>
  <c r="J58" i="1"/>
  <c r="H58" i="1"/>
  <c r="G58" i="1"/>
  <c r="F58" i="1"/>
  <c r="E58" i="1"/>
  <c r="D58" i="1"/>
  <c r="B58" i="1"/>
  <c r="N57" i="1"/>
  <c r="M57" i="1"/>
  <c r="L57" i="1"/>
  <c r="K57" i="1"/>
  <c r="J57" i="1"/>
  <c r="H57" i="1"/>
  <c r="G57" i="1"/>
  <c r="F57" i="1"/>
  <c r="E57" i="1"/>
  <c r="D57" i="1"/>
  <c r="I57" i="1" s="1"/>
  <c r="B57" i="1"/>
  <c r="N56" i="1"/>
  <c r="M56" i="1"/>
  <c r="L56" i="1"/>
  <c r="K56" i="1"/>
  <c r="J56" i="1"/>
  <c r="H56" i="1"/>
  <c r="G56" i="1"/>
  <c r="F56" i="1"/>
  <c r="E56" i="1"/>
  <c r="D56" i="1"/>
  <c r="B56" i="1"/>
  <c r="N55" i="1"/>
  <c r="M55" i="1"/>
  <c r="L55" i="1"/>
  <c r="K55" i="1"/>
  <c r="J55" i="1"/>
  <c r="H55" i="1"/>
  <c r="G55" i="1"/>
  <c r="F55" i="1"/>
  <c r="E55" i="1"/>
  <c r="D55" i="1"/>
  <c r="B55" i="1"/>
  <c r="N54" i="1"/>
  <c r="M54" i="1"/>
  <c r="L54" i="1"/>
  <c r="K54" i="1"/>
  <c r="J54" i="1"/>
  <c r="H54" i="1"/>
  <c r="G54" i="1"/>
  <c r="F54" i="1"/>
  <c r="E54" i="1"/>
  <c r="D54" i="1"/>
  <c r="B54" i="1"/>
  <c r="N53" i="1"/>
  <c r="O53" i="1" s="1"/>
  <c r="M53" i="1"/>
  <c r="L53" i="1"/>
  <c r="K53" i="1"/>
  <c r="J53" i="1"/>
  <c r="H53" i="1"/>
  <c r="G53" i="1"/>
  <c r="F53" i="1"/>
  <c r="E53" i="1"/>
  <c r="D53" i="1"/>
  <c r="B53" i="1"/>
  <c r="N52" i="1"/>
  <c r="M52" i="1"/>
  <c r="L52" i="1"/>
  <c r="K52" i="1"/>
  <c r="J52" i="1"/>
  <c r="H52" i="1"/>
  <c r="G52" i="1"/>
  <c r="F52" i="1"/>
  <c r="E52" i="1"/>
  <c r="D52" i="1"/>
  <c r="B52" i="1"/>
  <c r="N51" i="1"/>
  <c r="M51" i="1"/>
  <c r="L51" i="1"/>
  <c r="K51" i="1"/>
  <c r="J51" i="1"/>
  <c r="H51" i="1"/>
  <c r="G51" i="1"/>
  <c r="F51" i="1"/>
  <c r="E51" i="1"/>
  <c r="D51" i="1"/>
  <c r="B51" i="1"/>
  <c r="N50" i="1"/>
  <c r="M50" i="1"/>
  <c r="L50" i="1"/>
  <c r="K50" i="1"/>
  <c r="J50" i="1"/>
  <c r="H50" i="1"/>
  <c r="G50" i="1"/>
  <c r="F50" i="1"/>
  <c r="E50" i="1"/>
  <c r="D50" i="1"/>
  <c r="B50" i="1"/>
  <c r="N49" i="1"/>
  <c r="M49" i="1"/>
  <c r="L49" i="1"/>
  <c r="K49" i="1"/>
  <c r="J49" i="1"/>
  <c r="H49" i="1"/>
  <c r="G49" i="1"/>
  <c r="F49" i="1"/>
  <c r="E49" i="1"/>
  <c r="D49" i="1"/>
  <c r="I49" i="1" s="1"/>
  <c r="B49" i="1"/>
  <c r="N48" i="1"/>
  <c r="M48" i="1"/>
  <c r="L48" i="1"/>
  <c r="K48" i="1"/>
  <c r="J48" i="1"/>
  <c r="H48" i="1"/>
  <c r="G48" i="1"/>
  <c r="F48" i="1"/>
  <c r="E48" i="1"/>
  <c r="D48" i="1"/>
  <c r="B48" i="1"/>
  <c r="N47" i="1"/>
  <c r="M47" i="1"/>
  <c r="L47" i="1"/>
  <c r="K47" i="1"/>
  <c r="J47" i="1"/>
  <c r="H47" i="1"/>
  <c r="G47" i="1"/>
  <c r="F47" i="1"/>
  <c r="E47" i="1"/>
  <c r="D47" i="1"/>
  <c r="B47" i="1"/>
  <c r="N46" i="1"/>
  <c r="M46" i="1"/>
  <c r="L46" i="1"/>
  <c r="K46" i="1"/>
  <c r="J46" i="1"/>
  <c r="H46" i="1"/>
  <c r="G46" i="1"/>
  <c r="F46" i="1"/>
  <c r="E46" i="1"/>
  <c r="D46" i="1"/>
  <c r="B46" i="1"/>
  <c r="N45" i="1"/>
  <c r="O45" i="1" s="1"/>
  <c r="M45" i="1"/>
  <c r="L45" i="1"/>
  <c r="K45" i="1"/>
  <c r="J45" i="1"/>
  <c r="H45" i="1"/>
  <c r="G45" i="1"/>
  <c r="F45" i="1"/>
  <c r="E45" i="1"/>
  <c r="D45" i="1"/>
  <c r="B45" i="1"/>
  <c r="N44" i="1"/>
  <c r="M44" i="1"/>
  <c r="L44" i="1"/>
  <c r="K44" i="1"/>
  <c r="J44" i="1"/>
  <c r="H44" i="1"/>
  <c r="G44" i="1"/>
  <c r="F44" i="1"/>
  <c r="E44" i="1"/>
  <c r="D44" i="1"/>
  <c r="B44" i="1"/>
  <c r="N43" i="1"/>
  <c r="M43" i="1"/>
  <c r="L43" i="1"/>
  <c r="K43" i="1"/>
  <c r="J43" i="1"/>
  <c r="H43" i="1"/>
  <c r="G43" i="1"/>
  <c r="F43" i="1"/>
  <c r="E43" i="1"/>
  <c r="D43" i="1"/>
  <c r="B43" i="1"/>
  <c r="N42" i="1"/>
  <c r="M42" i="1"/>
  <c r="L42" i="1"/>
  <c r="K42" i="1"/>
  <c r="J42" i="1"/>
  <c r="H42" i="1"/>
  <c r="G42" i="1"/>
  <c r="F42" i="1"/>
  <c r="E42" i="1"/>
  <c r="D42" i="1"/>
  <c r="B42" i="1"/>
  <c r="N41" i="1"/>
  <c r="M41" i="1"/>
  <c r="L41" i="1"/>
  <c r="K41" i="1"/>
  <c r="J41" i="1"/>
  <c r="H41" i="1"/>
  <c r="G41" i="1"/>
  <c r="F41" i="1"/>
  <c r="E41" i="1"/>
  <c r="D41" i="1"/>
  <c r="I41" i="1" s="1"/>
  <c r="B41" i="1"/>
  <c r="N40" i="1"/>
  <c r="M40" i="1"/>
  <c r="L40" i="1"/>
  <c r="K40" i="1"/>
  <c r="J40" i="1"/>
  <c r="H40" i="1"/>
  <c r="G40" i="1"/>
  <c r="F40" i="1"/>
  <c r="E40" i="1"/>
  <c r="D40" i="1"/>
  <c r="B40" i="1"/>
  <c r="N39" i="1"/>
  <c r="M39" i="1"/>
  <c r="L39" i="1"/>
  <c r="K39" i="1"/>
  <c r="J39" i="1"/>
  <c r="H39" i="1"/>
  <c r="G39" i="1"/>
  <c r="F39" i="1"/>
  <c r="E39" i="1"/>
  <c r="D39" i="1"/>
  <c r="B39" i="1"/>
  <c r="N38" i="1"/>
  <c r="M38" i="1"/>
  <c r="L38" i="1"/>
  <c r="K38" i="1"/>
  <c r="J38" i="1"/>
  <c r="H38" i="1"/>
  <c r="G38" i="1"/>
  <c r="F38" i="1"/>
  <c r="E38" i="1"/>
  <c r="D38" i="1"/>
  <c r="B38" i="1"/>
  <c r="N37" i="1"/>
  <c r="O37" i="1" s="1"/>
  <c r="M37" i="1"/>
  <c r="L37" i="1"/>
  <c r="K37" i="1"/>
  <c r="J37" i="1"/>
  <c r="H37" i="1"/>
  <c r="G37" i="1"/>
  <c r="F37" i="1"/>
  <c r="E37" i="1"/>
  <c r="D37" i="1"/>
  <c r="B37" i="1"/>
  <c r="N36" i="1"/>
  <c r="M36" i="1"/>
  <c r="L36" i="1"/>
  <c r="K36" i="1"/>
  <c r="J36" i="1"/>
  <c r="H36" i="1"/>
  <c r="G36" i="1"/>
  <c r="F36" i="1"/>
  <c r="E36" i="1"/>
  <c r="D36" i="1"/>
  <c r="B36" i="1"/>
  <c r="N35" i="1"/>
  <c r="M35" i="1"/>
  <c r="L35" i="1"/>
  <c r="K35" i="1"/>
  <c r="J35" i="1"/>
  <c r="H35" i="1"/>
  <c r="G35" i="1"/>
  <c r="F35" i="1"/>
  <c r="E35" i="1"/>
  <c r="D35" i="1"/>
  <c r="B35" i="1"/>
  <c r="N34" i="1"/>
  <c r="M34" i="1"/>
  <c r="L34" i="1"/>
  <c r="K34" i="1"/>
  <c r="J34" i="1"/>
  <c r="H34" i="1"/>
  <c r="G34" i="1"/>
  <c r="F34" i="1"/>
  <c r="E34" i="1"/>
  <c r="D34" i="1"/>
  <c r="B34" i="1"/>
  <c r="N33" i="1"/>
  <c r="M33" i="1"/>
  <c r="L33" i="1"/>
  <c r="K33" i="1"/>
  <c r="J33" i="1"/>
  <c r="H33" i="1"/>
  <c r="G33" i="1"/>
  <c r="F33" i="1"/>
  <c r="E33" i="1"/>
  <c r="D33" i="1"/>
  <c r="B33" i="1"/>
  <c r="N32" i="1"/>
  <c r="M32" i="1"/>
  <c r="L32" i="1"/>
  <c r="K32" i="1"/>
  <c r="J32" i="1"/>
  <c r="H32" i="1"/>
  <c r="G32" i="1"/>
  <c r="F32" i="1"/>
  <c r="E32" i="1"/>
  <c r="D32" i="1"/>
  <c r="B32" i="1"/>
  <c r="N31" i="1"/>
  <c r="M31" i="1"/>
  <c r="L31" i="1"/>
  <c r="K31" i="1"/>
  <c r="J31" i="1"/>
  <c r="H31" i="1"/>
  <c r="G31" i="1"/>
  <c r="F31" i="1"/>
  <c r="E31" i="1"/>
  <c r="D31" i="1"/>
  <c r="B31" i="1"/>
  <c r="N30" i="1"/>
  <c r="M30" i="1"/>
  <c r="L30" i="1"/>
  <c r="K30" i="1"/>
  <c r="J30" i="1"/>
  <c r="H30" i="1"/>
  <c r="G30" i="1"/>
  <c r="F30" i="1"/>
  <c r="E30" i="1"/>
  <c r="D30" i="1"/>
  <c r="B30" i="1"/>
  <c r="N29" i="1"/>
  <c r="O29" i="1" s="1"/>
  <c r="M29" i="1"/>
  <c r="L29" i="1"/>
  <c r="K29" i="1"/>
  <c r="J29" i="1"/>
  <c r="H29" i="1"/>
  <c r="G29" i="1"/>
  <c r="F29" i="1"/>
  <c r="E29" i="1"/>
  <c r="D29" i="1"/>
  <c r="B29" i="1"/>
  <c r="N28" i="1"/>
  <c r="M28" i="1"/>
  <c r="L28" i="1"/>
  <c r="K28" i="1"/>
  <c r="J28" i="1"/>
  <c r="H28" i="1"/>
  <c r="G28" i="1"/>
  <c r="F28" i="1"/>
  <c r="E28" i="1"/>
  <c r="D28" i="1"/>
  <c r="B28" i="1"/>
  <c r="N27" i="1"/>
  <c r="M27" i="1"/>
  <c r="L27" i="1"/>
  <c r="K27" i="1"/>
  <c r="J27" i="1"/>
  <c r="H27" i="1"/>
  <c r="G27" i="1"/>
  <c r="F27" i="1"/>
  <c r="E27" i="1"/>
  <c r="D27" i="1"/>
  <c r="B27" i="1"/>
  <c r="N26" i="1"/>
  <c r="M26" i="1"/>
  <c r="L26" i="1"/>
  <c r="K26" i="1"/>
  <c r="J26" i="1"/>
  <c r="H26" i="1"/>
  <c r="G26" i="1"/>
  <c r="F26" i="1"/>
  <c r="E26" i="1"/>
  <c r="D26" i="1"/>
  <c r="B26" i="1"/>
  <c r="N25" i="1"/>
  <c r="M25" i="1"/>
  <c r="L25" i="1"/>
  <c r="K25" i="1"/>
  <c r="J25" i="1"/>
  <c r="H25" i="1"/>
  <c r="G25" i="1"/>
  <c r="F25" i="1"/>
  <c r="E25" i="1"/>
  <c r="D25" i="1"/>
  <c r="B25" i="1"/>
  <c r="N24" i="1"/>
  <c r="M24" i="1"/>
  <c r="L24" i="1"/>
  <c r="K24" i="1"/>
  <c r="J24" i="1"/>
  <c r="H24" i="1"/>
  <c r="G24" i="1"/>
  <c r="F24" i="1"/>
  <c r="E24" i="1"/>
  <c r="D24" i="1"/>
  <c r="B24" i="1"/>
  <c r="N23" i="1"/>
  <c r="M23" i="1"/>
  <c r="L23" i="1"/>
  <c r="K23" i="1"/>
  <c r="J23" i="1"/>
  <c r="H23" i="1"/>
  <c r="G23" i="1"/>
  <c r="F23" i="1"/>
  <c r="E23" i="1"/>
  <c r="D23" i="1"/>
  <c r="B23" i="1"/>
  <c r="N22" i="1"/>
  <c r="M22" i="1"/>
  <c r="L22" i="1"/>
  <c r="K22" i="1"/>
  <c r="J22" i="1"/>
  <c r="H22" i="1"/>
  <c r="G22" i="1"/>
  <c r="F22" i="1"/>
  <c r="E22" i="1"/>
  <c r="D22" i="1"/>
  <c r="B22" i="1"/>
  <c r="N21" i="1"/>
  <c r="O21" i="1" s="1"/>
  <c r="M21" i="1"/>
  <c r="L21" i="1"/>
  <c r="K21" i="1"/>
  <c r="J21" i="1"/>
  <c r="H21" i="1"/>
  <c r="G21" i="1"/>
  <c r="F21" i="1"/>
  <c r="E21" i="1"/>
  <c r="D21" i="1"/>
  <c r="B21" i="1"/>
  <c r="N20" i="1"/>
  <c r="M20" i="1"/>
  <c r="L20" i="1"/>
  <c r="K20" i="1"/>
  <c r="J20" i="1"/>
  <c r="H20" i="1"/>
  <c r="G20" i="1"/>
  <c r="F20" i="1"/>
  <c r="E20" i="1"/>
  <c r="D20" i="1"/>
  <c r="B20" i="1"/>
  <c r="N19" i="1"/>
  <c r="M19" i="1"/>
  <c r="L19" i="1"/>
  <c r="K19" i="1"/>
  <c r="J19" i="1"/>
  <c r="H19" i="1"/>
  <c r="G19" i="1"/>
  <c r="F19" i="1"/>
  <c r="E19" i="1"/>
  <c r="D19" i="1"/>
  <c r="B19" i="1"/>
  <c r="N18" i="1"/>
  <c r="M18" i="1"/>
  <c r="L18" i="1"/>
  <c r="K18" i="1"/>
  <c r="J18" i="1"/>
  <c r="H18" i="1"/>
  <c r="G18" i="1"/>
  <c r="F18" i="1"/>
  <c r="E18" i="1"/>
  <c r="D18" i="1"/>
  <c r="B18" i="1"/>
  <c r="N17" i="1"/>
  <c r="M17" i="1"/>
  <c r="L17" i="1"/>
  <c r="K17" i="1"/>
  <c r="J17" i="1"/>
  <c r="H17" i="1"/>
  <c r="G17" i="1"/>
  <c r="F17" i="1"/>
  <c r="E17" i="1"/>
  <c r="D17" i="1"/>
  <c r="B17" i="1"/>
  <c r="N16" i="1"/>
  <c r="M16" i="1"/>
  <c r="L16" i="1"/>
  <c r="K16" i="1"/>
  <c r="J16" i="1"/>
  <c r="H16" i="1"/>
  <c r="G16" i="1"/>
  <c r="F16" i="1"/>
  <c r="E16" i="1"/>
  <c r="D16" i="1"/>
  <c r="B16" i="1"/>
  <c r="N15" i="1"/>
  <c r="M15" i="1"/>
  <c r="L15" i="1"/>
  <c r="K15" i="1"/>
  <c r="J15" i="1"/>
  <c r="H15" i="1"/>
  <c r="G15" i="1"/>
  <c r="F15" i="1"/>
  <c r="E15" i="1"/>
  <c r="D15" i="1"/>
  <c r="B15" i="1"/>
  <c r="N14" i="1"/>
  <c r="M14" i="1"/>
  <c r="L14" i="1"/>
  <c r="K14" i="1"/>
  <c r="J14" i="1"/>
  <c r="H14" i="1"/>
  <c r="G14" i="1"/>
  <c r="F14" i="1"/>
  <c r="E14" i="1"/>
  <c r="D14" i="1"/>
  <c r="B14" i="1"/>
  <c r="N13" i="1"/>
  <c r="O13" i="1" s="1"/>
  <c r="M13" i="1"/>
  <c r="L13" i="1"/>
  <c r="K13" i="1"/>
  <c r="J13" i="1"/>
  <c r="H13" i="1"/>
  <c r="G13" i="1"/>
  <c r="F13" i="1"/>
  <c r="E13" i="1"/>
  <c r="D13" i="1"/>
  <c r="B13" i="1"/>
  <c r="N12" i="1"/>
  <c r="M12" i="1"/>
  <c r="L12" i="1"/>
  <c r="K12" i="1"/>
  <c r="J12" i="1"/>
  <c r="H12" i="1"/>
  <c r="G12" i="1"/>
  <c r="F12" i="1"/>
  <c r="E12" i="1"/>
  <c r="D12" i="1"/>
  <c r="B12" i="1"/>
  <c r="N11" i="1"/>
  <c r="M11" i="1"/>
  <c r="L11" i="1"/>
  <c r="K11" i="1"/>
  <c r="J11" i="1"/>
  <c r="H11" i="1"/>
  <c r="G11" i="1"/>
  <c r="F11" i="1"/>
  <c r="E11" i="1"/>
  <c r="D11" i="1"/>
  <c r="B11" i="1"/>
  <c r="N10" i="1"/>
  <c r="M10" i="1"/>
  <c r="L10" i="1"/>
  <c r="K10" i="1"/>
  <c r="J10" i="1"/>
  <c r="H10" i="1"/>
  <c r="G10" i="1"/>
  <c r="F10" i="1"/>
  <c r="E10" i="1"/>
  <c r="D10" i="1"/>
  <c r="B10" i="1"/>
  <c r="N9" i="1"/>
  <c r="M9" i="1"/>
  <c r="L9" i="1"/>
  <c r="K9" i="1"/>
  <c r="J9" i="1"/>
  <c r="H9" i="1"/>
  <c r="G9" i="1"/>
  <c r="F9" i="1"/>
  <c r="E9" i="1"/>
  <c r="D9" i="1"/>
  <c r="B9" i="1"/>
  <c r="N8" i="1"/>
  <c r="M8" i="1"/>
  <c r="L8" i="1"/>
  <c r="K8" i="1"/>
  <c r="J8" i="1"/>
  <c r="H8" i="1"/>
  <c r="G8" i="1"/>
  <c r="F8" i="1"/>
  <c r="E8" i="1"/>
  <c r="D8" i="1"/>
  <c r="B8" i="1"/>
  <c r="N7" i="1"/>
  <c r="M7" i="1"/>
  <c r="L7" i="1"/>
  <c r="K7" i="1"/>
  <c r="J7" i="1"/>
  <c r="H7" i="1"/>
  <c r="G7" i="1"/>
  <c r="F7" i="1"/>
  <c r="E7" i="1"/>
  <c r="D7" i="1"/>
  <c r="B7" i="1"/>
  <c r="N6" i="1"/>
  <c r="M6" i="1"/>
  <c r="L6" i="1"/>
  <c r="K6" i="1"/>
  <c r="J6" i="1"/>
  <c r="H6" i="1"/>
  <c r="G6" i="1"/>
  <c r="F6" i="1"/>
  <c r="E6" i="1"/>
  <c r="D6" i="1"/>
  <c r="B6" i="1"/>
  <c r="N5" i="1"/>
  <c r="O5" i="1" s="1"/>
  <c r="M5" i="1"/>
  <c r="L5" i="1"/>
  <c r="K5" i="1"/>
  <c r="J5" i="1"/>
  <c r="H5" i="1"/>
  <c r="G5" i="1"/>
  <c r="F5" i="1"/>
  <c r="E5" i="1"/>
  <c r="D5" i="1"/>
  <c r="B5" i="1"/>
  <c r="N4" i="1"/>
  <c r="M4" i="1"/>
  <c r="L4" i="1"/>
  <c r="K4" i="1"/>
  <c r="J4" i="1"/>
  <c r="H4" i="1"/>
  <c r="G4" i="1"/>
  <c r="F4" i="1"/>
  <c r="E4" i="1"/>
  <c r="D4" i="1"/>
  <c r="B4" i="1"/>
  <c r="N3" i="1"/>
  <c r="M3" i="1"/>
  <c r="L3" i="1"/>
  <c r="K3" i="1"/>
  <c r="J3" i="1"/>
  <c r="H3" i="1"/>
  <c r="G3" i="1"/>
  <c r="F3" i="1"/>
  <c r="E3" i="1"/>
  <c r="D3" i="1"/>
  <c r="B3" i="1"/>
  <c r="N2" i="1"/>
  <c r="M2" i="1"/>
  <c r="L2" i="1"/>
  <c r="K2" i="1"/>
  <c r="J2" i="1"/>
  <c r="H2" i="1"/>
  <c r="G2" i="1"/>
  <c r="F2" i="1"/>
  <c r="E2" i="1"/>
  <c r="D2" i="1"/>
  <c r="B2" i="1"/>
  <c r="I112" i="1" l="1"/>
  <c r="I48" i="1"/>
  <c r="I64" i="1"/>
  <c r="I80" i="1"/>
  <c r="I6" i="1"/>
  <c r="I14" i="1"/>
  <c r="I22" i="1"/>
  <c r="I30" i="1"/>
  <c r="I38" i="1"/>
  <c r="I46" i="1"/>
  <c r="I54" i="1"/>
  <c r="I62" i="1"/>
  <c r="I70" i="1"/>
  <c r="I78" i="1"/>
  <c r="I86" i="1"/>
  <c r="O106" i="1"/>
  <c r="O122" i="1"/>
  <c r="I119" i="1"/>
  <c r="O114" i="1"/>
  <c r="I111" i="1"/>
  <c r="P111" i="1" s="1"/>
  <c r="I40" i="1"/>
  <c r="I88" i="1"/>
  <c r="I9" i="1"/>
  <c r="I17" i="1"/>
  <c r="I25" i="1"/>
  <c r="O80" i="1"/>
  <c r="I83" i="1"/>
  <c r="O96" i="1"/>
  <c r="O3" i="1"/>
  <c r="O19" i="1"/>
  <c r="O27" i="1"/>
  <c r="O35" i="1"/>
  <c r="O43" i="1"/>
  <c r="O51" i="1"/>
  <c r="O59" i="1"/>
  <c r="O67" i="1"/>
  <c r="O75" i="1"/>
  <c r="O83" i="1"/>
  <c r="I89" i="1"/>
  <c r="O91" i="1"/>
  <c r="I94" i="1"/>
  <c r="I97" i="1"/>
  <c r="I102" i="1"/>
  <c r="O107" i="1"/>
  <c r="I107" i="1"/>
  <c r="O11" i="1"/>
  <c r="O46" i="1"/>
  <c r="P46" i="1" s="1"/>
  <c r="O62" i="1"/>
  <c r="P62" i="1" s="1"/>
  <c r="O70" i="1"/>
  <c r="O78" i="1"/>
  <c r="O86" i="1"/>
  <c r="I92" i="1"/>
  <c r="O94" i="1"/>
  <c r="I99" i="1"/>
  <c r="I100" i="1"/>
  <c r="O102" i="1"/>
  <c r="O24" i="1"/>
  <c r="I35" i="1"/>
  <c r="O40" i="1"/>
  <c r="O64" i="1"/>
  <c r="P64" i="1" s="1"/>
  <c r="O88" i="1"/>
  <c r="P88" i="1" s="1"/>
  <c r="I4" i="1"/>
  <c r="O6" i="1"/>
  <c r="P6" i="1" s="1"/>
  <c r="I12" i="1"/>
  <c r="O14" i="1"/>
  <c r="I20" i="1"/>
  <c r="O22" i="1"/>
  <c r="I28" i="1"/>
  <c r="O30" i="1"/>
  <c r="I33" i="1"/>
  <c r="O38" i="1"/>
  <c r="P38" i="1" s="1"/>
  <c r="O54" i="1"/>
  <c r="P54" i="1" s="1"/>
  <c r="O9" i="1"/>
  <c r="O17" i="1"/>
  <c r="O25" i="1"/>
  <c r="O33" i="1"/>
  <c r="I36" i="1"/>
  <c r="P36" i="1" s="1"/>
  <c r="O41" i="1"/>
  <c r="P41" i="1" s="1"/>
  <c r="I44" i="1"/>
  <c r="O49" i="1"/>
  <c r="P49" i="1" s="1"/>
  <c r="I52" i="1"/>
  <c r="O57" i="1"/>
  <c r="P57" i="1" s="1"/>
  <c r="I60" i="1"/>
  <c r="O65" i="1"/>
  <c r="P65" i="1" s="1"/>
  <c r="I68" i="1"/>
  <c r="O73" i="1"/>
  <c r="P73" i="1" s="1"/>
  <c r="I76" i="1"/>
  <c r="O81" i="1"/>
  <c r="P81" i="1" s="1"/>
  <c r="I84" i="1"/>
  <c r="O89" i="1"/>
  <c r="I95" i="1"/>
  <c r="O105" i="1"/>
  <c r="O119" i="1"/>
  <c r="P119" i="1" s="1"/>
  <c r="I3" i="1"/>
  <c r="O8" i="1"/>
  <c r="I11" i="1"/>
  <c r="I19" i="1"/>
  <c r="I27" i="1"/>
  <c r="O32" i="1"/>
  <c r="O48" i="1"/>
  <c r="P48" i="1" s="1"/>
  <c r="I51" i="1"/>
  <c r="P51" i="1" s="1"/>
  <c r="O56" i="1"/>
  <c r="I91" i="1"/>
  <c r="I7" i="1"/>
  <c r="I10" i="1"/>
  <c r="O12" i="1"/>
  <c r="I15" i="1"/>
  <c r="I18" i="1"/>
  <c r="O20" i="1"/>
  <c r="I23" i="1"/>
  <c r="P23" i="1" s="1"/>
  <c r="I26" i="1"/>
  <c r="O28" i="1"/>
  <c r="I31" i="1"/>
  <c r="I34" i="1"/>
  <c r="O36" i="1"/>
  <c r="I39" i="1"/>
  <c r="I42" i="1"/>
  <c r="O44" i="1"/>
  <c r="I47" i="1"/>
  <c r="I50" i="1"/>
  <c r="O52" i="1"/>
  <c r="I55" i="1"/>
  <c r="I58" i="1"/>
  <c r="O60" i="1"/>
  <c r="I63" i="1"/>
  <c r="I66" i="1"/>
  <c r="O68" i="1"/>
  <c r="I71" i="1"/>
  <c r="I74" i="1"/>
  <c r="O76" i="1"/>
  <c r="I79" i="1"/>
  <c r="I82" i="1"/>
  <c r="O84" i="1"/>
  <c r="P84" i="1" s="1"/>
  <c r="I87" i="1"/>
  <c r="O100" i="1"/>
  <c r="P100" i="1" s="1"/>
  <c r="I103" i="1"/>
  <c r="I120" i="1"/>
  <c r="I43" i="1"/>
  <c r="P43" i="1" s="1"/>
  <c r="I59" i="1"/>
  <c r="I67" i="1"/>
  <c r="O4" i="1"/>
  <c r="O7" i="1"/>
  <c r="I13" i="1"/>
  <c r="P13" i="1" s="1"/>
  <c r="O15" i="1"/>
  <c r="P15" i="1" s="1"/>
  <c r="I21" i="1"/>
  <c r="P21" i="1" s="1"/>
  <c r="O23" i="1"/>
  <c r="O31" i="1"/>
  <c r="O39" i="1"/>
  <c r="P39" i="1" s="1"/>
  <c r="O47" i="1"/>
  <c r="O55" i="1"/>
  <c r="O63" i="1"/>
  <c r="O71" i="1"/>
  <c r="P71" i="1" s="1"/>
  <c r="O79" i="1"/>
  <c r="P79" i="1" s="1"/>
  <c r="I85" i="1"/>
  <c r="P85" i="1" s="1"/>
  <c r="O87" i="1"/>
  <c r="I90" i="1"/>
  <c r="O103" i="1"/>
  <c r="O115" i="1"/>
  <c r="P115" i="1" s="1"/>
  <c r="O16" i="1"/>
  <c r="O72" i="1"/>
  <c r="I75" i="1"/>
  <c r="I2" i="1"/>
  <c r="I5" i="1"/>
  <c r="O2" i="1"/>
  <c r="I8" i="1"/>
  <c r="P8" i="1" s="1"/>
  <c r="O10" i="1"/>
  <c r="P10" i="1" s="1"/>
  <c r="I16" i="1"/>
  <c r="P16" i="1" s="1"/>
  <c r="O18" i="1"/>
  <c r="I24" i="1"/>
  <c r="P24" i="1" s="1"/>
  <c r="O26" i="1"/>
  <c r="I29" i="1"/>
  <c r="P29" i="1" s="1"/>
  <c r="I32" i="1"/>
  <c r="P32" i="1" s="1"/>
  <c r="O34" i="1"/>
  <c r="I37" i="1"/>
  <c r="P37" i="1" s="1"/>
  <c r="O42" i="1"/>
  <c r="I45" i="1"/>
  <c r="P45" i="1" s="1"/>
  <c r="O50" i="1"/>
  <c r="I53" i="1"/>
  <c r="P53" i="1" s="1"/>
  <c r="I56" i="1"/>
  <c r="O58" i="1"/>
  <c r="I61" i="1"/>
  <c r="P61" i="1" s="1"/>
  <c r="O66" i="1"/>
  <c r="I69" i="1"/>
  <c r="P69" i="1" s="1"/>
  <c r="I72" i="1"/>
  <c r="O74" i="1"/>
  <c r="P74" i="1" s="1"/>
  <c r="I77" i="1"/>
  <c r="P77" i="1" s="1"/>
  <c r="O82" i="1"/>
  <c r="O90" i="1"/>
  <c r="P90" i="1" s="1"/>
  <c r="O98" i="1"/>
  <c r="I104" i="1"/>
  <c r="I114" i="1"/>
  <c r="I116" i="1"/>
  <c r="O120" i="1"/>
  <c r="P120" i="1" s="1"/>
  <c r="P31" i="1"/>
  <c r="P5" i="1"/>
  <c r="P59" i="1"/>
  <c r="I106" i="1"/>
  <c r="P106" i="1" s="1"/>
  <c r="I108" i="1"/>
  <c r="I110" i="1"/>
  <c r="P110" i="1" s="1"/>
  <c r="I121" i="1"/>
  <c r="O92" i="1"/>
  <c r="O95" i="1"/>
  <c r="P95" i="1" s="1"/>
  <c r="O97" i="1"/>
  <c r="I101" i="1"/>
  <c r="O104" i="1"/>
  <c r="O116" i="1"/>
  <c r="O108" i="1"/>
  <c r="O112" i="1"/>
  <c r="P112" i="1" s="1"/>
  <c r="I117" i="1"/>
  <c r="O121" i="1"/>
  <c r="I93" i="1"/>
  <c r="P93" i="1" s="1"/>
  <c r="I96" i="1"/>
  <c r="O99" i="1"/>
  <c r="O101" i="1"/>
  <c r="I105" i="1"/>
  <c r="P105" i="1" s="1"/>
  <c r="I109" i="1"/>
  <c r="I122" i="1"/>
  <c r="I98" i="1"/>
  <c r="I113" i="1"/>
  <c r="O117" i="1"/>
  <c r="O109" i="1"/>
  <c r="O113" i="1"/>
  <c r="I118" i="1"/>
  <c r="P118" i="1" s="1"/>
  <c r="P122" i="1"/>
  <c r="A124" i="1"/>
  <c r="J123" i="1"/>
  <c r="D123" i="1"/>
  <c r="L123" i="1"/>
  <c r="E123" i="1"/>
  <c r="M123" i="1"/>
  <c r="F123" i="1"/>
  <c r="P44" i="1" l="1"/>
  <c r="P11" i="1"/>
  <c r="P30" i="1"/>
  <c r="P22" i="1"/>
  <c r="P86" i="1"/>
  <c r="P17" i="1"/>
  <c r="P78" i="1"/>
  <c r="P80" i="1"/>
  <c r="P14" i="1"/>
  <c r="P70" i="1"/>
  <c r="P107" i="1"/>
  <c r="P56" i="1"/>
  <c r="P40" i="1"/>
  <c r="P83" i="1"/>
  <c r="P20" i="1"/>
  <c r="P75" i="1"/>
  <c r="P19" i="1"/>
  <c r="P52" i="1"/>
  <c r="P18" i="1"/>
  <c r="P28" i="1"/>
  <c r="P7" i="1"/>
  <c r="P12" i="1"/>
  <c r="P102" i="1"/>
  <c r="P91" i="1"/>
  <c r="P114" i="1"/>
  <c r="P68" i="1"/>
  <c r="P76" i="1"/>
  <c r="P9" i="1"/>
  <c r="P72" i="1"/>
  <c r="P35" i="1"/>
  <c r="P27" i="1"/>
  <c r="P66" i="1"/>
  <c r="P55" i="1"/>
  <c r="P99" i="1"/>
  <c r="P104" i="1"/>
  <c r="P34" i="1"/>
  <c r="P47" i="1"/>
  <c r="P4" i="1"/>
  <c r="P94" i="1"/>
  <c r="P3" i="1"/>
  <c r="P117" i="1"/>
  <c r="P58" i="1"/>
  <c r="P2" i="1"/>
  <c r="P60" i="1"/>
  <c r="P33" i="1"/>
  <c r="P67" i="1"/>
  <c r="P96" i="1"/>
  <c r="P97" i="1"/>
  <c r="P25" i="1"/>
  <c r="P42" i="1"/>
  <c r="P63" i="1"/>
  <c r="P116" i="1"/>
  <c r="P103" i="1"/>
  <c r="I123" i="1"/>
  <c r="P123" i="1" s="1"/>
  <c r="O123" i="1"/>
  <c r="P82" i="1"/>
  <c r="P87" i="1"/>
  <c r="P98" i="1"/>
  <c r="P121" i="1"/>
  <c r="P26" i="1"/>
  <c r="P89" i="1"/>
  <c r="P92" i="1"/>
  <c r="P50" i="1"/>
  <c r="H124" i="1"/>
  <c r="G124" i="1"/>
  <c r="N124" i="1"/>
  <c r="F124" i="1"/>
  <c r="M124" i="1"/>
  <c r="E124" i="1"/>
  <c r="L124" i="1"/>
  <c r="D124" i="1"/>
  <c r="K124" i="1"/>
  <c r="B124" i="1"/>
  <c r="J124" i="1"/>
  <c r="A125" i="1"/>
  <c r="P113" i="1"/>
  <c r="P108" i="1"/>
  <c r="P109" i="1"/>
  <c r="P101" i="1"/>
  <c r="A126" i="1" l="1"/>
  <c r="H125" i="1"/>
  <c r="G125" i="1"/>
  <c r="N125" i="1"/>
  <c r="F125" i="1"/>
  <c r="M125" i="1"/>
  <c r="E125" i="1"/>
  <c r="L125" i="1"/>
  <c r="D125" i="1"/>
  <c r="K125" i="1"/>
  <c r="B125" i="1"/>
  <c r="J125" i="1"/>
  <c r="O124" i="1"/>
  <c r="I124" i="1"/>
  <c r="P124" i="1" l="1"/>
  <c r="O125" i="1"/>
  <c r="I125" i="1"/>
  <c r="J126" i="1"/>
  <c r="A127" i="1"/>
  <c r="H126" i="1"/>
  <c r="G126" i="1"/>
  <c r="N126" i="1"/>
  <c r="F126" i="1"/>
  <c r="M126" i="1"/>
  <c r="E126" i="1"/>
  <c r="L126" i="1"/>
  <c r="D126" i="1"/>
  <c r="K126" i="1"/>
  <c r="B126" i="1"/>
  <c r="I126" i="1" l="1"/>
  <c r="K127" i="1"/>
  <c r="B127" i="1"/>
  <c r="J127" i="1"/>
  <c r="A128" i="1"/>
  <c r="H127" i="1"/>
  <c r="G127" i="1"/>
  <c r="N127" i="1"/>
  <c r="F127" i="1"/>
  <c r="M127" i="1"/>
  <c r="E127" i="1"/>
  <c r="L127" i="1"/>
  <c r="D127" i="1"/>
  <c r="O126" i="1"/>
  <c r="P126" i="1" s="1"/>
  <c r="P125" i="1"/>
  <c r="O127" i="1" l="1"/>
  <c r="L128" i="1"/>
  <c r="D128" i="1"/>
  <c r="K128" i="1"/>
  <c r="B128" i="1"/>
  <c r="J128" i="1"/>
  <c r="A129" i="1"/>
  <c r="H128" i="1"/>
  <c r="G128" i="1"/>
  <c r="N128" i="1"/>
  <c r="F128" i="1"/>
  <c r="M128" i="1"/>
  <c r="E128" i="1"/>
  <c r="I127" i="1"/>
  <c r="P127" i="1" s="1"/>
  <c r="O128" i="1" l="1"/>
  <c r="M129" i="1"/>
  <c r="E129" i="1"/>
  <c r="L129" i="1"/>
  <c r="D129" i="1"/>
  <c r="K129" i="1"/>
  <c r="B129" i="1"/>
  <c r="J129" i="1"/>
  <c r="A130" i="1"/>
  <c r="H129" i="1"/>
  <c r="G129" i="1"/>
  <c r="F129" i="1"/>
  <c r="N129" i="1"/>
  <c r="I128" i="1"/>
  <c r="P128" i="1" s="1"/>
  <c r="O129" i="1" l="1"/>
  <c r="N130" i="1"/>
  <c r="F130" i="1"/>
  <c r="M130" i="1"/>
  <c r="E130" i="1"/>
  <c r="L130" i="1"/>
  <c r="D130" i="1"/>
  <c r="K130" i="1"/>
  <c r="B130" i="1"/>
  <c r="J130" i="1"/>
  <c r="A131" i="1"/>
  <c r="H130" i="1"/>
  <c r="G130" i="1"/>
  <c r="I129" i="1"/>
  <c r="P129" i="1" l="1"/>
  <c r="I130" i="1"/>
  <c r="G131" i="1"/>
  <c r="N131" i="1"/>
  <c r="F131" i="1"/>
  <c r="M131" i="1"/>
  <c r="E131" i="1"/>
  <c r="L131" i="1"/>
  <c r="D131" i="1"/>
  <c r="K131" i="1"/>
  <c r="B131" i="1"/>
  <c r="J131" i="1"/>
  <c r="A132" i="1"/>
  <c r="H131" i="1"/>
  <c r="O130" i="1"/>
  <c r="P130" i="1" s="1"/>
  <c r="H132" i="1" l="1"/>
  <c r="G132" i="1"/>
  <c r="N132" i="1"/>
  <c r="F132" i="1"/>
  <c r="M132" i="1"/>
  <c r="E132" i="1"/>
  <c r="L132" i="1"/>
  <c r="D132" i="1"/>
  <c r="K132" i="1"/>
  <c r="B132" i="1"/>
  <c r="J132" i="1"/>
  <c r="A133" i="1"/>
  <c r="O131" i="1"/>
  <c r="I131" i="1"/>
  <c r="P131" i="1" l="1"/>
  <c r="A134" i="1"/>
  <c r="H133" i="1"/>
  <c r="G133" i="1"/>
  <c r="N133" i="1"/>
  <c r="F133" i="1"/>
  <c r="M133" i="1"/>
  <c r="E133" i="1"/>
  <c r="L133" i="1"/>
  <c r="D133" i="1"/>
  <c r="K133" i="1"/>
  <c r="B133" i="1"/>
  <c r="J133" i="1"/>
  <c r="O132" i="1"/>
  <c r="I132" i="1"/>
  <c r="P132" i="1" l="1"/>
  <c r="O133" i="1"/>
  <c r="I133" i="1"/>
  <c r="J134" i="1"/>
  <c r="A135" i="1"/>
  <c r="H134" i="1"/>
  <c r="G134" i="1"/>
  <c r="N134" i="1"/>
  <c r="F134" i="1"/>
  <c r="M134" i="1"/>
  <c r="E134" i="1"/>
  <c r="L134" i="1"/>
  <c r="D134" i="1"/>
  <c r="K134" i="1"/>
  <c r="B134" i="1"/>
  <c r="P133" i="1" l="1"/>
  <c r="O134" i="1"/>
  <c r="I134" i="1"/>
  <c r="K135" i="1"/>
  <c r="B135" i="1"/>
  <c r="J135" i="1"/>
  <c r="A136" i="1"/>
  <c r="H135" i="1"/>
  <c r="G135" i="1"/>
  <c r="N135" i="1"/>
  <c r="F135" i="1"/>
  <c r="M135" i="1"/>
  <c r="E135" i="1"/>
  <c r="L135" i="1"/>
  <c r="D135" i="1"/>
  <c r="L136" i="1" l="1"/>
  <c r="D136" i="1"/>
  <c r="K136" i="1"/>
  <c r="B136" i="1"/>
  <c r="J136" i="1"/>
  <c r="A137" i="1"/>
  <c r="H136" i="1"/>
  <c r="G136" i="1"/>
  <c r="N136" i="1"/>
  <c r="F136" i="1"/>
  <c r="M136" i="1"/>
  <c r="E136" i="1"/>
  <c r="I135" i="1"/>
  <c r="O135" i="1"/>
  <c r="P134" i="1"/>
  <c r="P135" i="1" l="1"/>
  <c r="M137" i="1"/>
  <c r="E137" i="1"/>
  <c r="L137" i="1"/>
  <c r="D137" i="1"/>
  <c r="K137" i="1"/>
  <c r="B137" i="1"/>
  <c r="J137" i="1"/>
  <c r="A138" i="1"/>
  <c r="H137" i="1"/>
  <c r="G137" i="1"/>
  <c r="N137" i="1"/>
  <c r="F137" i="1"/>
  <c r="I136" i="1"/>
  <c r="O136" i="1"/>
  <c r="P136" i="1" l="1"/>
  <c r="I137" i="1"/>
  <c r="O137" i="1"/>
  <c r="P137" i="1" s="1"/>
  <c r="A139" i="1"/>
  <c r="N138" i="1"/>
  <c r="F138" i="1"/>
  <c r="M138" i="1"/>
  <c r="E138" i="1"/>
  <c r="L138" i="1"/>
  <c r="D138" i="1"/>
  <c r="K138" i="1"/>
  <c r="B138" i="1"/>
  <c r="J138" i="1"/>
  <c r="H138" i="1"/>
  <c r="G138" i="1"/>
  <c r="O138" i="1" l="1"/>
  <c r="I138" i="1"/>
  <c r="J139" i="1"/>
  <c r="A140" i="1"/>
  <c r="H139" i="1"/>
  <c r="M139" i="1"/>
  <c r="L139" i="1"/>
  <c r="K139" i="1"/>
  <c r="G139" i="1"/>
  <c r="F139" i="1"/>
  <c r="E139" i="1"/>
  <c r="D139" i="1"/>
  <c r="N139" i="1"/>
  <c r="B139" i="1"/>
  <c r="P138" i="1" l="1"/>
  <c r="I139" i="1"/>
  <c r="O139" i="1"/>
  <c r="K140" i="1"/>
  <c r="B140" i="1"/>
  <c r="J140" i="1"/>
  <c r="A141" i="1"/>
  <c r="L140" i="1"/>
  <c r="H140" i="1"/>
  <c r="G140" i="1"/>
  <c r="F140" i="1"/>
  <c r="E140" i="1"/>
  <c r="D140" i="1"/>
  <c r="N140" i="1"/>
  <c r="O140" i="1" s="1"/>
  <c r="M140" i="1"/>
  <c r="L141" i="1" l="1"/>
  <c r="D141" i="1"/>
  <c r="K141" i="1"/>
  <c r="B141" i="1"/>
  <c r="J141" i="1"/>
  <c r="H141" i="1"/>
  <c r="G141" i="1"/>
  <c r="A142" i="1"/>
  <c r="F141" i="1"/>
  <c r="E141" i="1"/>
  <c r="N141" i="1"/>
  <c r="M141" i="1"/>
  <c r="I140" i="1"/>
  <c r="P140" i="1" s="1"/>
  <c r="P139" i="1"/>
  <c r="M142" i="1" l="1"/>
  <c r="E142" i="1"/>
  <c r="L142" i="1"/>
  <c r="D142" i="1"/>
  <c r="K142" i="1"/>
  <c r="B142" i="1"/>
  <c r="G142" i="1"/>
  <c r="A143" i="1"/>
  <c r="F142" i="1"/>
  <c r="N142" i="1"/>
  <c r="J142" i="1"/>
  <c r="H142" i="1"/>
  <c r="O141" i="1"/>
  <c r="I141" i="1"/>
  <c r="P141" i="1" l="1"/>
  <c r="N143" i="1"/>
  <c r="F143" i="1"/>
  <c r="M143" i="1"/>
  <c r="E143" i="1"/>
  <c r="L143" i="1"/>
  <c r="D143" i="1"/>
  <c r="A144" i="1"/>
  <c r="B143" i="1"/>
  <c r="K143" i="1"/>
  <c r="J143" i="1"/>
  <c r="H143" i="1"/>
  <c r="G143" i="1"/>
  <c r="I142" i="1"/>
  <c r="O142" i="1"/>
  <c r="I143" i="1" l="1"/>
  <c r="H144" i="1"/>
  <c r="G144" i="1"/>
  <c r="N144" i="1"/>
  <c r="F144" i="1"/>
  <c r="M144" i="1"/>
  <c r="E144" i="1"/>
  <c r="A145" i="1"/>
  <c r="L144" i="1"/>
  <c r="K144" i="1"/>
  <c r="J144" i="1"/>
  <c r="D144" i="1"/>
  <c r="B144" i="1"/>
  <c r="O143" i="1"/>
  <c r="P143" i="1" s="1"/>
  <c r="P142" i="1"/>
  <c r="O144" i="1" l="1"/>
  <c r="A146" i="1"/>
  <c r="H145" i="1"/>
  <c r="G145" i="1"/>
  <c r="N145" i="1"/>
  <c r="F145" i="1"/>
  <c r="B145" i="1"/>
  <c r="M145" i="1"/>
  <c r="L145" i="1"/>
  <c r="K145" i="1"/>
  <c r="J145" i="1"/>
  <c r="E145" i="1"/>
  <c r="D145" i="1"/>
  <c r="I144" i="1"/>
  <c r="P144" i="1" s="1"/>
  <c r="I145" i="1" l="1"/>
  <c r="O145" i="1"/>
  <c r="J146" i="1"/>
  <c r="A147" i="1"/>
  <c r="H146" i="1"/>
  <c r="G146" i="1"/>
  <c r="D146" i="1"/>
  <c r="B146" i="1"/>
  <c r="N146" i="1"/>
  <c r="M146" i="1"/>
  <c r="L146" i="1"/>
  <c r="K146" i="1"/>
  <c r="F146" i="1"/>
  <c r="E146" i="1"/>
  <c r="P145" i="1" l="1"/>
  <c r="I146" i="1"/>
  <c r="K147" i="1"/>
  <c r="B147" i="1"/>
  <c r="J147" i="1"/>
  <c r="A148" i="1"/>
  <c r="H147" i="1"/>
  <c r="E147" i="1"/>
  <c r="D147" i="1"/>
  <c r="N147" i="1"/>
  <c r="M147" i="1"/>
  <c r="L147" i="1"/>
  <c r="G147" i="1"/>
  <c r="F147" i="1"/>
  <c r="O146" i="1"/>
  <c r="P146" i="1" s="1"/>
  <c r="O147" i="1" l="1"/>
  <c r="L148" i="1"/>
  <c r="D148" i="1"/>
  <c r="K148" i="1"/>
  <c r="B148" i="1"/>
  <c r="J148" i="1"/>
  <c r="A149" i="1"/>
  <c r="F148" i="1"/>
  <c r="E148" i="1"/>
  <c r="N148" i="1"/>
  <c r="M148" i="1"/>
  <c r="H148" i="1"/>
  <c r="G148" i="1"/>
  <c r="I147" i="1"/>
  <c r="P147" i="1" l="1"/>
  <c r="O148" i="1"/>
  <c r="M149" i="1"/>
  <c r="E149" i="1"/>
  <c r="L149" i="1"/>
  <c r="D149" i="1"/>
  <c r="K149" i="1"/>
  <c r="B149" i="1"/>
  <c r="J149" i="1"/>
  <c r="G149" i="1"/>
  <c r="F149" i="1"/>
  <c r="A150" i="1"/>
  <c r="N149" i="1"/>
  <c r="H149" i="1"/>
  <c r="I148" i="1"/>
  <c r="P148" i="1" s="1"/>
  <c r="I149" i="1" l="1"/>
  <c r="O149" i="1"/>
  <c r="N150" i="1"/>
  <c r="F150" i="1"/>
  <c r="M150" i="1"/>
  <c r="E150" i="1"/>
  <c r="L150" i="1"/>
  <c r="D150" i="1"/>
  <c r="K150" i="1"/>
  <c r="B150" i="1"/>
  <c r="H150" i="1"/>
  <c r="G150" i="1"/>
  <c r="A151" i="1"/>
  <c r="J150" i="1"/>
  <c r="P149" i="1" l="1"/>
  <c r="G151" i="1"/>
  <c r="N151" i="1"/>
  <c r="F151" i="1"/>
  <c r="M151" i="1"/>
  <c r="E151" i="1"/>
  <c r="L151" i="1"/>
  <c r="D151" i="1"/>
  <c r="H151" i="1"/>
  <c r="B151" i="1"/>
  <c r="A152" i="1"/>
  <c r="K151" i="1"/>
  <c r="J151" i="1"/>
  <c r="O150" i="1"/>
  <c r="I150" i="1"/>
  <c r="O151" i="1" l="1"/>
  <c r="I151" i="1"/>
  <c r="P151" i="1" s="1"/>
  <c r="H152" i="1"/>
  <c r="G152" i="1"/>
  <c r="N152" i="1"/>
  <c r="F152" i="1"/>
  <c r="M152" i="1"/>
  <c r="E152" i="1"/>
  <c r="J152" i="1"/>
  <c r="D152" i="1"/>
  <c r="B152" i="1"/>
  <c r="A153" i="1"/>
  <c r="L152" i="1"/>
  <c r="K152" i="1"/>
  <c r="P150" i="1"/>
  <c r="O152" i="1" l="1"/>
  <c r="A154" i="1"/>
  <c r="H153" i="1"/>
  <c r="G153" i="1"/>
  <c r="N153" i="1"/>
  <c r="F153" i="1"/>
  <c r="K153" i="1"/>
  <c r="J153" i="1"/>
  <c r="E153" i="1"/>
  <c r="D153" i="1"/>
  <c r="B153" i="1"/>
  <c r="M153" i="1"/>
  <c r="L153" i="1"/>
  <c r="I152" i="1"/>
  <c r="P152" i="1" l="1"/>
  <c r="O153" i="1"/>
  <c r="I153" i="1"/>
  <c r="J154" i="1"/>
  <c r="A155" i="1"/>
  <c r="H154" i="1"/>
  <c r="G154" i="1"/>
  <c r="L154" i="1"/>
  <c r="K154" i="1"/>
  <c r="F154" i="1"/>
  <c r="E154" i="1"/>
  <c r="D154" i="1"/>
  <c r="B154" i="1"/>
  <c r="N154" i="1"/>
  <c r="M154" i="1"/>
  <c r="P153" i="1" l="1"/>
  <c r="O154" i="1"/>
  <c r="I154" i="1"/>
  <c r="K155" i="1"/>
  <c r="B155" i="1"/>
  <c r="J155" i="1"/>
  <c r="A156" i="1"/>
  <c r="H155" i="1"/>
  <c r="M155" i="1"/>
  <c r="L155" i="1"/>
  <c r="G155" i="1"/>
  <c r="F155" i="1"/>
  <c r="E155" i="1"/>
  <c r="D155" i="1"/>
  <c r="N155" i="1"/>
  <c r="P154" i="1" l="1"/>
  <c r="O155" i="1"/>
  <c r="L156" i="1"/>
  <c r="D156" i="1"/>
  <c r="K156" i="1"/>
  <c r="B156" i="1"/>
  <c r="J156" i="1"/>
  <c r="A157" i="1"/>
  <c r="N156" i="1"/>
  <c r="M156" i="1"/>
  <c r="H156" i="1"/>
  <c r="G156" i="1"/>
  <c r="F156" i="1"/>
  <c r="E156" i="1"/>
  <c r="I155" i="1"/>
  <c r="O156" i="1" l="1"/>
  <c r="I156" i="1"/>
  <c r="P156" i="1" s="1"/>
  <c r="M157" i="1"/>
  <c r="E157" i="1"/>
  <c r="L157" i="1"/>
  <c r="D157" i="1"/>
  <c r="K157" i="1"/>
  <c r="B157" i="1"/>
  <c r="J157" i="1"/>
  <c r="N157" i="1"/>
  <c r="H157" i="1"/>
  <c r="G157" i="1"/>
  <c r="F157" i="1"/>
  <c r="A158" i="1"/>
  <c r="P155" i="1"/>
  <c r="I157" i="1" l="1"/>
  <c r="N158" i="1"/>
  <c r="F158" i="1"/>
  <c r="M158" i="1"/>
  <c r="E158" i="1"/>
  <c r="L158" i="1"/>
  <c r="D158" i="1"/>
  <c r="K158" i="1"/>
  <c r="B158" i="1"/>
  <c r="J158" i="1"/>
  <c r="H158" i="1"/>
  <c r="G158" i="1"/>
  <c r="A159" i="1"/>
  <c r="O157" i="1"/>
  <c r="P157" i="1" s="1"/>
  <c r="I158" i="1" l="1"/>
  <c r="G159" i="1"/>
  <c r="N159" i="1"/>
  <c r="F159" i="1"/>
  <c r="M159" i="1"/>
  <c r="E159" i="1"/>
  <c r="L159" i="1"/>
  <c r="D159" i="1"/>
  <c r="A160" i="1"/>
  <c r="K159" i="1"/>
  <c r="J159" i="1"/>
  <c r="H159" i="1"/>
  <c r="B159" i="1"/>
  <c r="O158" i="1"/>
  <c r="O159" i="1" l="1"/>
  <c r="H160" i="1"/>
  <c r="G160" i="1"/>
  <c r="N160" i="1"/>
  <c r="F160" i="1"/>
  <c r="M160" i="1"/>
  <c r="E160" i="1"/>
  <c r="A161" i="1"/>
  <c r="L160" i="1"/>
  <c r="K160" i="1"/>
  <c r="J160" i="1"/>
  <c r="D160" i="1"/>
  <c r="B160" i="1"/>
  <c r="P158" i="1"/>
  <c r="I159" i="1"/>
  <c r="P159" i="1" s="1"/>
  <c r="I160" i="1" l="1"/>
  <c r="A162" i="1"/>
  <c r="H161" i="1"/>
  <c r="G161" i="1"/>
  <c r="N161" i="1"/>
  <c r="F161" i="1"/>
  <c r="B161" i="1"/>
  <c r="M161" i="1"/>
  <c r="L161" i="1"/>
  <c r="K161" i="1"/>
  <c r="J161" i="1"/>
  <c r="E161" i="1"/>
  <c r="D161" i="1"/>
  <c r="O160" i="1"/>
  <c r="P160" i="1" s="1"/>
  <c r="J162" i="1" l="1"/>
  <c r="A163" i="1"/>
  <c r="H162" i="1"/>
  <c r="G162" i="1"/>
  <c r="D162" i="1"/>
  <c r="B162" i="1"/>
  <c r="N162" i="1"/>
  <c r="M162" i="1"/>
  <c r="L162" i="1"/>
  <c r="K162" i="1"/>
  <c r="F162" i="1"/>
  <c r="E162" i="1"/>
  <c r="I161" i="1"/>
  <c r="O161" i="1"/>
  <c r="O162" i="1" l="1"/>
  <c r="P161" i="1"/>
  <c r="I162" i="1"/>
  <c r="K163" i="1"/>
  <c r="B163" i="1"/>
  <c r="J163" i="1"/>
  <c r="A164" i="1"/>
  <c r="H163" i="1"/>
  <c r="E163" i="1"/>
  <c r="D163" i="1"/>
  <c r="N163" i="1"/>
  <c r="M163" i="1"/>
  <c r="L163" i="1"/>
  <c r="G163" i="1"/>
  <c r="F163" i="1"/>
  <c r="I163" i="1" l="1"/>
  <c r="P162" i="1"/>
  <c r="L164" i="1"/>
  <c r="D164" i="1"/>
  <c r="K164" i="1"/>
  <c r="B164" i="1"/>
  <c r="J164" i="1"/>
  <c r="A165" i="1"/>
  <c r="F164" i="1"/>
  <c r="E164" i="1"/>
  <c r="N164" i="1"/>
  <c r="M164" i="1"/>
  <c r="H164" i="1"/>
  <c r="G164" i="1"/>
  <c r="O163" i="1"/>
  <c r="P163" i="1" l="1"/>
  <c r="O164" i="1"/>
  <c r="M165" i="1"/>
  <c r="E165" i="1"/>
  <c r="L165" i="1"/>
  <c r="D165" i="1"/>
  <c r="K165" i="1"/>
  <c r="B165" i="1"/>
  <c r="J165" i="1"/>
  <c r="G165" i="1"/>
  <c r="F165" i="1"/>
  <c r="A166" i="1"/>
  <c r="N165" i="1"/>
  <c r="H165" i="1"/>
  <c r="I164" i="1"/>
  <c r="P164" i="1" s="1"/>
  <c r="I165" i="1" l="1"/>
  <c r="O165" i="1"/>
  <c r="N166" i="1"/>
  <c r="F166" i="1"/>
  <c r="M166" i="1"/>
  <c r="E166" i="1"/>
  <c r="L166" i="1"/>
  <c r="D166" i="1"/>
  <c r="K166" i="1"/>
  <c r="B166" i="1"/>
  <c r="A167" i="1"/>
  <c r="H166" i="1"/>
  <c r="G166" i="1"/>
  <c r="J166" i="1"/>
  <c r="G167" i="1" l="1"/>
  <c r="N167" i="1"/>
  <c r="F167" i="1"/>
  <c r="M167" i="1"/>
  <c r="E167" i="1"/>
  <c r="L167" i="1"/>
  <c r="D167" i="1"/>
  <c r="J167" i="1"/>
  <c r="K167" i="1"/>
  <c r="H167" i="1"/>
  <c r="B167" i="1"/>
  <c r="A168" i="1"/>
  <c r="O166" i="1"/>
  <c r="I166" i="1"/>
  <c r="P165" i="1"/>
  <c r="O167" i="1" l="1"/>
  <c r="P166" i="1"/>
  <c r="H168" i="1"/>
  <c r="G168" i="1"/>
  <c r="N168" i="1"/>
  <c r="F168" i="1"/>
  <c r="M168" i="1"/>
  <c r="E168" i="1"/>
  <c r="K168" i="1"/>
  <c r="B168" i="1"/>
  <c r="A169" i="1"/>
  <c r="L168" i="1"/>
  <c r="J168" i="1"/>
  <c r="D168" i="1"/>
  <c r="I167" i="1"/>
  <c r="P167" i="1" s="1"/>
  <c r="O168" i="1" l="1"/>
  <c r="A170" i="1"/>
  <c r="H169" i="1"/>
  <c r="G169" i="1"/>
  <c r="N169" i="1"/>
  <c r="F169" i="1"/>
  <c r="L169" i="1"/>
  <c r="D169" i="1"/>
  <c r="B169" i="1"/>
  <c r="M169" i="1"/>
  <c r="K169" i="1"/>
  <c r="J169" i="1"/>
  <c r="E169" i="1"/>
  <c r="I168" i="1"/>
  <c r="O169" i="1" l="1"/>
  <c r="J170" i="1"/>
  <c r="A171" i="1"/>
  <c r="H170" i="1"/>
  <c r="G170" i="1"/>
  <c r="M170" i="1"/>
  <c r="E170" i="1"/>
  <c r="K170" i="1"/>
  <c r="F170" i="1"/>
  <c r="D170" i="1"/>
  <c r="B170" i="1"/>
  <c r="N170" i="1"/>
  <c r="L170" i="1"/>
  <c r="I169" i="1"/>
  <c r="P168" i="1"/>
  <c r="O170" i="1" l="1"/>
  <c r="I170" i="1"/>
  <c r="K171" i="1"/>
  <c r="B171" i="1"/>
  <c r="J171" i="1"/>
  <c r="A172" i="1"/>
  <c r="H171" i="1"/>
  <c r="N171" i="1"/>
  <c r="F171" i="1"/>
  <c r="M171" i="1"/>
  <c r="L171" i="1"/>
  <c r="G171" i="1"/>
  <c r="E171" i="1"/>
  <c r="D171" i="1"/>
  <c r="P169" i="1"/>
  <c r="O171" i="1" l="1"/>
  <c r="L172" i="1"/>
  <c r="D172" i="1"/>
  <c r="K172" i="1"/>
  <c r="B172" i="1"/>
  <c r="J172" i="1"/>
  <c r="A173" i="1"/>
  <c r="G172" i="1"/>
  <c r="N172" i="1"/>
  <c r="M172" i="1"/>
  <c r="H172" i="1"/>
  <c r="F172" i="1"/>
  <c r="E172" i="1"/>
  <c r="I171" i="1"/>
  <c r="P170" i="1"/>
  <c r="M173" i="1" l="1"/>
  <c r="E173" i="1"/>
  <c r="L173" i="1"/>
  <c r="D173" i="1"/>
  <c r="K173" i="1"/>
  <c r="B173" i="1"/>
  <c r="J173" i="1"/>
  <c r="H173" i="1"/>
  <c r="G173" i="1"/>
  <c r="F173" i="1"/>
  <c r="A174" i="1"/>
  <c r="N173" i="1"/>
  <c r="I172" i="1"/>
  <c r="O172" i="1"/>
  <c r="P171" i="1"/>
  <c r="O173" i="1" l="1"/>
  <c r="P172" i="1"/>
  <c r="I173" i="1"/>
  <c r="P173" i="1" s="1"/>
  <c r="N174" i="1"/>
  <c r="F174" i="1"/>
  <c r="M174" i="1"/>
  <c r="E174" i="1"/>
  <c r="L174" i="1"/>
  <c r="D174" i="1"/>
  <c r="K174" i="1"/>
  <c r="B174" i="1"/>
  <c r="A175" i="1"/>
  <c r="J174" i="1"/>
  <c r="H174" i="1"/>
  <c r="G174" i="1"/>
  <c r="O174" i="1" l="1"/>
  <c r="G175" i="1"/>
  <c r="N175" i="1"/>
  <c r="F175" i="1"/>
  <c r="M175" i="1"/>
  <c r="E175" i="1"/>
  <c r="L175" i="1"/>
  <c r="D175" i="1"/>
  <c r="J175" i="1"/>
  <c r="A176" i="1"/>
  <c r="K175" i="1"/>
  <c r="H175" i="1"/>
  <c r="B175" i="1"/>
  <c r="I174" i="1"/>
  <c r="P174" i="1" l="1"/>
  <c r="I175" i="1"/>
  <c r="O175" i="1"/>
  <c r="H176" i="1"/>
  <c r="G176" i="1"/>
  <c r="N176" i="1"/>
  <c r="F176" i="1"/>
  <c r="M176" i="1"/>
  <c r="E176" i="1"/>
  <c r="K176" i="1"/>
  <c r="B176" i="1"/>
  <c r="D176" i="1"/>
  <c r="A177" i="1"/>
  <c r="L176" i="1"/>
  <c r="J176" i="1"/>
  <c r="P175" i="1" l="1"/>
  <c r="O176" i="1"/>
  <c r="A178" i="1"/>
  <c r="H177" i="1"/>
  <c r="G177" i="1"/>
  <c r="N177" i="1"/>
  <c r="F177" i="1"/>
  <c r="L177" i="1"/>
  <c r="D177" i="1"/>
  <c r="K177" i="1"/>
  <c r="J177" i="1"/>
  <c r="E177" i="1"/>
  <c r="B177" i="1"/>
  <c r="M177" i="1"/>
  <c r="I176" i="1"/>
  <c r="O177" i="1" l="1"/>
  <c r="I177" i="1"/>
  <c r="P177" i="1" s="1"/>
  <c r="J178" i="1"/>
  <c r="A179" i="1"/>
  <c r="H178" i="1"/>
  <c r="G178" i="1"/>
  <c r="M178" i="1"/>
  <c r="E178" i="1"/>
  <c r="N178" i="1"/>
  <c r="L178" i="1"/>
  <c r="K178" i="1"/>
  <c r="F178" i="1"/>
  <c r="D178" i="1"/>
  <c r="B178" i="1"/>
  <c r="P176" i="1"/>
  <c r="O178" i="1" l="1"/>
  <c r="I178" i="1"/>
  <c r="P178" i="1" s="1"/>
  <c r="K179" i="1"/>
  <c r="B179" i="1"/>
  <c r="J179" i="1"/>
  <c r="A180" i="1"/>
  <c r="H179" i="1"/>
  <c r="N179" i="1"/>
  <c r="F179" i="1"/>
  <c r="D179" i="1"/>
  <c r="M179" i="1"/>
  <c r="L179" i="1"/>
  <c r="G179" i="1"/>
  <c r="E179" i="1"/>
  <c r="O179" i="1" l="1"/>
  <c r="L180" i="1"/>
  <c r="D180" i="1"/>
  <c r="K180" i="1"/>
  <c r="B180" i="1"/>
  <c r="J180" i="1"/>
  <c r="A181" i="1"/>
  <c r="G180" i="1"/>
  <c r="H180" i="1"/>
  <c r="F180" i="1"/>
  <c r="E180" i="1"/>
  <c r="N180" i="1"/>
  <c r="O180" i="1" s="1"/>
  <c r="M180" i="1"/>
  <c r="I179" i="1"/>
  <c r="P179" i="1" l="1"/>
  <c r="M181" i="1"/>
  <c r="E181" i="1"/>
  <c r="L181" i="1"/>
  <c r="D181" i="1"/>
  <c r="K181" i="1"/>
  <c r="B181" i="1"/>
  <c r="J181" i="1"/>
  <c r="H181" i="1"/>
  <c r="N181" i="1"/>
  <c r="G181" i="1"/>
  <c r="F181" i="1"/>
  <c r="A182" i="1"/>
  <c r="I180" i="1"/>
  <c r="P180" i="1" s="1"/>
  <c r="O181" i="1" l="1"/>
  <c r="I181" i="1"/>
  <c r="N182" i="1"/>
  <c r="F182" i="1"/>
  <c r="M182" i="1"/>
  <c r="E182" i="1"/>
  <c r="L182" i="1"/>
  <c r="D182" i="1"/>
  <c r="K182" i="1"/>
  <c r="B182" i="1"/>
  <c r="A183" i="1"/>
  <c r="A184" i="1" s="1"/>
  <c r="J182" i="1"/>
  <c r="H182" i="1"/>
  <c r="G182" i="1"/>
  <c r="P181" i="1"/>
  <c r="J184" i="1" l="1"/>
  <c r="E184" i="1"/>
  <c r="F184" i="1"/>
  <c r="D184" i="1"/>
  <c r="N184" i="1"/>
  <c r="B184" i="1"/>
  <c r="M184" i="1"/>
  <c r="G184" i="1"/>
  <c r="L184" i="1"/>
  <c r="K184" i="1"/>
  <c r="H184" i="1"/>
  <c r="A185" i="1"/>
  <c r="H183" i="1"/>
  <c r="G183" i="1"/>
  <c r="N183" i="1"/>
  <c r="F183" i="1"/>
  <c r="M183" i="1"/>
  <c r="E183" i="1"/>
  <c r="L183" i="1"/>
  <c r="D183" i="1"/>
  <c r="J183" i="1"/>
  <c r="K183" i="1"/>
  <c r="B183" i="1"/>
  <c r="O182" i="1"/>
  <c r="P182" i="1" s="1"/>
  <c r="I182" i="1"/>
  <c r="O184" i="1" l="1"/>
  <c r="I183" i="1"/>
  <c r="K185" i="1"/>
  <c r="E185" i="1"/>
  <c r="B185" i="1"/>
  <c r="N185" i="1"/>
  <c r="J185" i="1"/>
  <c r="M185" i="1"/>
  <c r="A186" i="1"/>
  <c r="D185" i="1"/>
  <c r="L185" i="1"/>
  <c r="G185" i="1"/>
  <c r="H185" i="1"/>
  <c r="F185" i="1"/>
  <c r="I184" i="1"/>
  <c r="P184" i="1" s="1"/>
  <c r="O183" i="1"/>
  <c r="P183" i="1" s="1"/>
  <c r="B186" i="1" l="1"/>
  <c r="N186" i="1"/>
  <c r="F186" i="1"/>
  <c r="J186" i="1"/>
  <c r="D186" i="1"/>
  <c r="K186" i="1"/>
  <c r="H186" i="1"/>
  <c r="E186" i="1"/>
  <c r="M186" i="1"/>
  <c r="G186" i="1"/>
  <c r="L186" i="1"/>
  <c r="A187" i="1"/>
  <c r="O185" i="1"/>
  <c r="I185" i="1"/>
  <c r="P185" i="1" s="1"/>
  <c r="K187" i="1" l="1"/>
  <c r="B187" i="1"/>
  <c r="G187" i="1"/>
  <c r="A188" i="1"/>
  <c r="N187" i="1"/>
  <c r="D187" i="1"/>
  <c r="J187" i="1"/>
  <c r="M187" i="1"/>
  <c r="F187" i="1"/>
  <c r="E187" i="1"/>
  <c r="L187" i="1"/>
  <c r="H187" i="1"/>
  <c r="O186" i="1"/>
  <c r="I186" i="1"/>
  <c r="P186" i="1" l="1"/>
  <c r="O187" i="1"/>
  <c r="F188" i="1"/>
  <c r="G188" i="1"/>
  <c r="E188" i="1"/>
  <c r="H188" i="1"/>
  <c r="B188" i="1"/>
  <c r="M188" i="1"/>
  <c r="J188" i="1"/>
  <c r="N188" i="1"/>
  <c r="L188" i="1"/>
  <c r="D188" i="1"/>
  <c r="A189" i="1"/>
  <c r="K188" i="1"/>
  <c r="I187" i="1"/>
  <c r="I188" i="1" l="1"/>
  <c r="N189" i="1"/>
  <c r="A190" i="1"/>
  <c r="F189" i="1"/>
  <c r="B189" i="1"/>
  <c r="M189" i="1"/>
  <c r="H189" i="1"/>
  <c r="K189" i="1"/>
  <c r="J189" i="1"/>
  <c r="E189" i="1"/>
  <c r="L189" i="1"/>
  <c r="G189" i="1"/>
  <c r="D189" i="1"/>
  <c r="P187" i="1"/>
  <c r="O188" i="1"/>
  <c r="P188" i="1" l="1"/>
  <c r="I189" i="1"/>
  <c r="N190" i="1"/>
  <c r="A191" i="1"/>
  <c r="F190" i="1"/>
  <c r="D190" i="1"/>
  <c r="L190" i="1"/>
  <c r="M190" i="1"/>
  <c r="K190" i="1"/>
  <c r="H190" i="1"/>
  <c r="E190" i="1"/>
  <c r="G190" i="1"/>
  <c r="J190" i="1"/>
  <c r="B190" i="1"/>
  <c r="O189" i="1"/>
  <c r="P189" i="1" s="1"/>
  <c r="I190" i="1" l="1"/>
  <c r="H191" i="1"/>
  <c r="F191" i="1"/>
  <c r="G191" i="1"/>
  <c r="B191" i="1"/>
  <c r="M191" i="1"/>
  <c r="D191" i="1"/>
  <c r="K191" i="1"/>
  <c r="A192" i="1"/>
  <c r="J191" i="1"/>
  <c r="E191" i="1"/>
  <c r="N191" i="1"/>
  <c r="L191" i="1"/>
  <c r="O190" i="1"/>
  <c r="P190" i="1" l="1"/>
  <c r="I191" i="1"/>
  <c r="O191" i="1"/>
  <c r="H192" i="1"/>
  <c r="D192" i="1"/>
  <c r="N192" i="1"/>
  <c r="E192" i="1"/>
  <c r="A193" i="1"/>
  <c r="F192" i="1"/>
  <c r="G192" i="1"/>
  <c r="M192" i="1"/>
  <c r="K192" i="1"/>
  <c r="B192" i="1"/>
  <c r="J192" i="1"/>
  <c r="L192" i="1"/>
  <c r="A194" i="1" l="1"/>
  <c r="F193" i="1"/>
  <c r="G193" i="1"/>
  <c r="E193" i="1"/>
  <c r="N193" i="1"/>
  <c r="M193" i="1"/>
  <c r="L193" i="1"/>
  <c r="K193" i="1"/>
  <c r="H193" i="1"/>
  <c r="J193" i="1"/>
  <c r="D193" i="1"/>
  <c r="B193" i="1"/>
  <c r="O192" i="1"/>
  <c r="I192" i="1"/>
  <c r="P191" i="1"/>
  <c r="P192" i="1" l="1"/>
  <c r="I193" i="1"/>
  <c r="O193" i="1"/>
  <c r="B194" i="1"/>
  <c r="G194" i="1"/>
  <c r="J194" i="1"/>
  <c r="H194" i="1"/>
  <c r="N194" i="1"/>
  <c r="A195" i="1"/>
  <c r="D194" i="1"/>
  <c r="K194" i="1"/>
  <c r="M194" i="1"/>
  <c r="F194" i="1"/>
  <c r="L194" i="1"/>
  <c r="E194" i="1"/>
  <c r="P193" i="1" l="1"/>
  <c r="B195" i="1"/>
  <c r="A196" i="1"/>
  <c r="N195" i="1"/>
  <c r="L195" i="1"/>
  <c r="M195" i="1"/>
  <c r="J195" i="1"/>
  <c r="F195" i="1"/>
  <c r="K195" i="1"/>
  <c r="E195" i="1"/>
  <c r="G195" i="1"/>
  <c r="D195" i="1"/>
  <c r="H195" i="1"/>
  <c r="O194" i="1"/>
  <c r="I194" i="1"/>
  <c r="O195" i="1" l="1"/>
  <c r="P194" i="1"/>
  <c r="F196" i="1"/>
  <c r="G196" i="1"/>
  <c r="M196" i="1"/>
  <c r="K196" i="1"/>
  <c r="B196" i="1"/>
  <c r="E196" i="1"/>
  <c r="H196" i="1"/>
  <c r="N196" i="1"/>
  <c r="A197" i="1"/>
  <c r="L196" i="1"/>
  <c r="D196" i="1"/>
  <c r="J196" i="1"/>
  <c r="I195" i="1"/>
  <c r="O196" i="1" l="1"/>
  <c r="I196" i="1"/>
  <c r="M197" i="1"/>
  <c r="J197" i="1"/>
  <c r="N197" i="1"/>
  <c r="F197" i="1"/>
  <c r="E197" i="1"/>
  <c r="L197" i="1"/>
  <c r="K197" i="1"/>
  <c r="H197" i="1"/>
  <c r="B197" i="1"/>
  <c r="D197" i="1"/>
  <c r="G197" i="1"/>
  <c r="A198" i="1"/>
  <c r="P195" i="1"/>
  <c r="O197" i="1" l="1"/>
  <c r="G198" i="1"/>
  <c r="M198" i="1"/>
  <c r="A199" i="1"/>
  <c r="N198" i="1"/>
  <c r="J198" i="1"/>
  <c r="B198" i="1"/>
  <c r="F198" i="1"/>
  <c r="K198" i="1"/>
  <c r="L198" i="1"/>
  <c r="H198" i="1"/>
  <c r="D198" i="1"/>
  <c r="E198" i="1"/>
  <c r="I197" i="1"/>
  <c r="P196" i="1"/>
  <c r="I198" i="1" l="1"/>
  <c r="O198" i="1"/>
  <c r="A200" i="1"/>
  <c r="B199" i="1"/>
  <c r="H199" i="1"/>
  <c r="N199" i="1"/>
  <c r="F199" i="1"/>
  <c r="D199" i="1"/>
  <c r="J199" i="1"/>
  <c r="G199" i="1"/>
  <c r="K199" i="1"/>
  <c r="M199" i="1"/>
  <c r="L199" i="1"/>
  <c r="E199" i="1"/>
  <c r="P197" i="1"/>
  <c r="P198" i="1" l="1"/>
  <c r="I199" i="1"/>
  <c r="H200" i="1"/>
  <c r="K200" i="1"/>
  <c r="D200" i="1"/>
  <c r="N200" i="1"/>
  <c r="M200" i="1"/>
  <c r="A201" i="1"/>
  <c r="L200" i="1"/>
  <c r="F200" i="1"/>
  <c r="G200" i="1"/>
  <c r="J200" i="1"/>
  <c r="B200" i="1"/>
  <c r="E200" i="1"/>
  <c r="O199" i="1"/>
  <c r="P199" i="1" l="1"/>
  <c r="B201" i="1"/>
  <c r="M201" i="1"/>
  <c r="D201" i="1"/>
  <c r="J201" i="1"/>
  <c r="L201" i="1"/>
  <c r="K201" i="1"/>
  <c r="A202" i="1"/>
  <c r="N201" i="1"/>
  <c r="G201" i="1"/>
  <c r="H201" i="1"/>
  <c r="E201" i="1"/>
  <c r="F201" i="1"/>
  <c r="O200" i="1"/>
  <c r="I200" i="1"/>
  <c r="K202" i="1" l="1"/>
  <c r="A203" i="1"/>
  <c r="B202" i="1"/>
  <c r="N202" i="1"/>
  <c r="L202" i="1"/>
  <c r="J202" i="1"/>
  <c r="M202" i="1"/>
  <c r="D202" i="1"/>
  <c r="F202" i="1"/>
  <c r="H202" i="1"/>
  <c r="G202" i="1"/>
  <c r="E202" i="1"/>
  <c r="P200" i="1"/>
  <c r="O201" i="1"/>
  <c r="I201" i="1"/>
  <c r="P201" i="1" l="1"/>
  <c r="O202" i="1"/>
  <c r="I202" i="1"/>
  <c r="D203" i="1"/>
  <c r="N203" i="1"/>
  <c r="H203" i="1"/>
  <c r="K203" i="1"/>
  <c r="B203" i="1"/>
  <c r="E203" i="1"/>
  <c r="L203" i="1"/>
  <c r="A204" i="1"/>
  <c r="J203" i="1"/>
  <c r="M203" i="1"/>
  <c r="G203" i="1"/>
  <c r="F203" i="1"/>
  <c r="I203" i="1" l="1"/>
  <c r="O203" i="1"/>
  <c r="M204" i="1"/>
  <c r="B204" i="1"/>
  <c r="E204" i="1"/>
  <c r="A205" i="1"/>
  <c r="N204" i="1"/>
  <c r="G204" i="1"/>
  <c r="L204" i="1"/>
  <c r="D204" i="1"/>
  <c r="J204" i="1"/>
  <c r="K204" i="1"/>
  <c r="F204" i="1"/>
  <c r="H204" i="1"/>
  <c r="P202" i="1"/>
  <c r="P203" i="1" l="1"/>
  <c r="E205" i="1"/>
  <c r="K205" i="1"/>
  <c r="B205" i="1"/>
  <c r="L205" i="1"/>
  <c r="M205" i="1"/>
  <c r="A206" i="1"/>
  <c r="G205" i="1"/>
  <c r="J205" i="1"/>
  <c r="F205" i="1"/>
  <c r="D205" i="1"/>
  <c r="N205" i="1"/>
  <c r="H205" i="1"/>
  <c r="I204" i="1"/>
  <c r="O204" i="1"/>
  <c r="O205" i="1" l="1"/>
  <c r="P204" i="1"/>
  <c r="G206" i="1"/>
  <c r="J206" i="1"/>
  <c r="N206" i="1"/>
  <c r="E206" i="1"/>
  <c r="F206" i="1"/>
  <c r="B206" i="1"/>
  <c r="K206" i="1"/>
  <c r="L206" i="1"/>
  <c r="D206" i="1"/>
  <c r="H206" i="1"/>
  <c r="A207" i="1"/>
  <c r="M206" i="1"/>
  <c r="I205" i="1"/>
  <c r="I206" i="1" l="1"/>
  <c r="G207" i="1"/>
  <c r="L207" i="1"/>
  <c r="J207" i="1"/>
  <c r="F207" i="1"/>
  <c r="H207" i="1"/>
  <c r="B207" i="1"/>
  <c r="N207" i="1"/>
  <c r="O207" i="1" s="1"/>
  <c r="D207" i="1"/>
  <c r="M207" i="1"/>
  <c r="E207" i="1"/>
  <c r="A208" i="1"/>
  <c r="K207" i="1"/>
  <c r="O206" i="1"/>
  <c r="P205" i="1"/>
  <c r="P206" i="1" l="1"/>
  <c r="I207" i="1"/>
  <c r="P207" i="1" s="1"/>
  <c r="E208" i="1"/>
  <c r="K208" i="1"/>
  <c r="D208" i="1"/>
  <c r="J208" i="1"/>
  <c r="N208" i="1"/>
  <c r="B208" i="1"/>
  <c r="L208" i="1"/>
  <c r="H208" i="1"/>
  <c r="A209" i="1"/>
  <c r="M208" i="1"/>
  <c r="G208" i="1"/>
  <c r="F208" i="1"/>
  <c r="O208" i="1" l="1"/>
  <c r="A210" i="1"/>
  <c r="G209" i="1"/>
  <c r="H209" i="1"/>
  <c r="F209" i="1"/>
  <c r="K209" i="1"/>
  <c r="D209" i="1"/>
  <c r="E209" i="1"/>
  <c r="N209" i="1"/>
  <c r="L209" i="1"/>
  <c r="B209" i="1"/>
  <c r="M209" i="1"/>
  <c r="J209" i="1"/>
  <c r="I208" i="1"/>
  <c r="O209" i="1" l="1"/>
  <c r="A211" i="1"/>
  <c r="F210" i="1"/>
  <c r="K210" i="1"/>
  <c r="B210" i="1"/>
  <c r="E210" i="1"/>
  <c r="N210" i="1"/>
  <c r="M210" i="1"/>
  <c r="L210" i="1"/>
  <c r="G210" i="1"/>
  <c r="H210" i="1"/>
  <c r="J210" i="1"/>
  <c r="D210" i="1"/>
  <c r="I209" i="1"/>
  <c r="P209" i="1" s="1"/>
  <c r="P208" i="1"/>
  <c r="I210" i="1" l="1"/>
  <c r="O210" i="1"/>
  <c r="K211" i="1"/>
  <c r="E211" i="1"/>
  <c r="B211" i="1"/>
  <c r="N211" i="1"/>
  <c r="J211" i="1"/>
  <c r="L211" i="1"/>
  <c r="D211" i="1"/>
  <c r="M211" i="1"/>
  <c r="G211" i="1"/>
  <c r="H211" i="1"/>
  <c r="A212" i="1"/>
  <c r="F211" i="1"/>
  <c r="P210" i="1" l="1"/>
  <c r="O211" i="1"/>
  <c r="L212" i="1"/>
  <c r="N212" i="1"/>
  <c r="E212" i="1"/>
  <c r="D212" i="1"/>
  <c r="F212" i="1"/>
  <c r="K212" i="1"/>
  <c r="M212" i="1"/>
  <c r="A213" i="1"/>
  <c r="J212" i="1"/>
  <c r="B212" i="1"/>
  <c r="H212" i="1"/>
  <c r="G212" i="1"/>
  <c r="I211" i="1"/>
  <c r="I212" i="1" l="1"/>
  <c r="O212" i="1"/>
  <c r="N213" i="1"/>
  <c r="A214" i="1"/>
  <c r="F213" i="1"/>
  <c r="B213" i="1"/>
  <c r="M213" i="1"/>
  <c r="J213" i="1"/>
  <c r="E213" i="1"/>
  <c r="K213" i="1"/>
  <c r="H213" i="1"/>
  <c r="G213" i="1"/>
  <c r="L213" i="1"/>
  <c r="D213" i="1"/>
  <c r="P211" i="1"/>
  <c r="P212" i="1" l="1"/>
  <c r="O213" i="1"/>
  <c r="I213" i="1"/>
  <c r="E214" i="1"/>
  <c r="D214" i="1"/>
  <c r="A215" i="1"/>
  <c r="M214" i="1"/>
  <c r="H214" i="1"/>
  <c r="B214" i="1"/>
  <c r="G214" i="1"/>
  <c r="K214" i="1"/>
  <c r="N214" i="1"/>
  <c r="L214" i="1"/>
  <c r="F214" i="1"/>
  <c r="J214" i="1"/>
  <c r="I214" i="1" l="1"/>
  <c r="O214" i="1"/>
  <c r="G215" i="1"/>
  <c r="K215" i="1"/>
  <c r="N215" i="1"/>
  <c r="E215" i="1"/>
  <c r="F215" i="1"/>
  <c r="D215" i="1"/>
  <c r="H215" i="1"/>
  <c r="J215" i="1"/>
  <c r="A216" i="1"/>
  <c r="B215" i="1"/>
  <c r="M215" i="1"/>
  <c r="P213" i="1"/>
  <c r="P214" i="1" l="1"/>
  <c r="I215" i="1"/>
  <c r="A217" i="1"/>
  <c r="E216" i="1"/>
  <c r="H216" i="1"/>
  <c r="B216" i="1"/>
  <c r="J216" i="1"/>
  <c r="G216" i="1"/>
  <c r="N216" i="1"/>
  <c r="M216" i="1"/>
  <c r="D216" i="1"/>
  <c r="K216" i="1"/>
  <c r="F216" i="1"/>
  <c r="O215" i="1"/>
  <c r="P215" i="1" s="1"/>
  <c r="O216" i="1" l="1"/>
  <c r="I216" i="1"/>
  <c r="J217" i="1"/>
  <c r="N217" i="1"/>
  <c r="A218" i="1"/>
  <c r="F217" i="1"/>
  <c r="M217" i="1"/>
  <c r="H217" i="1"/>
  <c r="B217" i="1"/>
  <c r="E217" i="1"/>
  <c r="D217" i="1"/>
  <c r="K217" i="1"/>
  <c r="G217" i="1"/>
  <c r="B218" i="1" l="1"/>
  <c r="J218" i="1"/>
  <c r="M218" i="1"/>
  <c r="A219" i="1"/>
  <c r="N218" i="1"/>
  <c r="H218" i="1"/>
  <c r="D218" i="1"/>
  <c r="E218" i="1"/>
  <c r="G218" i="1"/>
  <c r="K218" i="1"/>
  <c r="F218" i="1"/>
  <c r="O217" i="1"/>
  <c r="I217" i="1"/>
  <c r="P216" i="1"/>
  <c r="O218" i="1" l="1"/>
  <c r="P217" i="1"/>
  <c r="K219" i="1"/>
  <c r="M219" i="1"/>
  <c r="B219" i="1"/>
  <c r="H219" i="1"/>
  <c r="J219" i="1"/>
  <c r="G219" i="1"/>
  <c r="A220" i="1"/>
  <c r="F219" i="1"/>
  <c r="E219" i="1"/>
  <c r="D219" i="1"/>
  <c r="N219" i="1"/>
  <c r="I218" i="1"/>
  <c r="O219" i="1" l="1"/>
  <c r="I219" i="1"/>
  <c r="E220" i="1"/>
  <c r="N220" i="1"/>
  <c r="H220" i="1"/>
  <c r="D220" i="1"/>
  <c r="G220" i="1"/>
  <c r="K220" i="1"/>
  <c r="F220" i="1"/>
  <c r="B220" i="1"/>
  <c r="A221" i="1"/>
  <c r="M220" i="1"/>
  <c r="J220" i="1"/>
  <c r="P218" i="1"/>
  <c r="O220" i="1" l="1"/>
  <c r="I220" i="1"/>
  <c r="F221" i="1"/>
  <c r="B221" i="1"/>
  <c r="J221" i="1"/>
  <c r="M221" i="1"/>
  <c r="G221" i="1"/>
  <c r="E221" i="1"/>
  <c r="A222" i="1"/>
  <c r="D221" i="1"/>
  <c r="K221" i="1"/>
  <c r="N221" i="1"/>
  <c r="H221" i="1"/>
  <c r="P219" i="1"/>
  <c r="P220" i="1" l="1"/>
  <c r="O221" i="1"/>
  <c r="I221" i="1"/>
  <c r="N222" i="1"/>
  <c r="A223" i="1"/>
  <c r="F222" i="1"/>
  <c r="B222" i="1"/>
  <c r="M222" i="1"/>
  <c r="D222" i="1"/>
  <c r="J222" i="1"/>
  <c r="E222" i="1"/>
  <c r="K222" i="1"/>
  <c r="G222" i="1"/>
  <c r="H222" i="1"/>
  <c r="I222" i="1" l="1"/>
  <c r="N223" i="1"/>
  <c r="M223" i="1"/>
  <c r="F223" i="1"/>
  <c r="A224" i="1"/>
  <c r="H223" i="1"/>
  <c r="K223" i="1"/>
  <c r="B223" i="1"/>
  <c r="J223" i="1"/>
  <c r="D223" i="1"/>
  <c r="E223" i="1"/>
  <c r="G223" i="1"/>
  <c r="O222" i="1"/>
  <c r="P221" i="1"/>
  <c r="P222" i="1" l="1"/>
  <c r="I223" i="1"/>
  <c r="G224" i="1"/>
  <c r="J224" i="1"/>
  <c r="D224" i="1"/>
  <c r="F224" i="1"/>
  <c r="E224" i="1"/>
  <c r="A225" i="1"/>
  <c r="M224" i="1"/>
  <c r="N224" i="1"/>
  <c r="B224" i="1"/>
  <c r="H224" i="1"/>
  <c r="K224" i="1"/>
  <c r="O223" i="1"/>
  <c r="P223" i="1" s="1"/>
  <c r="I224" i="1" l="1"/>
  <c r="J225" i="1"/>
  <c r="G225" i="1"/>
  <c r="A226" i="1"/>
  <c r="N225" i="1"/>
  <c r="H225" i="1"/>
  <c r="K225" i="1"/>
  <c r="E225" i="1"/>
  <c r="M225" i="1"/>
  <c r="F225" i="1"/>
  <c r="D225" i="1"/>
  <c r="B225" i="1"/>
  <c r="O224" i="1"/>
  <c r="P224" i="1" s="1"/>
  <c r="I225" i="1" l="1"/>
  <c r="K226" i="1"/>
  <c r="M226" i="1"/>
  <c r="B226" i="1"/>
  <c r="H226" i="1"/>
  <c r="J226" i="1"/>
  <c r="F226" i="1"/>
  <c r="D226" i="1"/>
  <c r="A227" i="1"/>
  <c r="G226" i="1"/>
  <c r="N226" i="1"/>
  <c r="E226" i="1"/>
  <c r="O225" i="1"/>
  <c r="P225" i="1" l="1"/>
  <c r="O226" i="1"/>
  <c r="I226" i="1"/>
  <c r="D227" i="1"/>
  <c r="F227" i="1"/>
  <c r="K227" i="1"/>
  <c r="E227" i="1"/>
  <c r="B227" i="1"/>
  <c r="G227" i="1"/>
  <c r="J227" i="1"/>
  <c r="N227" i="1"/>
  <c r="H227" i="1"/>
  <c r="M227" i="1"/>
  <c r="A228" i="1"/>
  <c r="I227" i="1" l="1"/>
  <c r="E228" i="1"/>
  <c r="H228" i="1"/>
  <c r="F228" i="1"/>
  <c r="M228" i="1"/>
  <c r="D228" i="1"/>
  <c r="J228" i="1"/>
  <c r="K228" i="1"/>
  <c r="B228" i="1"/>
  <c r="G228" i="1"/>
  <c r="N228" i="1"/>
  <c r="A229" i="1"/>
  <c r="O227" i="1"/>
  <c r="P226" i="1"/>
  <c r="O228" i="1" l="1"/>
  <c r="I228" i="1"/>
  <c r="B229" i="1"/>
  <c r="J229" i="1"/>
  <c r="E229" i="1"/>
  <c r="H229" i="1"/>
  <c r="D229" i="1"/>
  <c r="A230" i="1"/>
  <c r="G229" i="1"/>
  <c r="N229" i="1"/>
  <c r="F229" i="1"/>
  <c r="K229" i="1"/>
  <c r="M229" i="1"/>
  <c r="P227" i="1"/>
  <c r="P228" i="1" l="1"/>
  <c r="O229" i="1"/>
  <c r="I229" i="1"/>
  <c r="J230" i="1"/>
  <c r="D230" i="1"/>
  <c r="H230" i="1"/>
  <c r="K230" i="1"/>
  <c r="G230" i="1"/>
  <c r="B230" i="1"/>
  <c r="F230" i="1"/>
  <c r="E230" i="1"/>
  <c r="N230" i="1"/>
  <c r="M230" i="1"/>
  <c r="A231" i="1"/>
  <c r="K231" i="1" l="1"/>
  <c r="M231" i="1"/>
  <c r="N231" i="1"/>
  <c r="E231" i="1"/>
  <c r="F231" i="1"/>
  <c r="B231" i="1"/>
  <c r="H231" i="1"/>
  <c r="A232" i="1"/>
  <c r="D231" i="1"/>
  <c r="G231" i="1"/>
  <c r="J231" i="1"/>
  <c r="O230" i="1"/>
  <c r="I230" i="1"/>
  <c r="P229" i="1"/>
  <c r="P230" i="1" l="1"/>
  <c r="B232" i="1"/>
  <c r="N232" i="1"/>
  <c r="K232" i="1"/>
  <c r="F232" i="1"/>
  <c r="M232" i="1"/>
  <c r="J232" i="1"/>
  <c r="E232" i="1"/>
  <c r="H232" i="1"/>
  <c r="A233" i="1"/>
  <c r="G232" i="1"/>
  <c r="D232" i="1"/>
  <c r="I231" i="1"/>
  <c r="O231" i="1"/>
  <c r="O232" i="1" l="1"/>
  <c r="P231" i="1"/>
  <c r="M233" i="1"/>
  <c r="K233" i="1"/>
  <c r="B233" i="1"/>
  <c r="F233" i="1"/>
  <c r="J233" i="1"/>
  <c r="A234" i="1"/>
  <c r="E233" i="1"/>
  <c r="H233" i="1"/>
  <c r="D233" i="1"/>
  <c r="G233" i="1"/>
  <c r="N233" i="1"/>
  <c r="I232" i="1"/>
  <c r="P232" i="1" l="1"/>
  <c r="N234" i="1"/>
  <c r="G234" i="1"/>
  <c r="F234" i="1"/>
  <c r="M234" i="1"/>
  <c r="J234" i="1"/>
  <c r="B234" i="1"/>
  <c r="E234" i="1"/>
  <c r="K234" i="1"/>
  <c r="A235" i="1"/>
  <c r="D234" i="1"/>
  <c r="H234" i="1"/>
  <c r="O233" i="1"/>
  <c r="I233" i="1"/>
  <c r="I234" i="1" l="1"/>
  <c r="J235" i="1"/>
  <c r="M235" i="1"/>
  <c r="A236" i="1"/>
  <c r="D235" i="1"/>
  <c r="H235" i="1"/>
  <c r="B235" i="1"/>
  <c r="E235" i="1"/>
  <c r="G235" i="1"/>
  <c r="K235" i="1"/>
  <c r="F235" i="1"/>
  <c r="N235" i="1"/>
  <c r="O234" i="1"/>
  <c r="P233" i="1"/>
  <c r="P234" i="1" l="1"/>
  <c r="I235" i="1"/>
  <c r="B236" i="1"/>
  <c r="K236" i="1"/>
  <c r="J236" i="1"/>
  <c r="D236" i="1"/>
  <c r="N236" i="1"/>
  <c r="A237" i="1"/>
  <c r="M236" i="1"/>
  <c r="E236" i="1"/>
  <c r="H236" i="1"/>
  <c r="G236" i="1"/>
  <c r="F236" i="1"/>
  <c r="O235" i="1"/>
  <c r="P235" i="1" s="1"/>
  <c r="K237" i="1" l="1"/>
  <c r="M237" i="1"/>
  <c r="B237" i="1"/>
  <c r="E237" i="1"/>
  <c r="J237" i="1"/>
  <c r="A238" i="1"/>
  <c r="H237" i="1"/>
  <c r="G237" i="1"/>
  <c r="F237" i="1"/>
  <c r="D237" i="1"/>
  <c r="N237" i="1"/>
  <c r="O236" i="1"/>
  <c r="I236" i="1"/>
  <c r="P236" i="1" l="1"/>
  <c r="M238" i="1"/>
  <c r="G238" i="1"/>
  <c r="H238" i="1"/>
  <c r="E238" i="1"/>
  <c r="A239" i="1"/>
  <c r="N238" i="1"/>
  <c r="D238" i="1"/>
  <c r="F238" i="1"/>
  <c r="K238" i="1"/>
  <c r="J238" i="1"/>
  <c r="B238" i="1"/>
  <c r="O237" i="1"/>
  <c r="I237" i="1"/>
  <c r="P237" i="1" l="1"/>
  <c r="F239" i="1"/>
  <c r="H239" i="1"/>
  <c r="M239" i="1"/>
  <c r="G239" i="1"/>
  <c r="D239" i="1"/>
  <c r="E239" i="1"/>
  <c r="A240" i="1"/>
  <c r="K239" i="1"/>
  <c r="N239" i="1"/>
  <c r="J239" i="1"/>
  <c r="B239" i="1"/>
  <c r="I238" i="1"/>
  <c r="O238" i="1"/>
  <c r="P238" i="1" l="1"/>
  <c r="N240" i="1"/>
  <c r="A241" i="1"/>
  <c r="F240" i="1"/>
  <c r="B240" i="1"/>
  <c r="M240" i="1"/>
  <c r="H240" i="1"/>
  <c r="E240" i="1"/>
  <c r="D240" i="1"/>
  <c r="G240" i="1"/>
  <c r="J240" i="1"/>
  <c r="K240" i="1"/>
  <c r="I239" i="1"/>
  <c r="O239" i="1"/>
  <c r="P239" i="1" l="1"/>
  <c r="O240" i="1"/>
  <c r="I240" i="1"/>
  <c r="G241" i="1"/>
  <c r="B241" i="1"/>
  <c r="N241" i="1"/>
  <c r="A242" i="1"/>
  <c r="J241" i="1"/>
  <c r="F241" i="1"/>
  <c r="D241" i="1"/>
  <c r="M241" i="1"/>
  <c r="E241" i="1"/>
  <c r="H241" i="1"/>
  <c r="K241" i="1"/>
  <c r="P240" i="1" l="1"/>
  <c r="I241" i="1"/>
  <c r="G242" i="1"/>
  <c r="B242" i="1"/>
  <c r="N242" i="1"/>
  <c r="D242" i="1"/>
  <c r="F242" i="1"/>
  <c r="M242" i="1"/>
  <c r="K242" i="1"/>
  <c r="H242" i="1"/>
  <c r="A243" i="1"/>
  <c r="J242" i="1"/>
  <c r="E242" i="1"/>
  <c r="O241" i="1"/>
  <c r="P241" i="1" l="1"/>
  <c r="O242" i="1"/>
  <c r="N243" i="1"/>
  <c r="H243" i="1"/>
  <c r="G243" i="1"/>
  <c r="M243" i="1"/>
  <c r="B243" i="1"/>
  <c r="J243" i="1"/>
  <c r="K243" i="1"/>
  <c r="A244" i="1"/>
  <c r="E243" i="1"/>
  <c r="D243" i="1"/>
  <c r="F243" i="1"/>
  <c r="I242" i="1"/>
  <c r="I243" i="1" l="1"/>
  <c r="A245" i="1"/>
  <c r="D244" i="1"/>
  <c r="H244" i="1"/>
  <c r="N244" i="1"/>
  <c r="G244" i="1"/>
  <c r="M244" i="1"/>
  <c r="K244" i="1"/>
  <c r="F244" i="1"/>
  <c r="J244" i="1"/>
  <c r="B244" i="1"/>
  <c r="E244" i="1"/>
  <c r="O243" i="1"/>
  <c r="P242" i="1"/>
  <c r="P243" i="1" l="1"/>
  <c r="I244" i="1"/>
  <c r="O244" i="1"/>
  <c r="G245" i="1"/>
  <c r="B245" i="1"/>
  <c r="J245" i="1"/>
  <c r="A246" i="1"/>
  <c r="N245" i="1"/>
  <c r="M245" i="1"/>
  <c r="D245" i="1"/>
  <c r="H245" i="1"/>
  <c r="K245" i="1"/>
  <c r="F245" i="1"/>
  <c r="E245" i="1"/>
  <c r="P244" i="1" l="1"/>
  <c r="O245" i="1"/>
  <c r="H246" i="1"/>
  <c r="N246" i="1"/>
  <c r="G246" i="1"/>
  <c r="B246" i="1"/>
  <c r="A247" i="1"/>
  <c r="J246" i="1"/>
  <c r="E246" i="1"/>
  <c r="F246" i="1"/>
  <c r="D246" i="1"/>
  <c r="K246" i="1"/>
  <c r="M246" i="1"/>
  <c r="I245" i="1"/>
  <c r="P245" i="1" s="1"/>
  <c r="F247" i="1" l="1"/>
  <c r="J247" i="1"/>
  <c r="B247" i="1"/>
  <c r="M247" i="1"/>
  <c r="G247" i="1"/>
  <c r="E247" i="1"/>
  <c r="H247" i="1"/>
  <c r="K247" i="1"/>
  <c r="D247" i="1"/>
  <c r="N247" i="1"/>
  <c r="A248" i="1"/>
  <c r="I246" i="1"/>
  <c r="O246" i="1"/>
  <c r="P246" i="1" l="1"/>
  <c r="N248" i="1"/>
  <c r="K248" i="1"/>
  <c r="J248" i="1"/>
  <c r="H248" i="1"/>
  <c r="D248" i="1"/>
  <c r="E248" i="1"/>
  <c r="B248" i="1"/>
  <c r="G248" i="1"/>
  <c r="A249" i="1"/>
  <c r="F248" i="1"/>
  <c r="M248" i="1"/>
  <c r="O247" i="1"/>
  <c r="I247" i="1"/>
  <c r="P247" i="1" s="1"/>
  <c r="G249" i="1" l="1"/>
  <c r="J249" i="1"/>
  <c r="A250" i="1"/>
  <c r="F249" i="1"/>
  <c r="B249" i="1"/>
  <c r="H249" i="1"/>
  <c r="K249" i="1"/>
  <c r="N249" i="1"/>
  <c r="M249" i="1"/>
  <c r="E249" i="1"/>
  <c r="D249" i="1"/>
  <c r="I248" i="1"/>
  <c r="O248" i="1"/>
  <c r="P248" i="1" l="1"/>
  <c r="I249" i="1"/>
  <c r="G250" i="1"/>
  <c r="N250" i="1"/>
  <c r="J250" i="1"/>
  <c r="F250" i="1"/>
  <c r="E250" i="1"/>
  <c r="M250" i="1"/>
  <c r="H250" i="1"/>
  <c r="K250" i="1"/>
  <c r="A251" i="1"/>
  <c r="D250" i="1"/>
  <c r="B250" i="1"/>
  <c r="O249" i="1"/>
  <c r="P249" i="1" s="1"/>
  <c r="I250" i="1" l="1"/>
  <c r="O250" i="1"/>
  <c r="J251" i="1"/>
  <c r="B251" i="1"/>
  <c r="A252" i="1"/>
  <c r="N251" i="1"/>
  <c r="G251" i="1"/>
  <c r="F251" i="1"/>
  <c r="H251" i="1"/>
  <c r="M251" i="1"/>
  <c r="D251" i="1"/>
  <c r="K251" i="1"/>
  <c r="E251" i="1"/>
  <c r="P250" i="1" l="1"/>
  <c r="B252" i="1"/>
  <c r="M252" i="1"/>
  <c r="G252" i="1"/>
  <c r="F252" i="1"/>
  <c r="J252" i="1"/>
  <c r="D252" i="1"/>
  <c r="A253" i="1"/>
  <c r="H252" i="1"/>
  <c r="E252" i="1"/>
  <c r="N252" i="1"/>
  <c r="K252" i="1"/>
  <c r="I251" i="1"/>
  <c r="O251" i="1"/>
  <c r="P251" i="1" l="1"/>
  <c r="O252" i="1"/>
  <c r="D253" i="1"/>
  <c r="E253" i="1"/>
  <c r="K253" i="1"/>
  <c r="M253" i="1"/>
  <c r="B253" i="1"/>
  <c r="N253" i="1"/>
  <c r="F253" i="1"/>
  <c r="J253" i="1"/>
  <c r="A254" i="1"/>
  <c r="G253" i="1"/>
  <c r="H253" i="1"/>
  <c r="I252" i="1"/>
  <c r="P252" i="1" s="1"/>
  <c r="I253" i="1" l="1"/>
  <c r="F254" i="1"/>
  <c r="D254" i="1"/>
  <c r="A255" i="1"/>
  <c r="J254" i="1"/>
  <c r="K254" i="1"/>
  <c r="B254" i="1"/>
  <c r="H254" i="1"/>
  <c r="M254" i="1"/>
  <c r="G254" i="1"/>
  <c r="E254" i="1"/>
  <c r="N254" i="1"/>
  <c r="O253" i="1"/>
  <c r="I254" i="1" l="1"/>
  <c r="P253" i="1"/>
  <c r="O254" i="1"/>
  <c r="F255" i="1"/>
  <c r="H255" i="1"/>
  <c r="M255" i="1"/>
  <c r="A256" i="1"/>
  <c r="E255" i="1"/>
  <c r="N255" i="1"/>
  <c r="G255" i="1"/>
  <c r="J255" i="1"/>
  <c r="D255" i="1"/>
  <c r="K255" i="1"/>
  <c r="B255" i="1"/>
  <c r="P254" i="1" l="1"/>
  <c r="I255" i="1"/>
  <c r="N256" i="1"/>
  <c r="H256" i="1"/>
  <c r="F256" i="1"/>
  <c r="B256" i="1"/>
  <c r="M256" i="1"/>
  <c r="A257" i="1"/>
  <c r="E256" i="1"/>
  <c r="D256" i="1"/>
  <c r="J256" i="1"/>
  <c r="K256" i="1"/>
  <c r="G256" i="1"/>
  <c r="O255" i="1"/>
  <c r="P255" i="1" s="1"/>
  <c r="H257" i="1" l="1"/>
  <c r="J257" i="1"/>
  <c r="G257" i="1"/>
  <c r="A258" i="1"/>
  <c r="N257" i="1"/>
  <c r="D257" i="1"/>
  <c r="F257" i="1"/>
  <c r="B257" i="1"/>
  <c r="M257" i="1"/>
  <c r="E257" i="1"/>
  <c r="K257" i="1"/>
  <c r="I256" i="1"/>
  <c r="O256" i="1"/>
  <c r="P256" i="1" l="1"/>
  <c r="A259" i="1"/>
  <c r="D258" i="1"/>
  <c r="G258" i="1"/>
  <c r="E258" i="1"/>
  <c r="N258" i="1"/>
  <c r="J258" i="1"/>
  <c r="M258" i="1"/>
  <c r="K258" i="1"/>
  <c r="H258" i="1"/>
  <c r="B258" i="1"/>
  <c r="F258" i="1"/>
  <c r="O257" i="1"/>
  <c r="I257" i="1"/>
  <c r="P257" i="1" l="1"/>
  <c r="O258" i="1"/>
  <c r="I258" i="1"/>
  <c r="K259" i="1"/>
  <c r="J259" i="1"/>
  <c r="F259" i="1"/>
  <c r="N259" i="1"/>
  <c r="M259" i="1"/>
  <c r="A260" i="1"/>
  <c r="D259" i="1"/>
  <c r="H259" i="1"/>
  <c r="E259" i="1"/>
  <c r="G259" i="1"/>
  <c r="B259" i="1"/>
  <c r="I259" i="1" l="1"/>
  <c r="O259" i="1"/>
  <c r="P258" i="1"/>
  <c r="F260" i="1"/>
  <c r="J260" i="1"/>
  <c r="H260" i="1"/>
  <c r="A261" i="1"/>
  <c r="G260" i="1"/>
  <c r="N260" i="1"/>
  <c r="D260" i="1"/>
  <c r="K260" i="1"/>
  <c r="B260" i="1"/>
  <c r="E260" i="1"/>
  <c r="M260" i="1"/>
  <c r="P259" i="1" l="1"/>
  <c r="K261" i="1"/>
  <c r="M261" i="1"/>
  <c r="G261" i="1"/>
  <c r="F261" i="1"/>
  <c r="B261" i="1"/>
  <c r="E261" i="1"/>
  <c r="J261" i="1"/>
  <c r="A262" i="1"/>
  <c r="N261" i="1"/>
  <c r="H261" i="1"/>
  <c r="D261" i="1"/>
  <c r="I260" i="1"/>
  <c r="O260" i="1"/>
  <c r="P260" i="1" l="1"/>
  <c r="I261" i="1"/>
  <c r="E262" i="1"/>
  <c r="H262" i="1"/>
  <c r="G262" i="1"/>
  <c r="B262" i="1"/>
  <c r="A263" i="1"/>
  <c r="M262" i="1"/>
  <c r="N262" i="1"/>
  <c r="F262" i="1"/>
  <c r="K262" i="1"/>
  <c r="J262" i="1"/>
  <c r="D262" i="1"/>
  <c r="O261" i="1"/>
  <c r="I262" i="1" l="1"/>
  <c r="F263" i="1"/>
  <c r="H263" i="1"/>
  <c r="M263" i="1"/>
  <c r="G263" i="1"/>
  <c r="J263" i="1"/>
  <c r="D263" i="1"/>
  <c r="B263" i="1"/>
  <c r="N263" i="1"/>
  <c r="A264" i="1"/>
  <c r="E263" i="1"/>
  <c r="K263" i="1"/>
  <c r="O262" i="1"/>
  <c r="P261" i="1"/>
  <c r="P262" i="1" l="1"/>
  <c r="I263" i="1"/>
  <c r="O263" i="1"/>
  <c r="N264" i="1"/>
  <c r="K264" i="1"/>
  <c r="F264" i="1"/>
  <c r="J264" i="1"/>
  <c r="M264" i="1"/>
  <c r="H264" i="1"/>
  <c r="D264" i="1"/>
  <c r="B264" i="1"/>
  <c r="G264" i="1"/>
  <c r="A265" i="1"/>
  <c r="E264" i="1"/>
  <c r="O264" i="1" l="1"/>
  <c r="P263" i="1"/>
  <c r="M265" i="1"/>
  <c r="E265" i="1"/>
  <c r="D265" i="1"/>
  <c r="B265" i="1"/>
  <c r="H265" i="1"/>
  <c r="G265" i="1"/>
  <c r="A266" i="1"/>
  <c r="N265" i="1"/>
  <c r="K265" i="1"/>
  <c r="F265" i="1"/>
  <c r="J265" i="1"/>
  <c r="I264" i="1"/>
  <c r="P264" i="1" l="1"/>
  <c r="O265" i="1"/>
  <c r="I265" i="1"/>
  <c r="A267" i="1"/>
  <c r="K266" i="1"/>
  <c r="G266" i="1"/>
  <c r="J266" i="1"/>
  <c r="B266" i="1"/>
  <c r="H266" i="1"/>
  <c r="N266" i="1"/>
  <c r="M266" i="1"/>
  <c r="F266" i="1"/>
  <c r="D266" i="1"/>
  <c r="E266" i="1"/>
  <c r="I266" i="1" l="1"/>
  <c r="O266" i="1"/>
  <c r="N267" i="1"/>
  <c r="J267" i="1"/>
  <c r="A268" i="1"/>
  <c r="M267" i="1"/>
  <c r="D267" i="1"/>
  <c r="H267" i="1"/>
  <c r="B267" i="1"/>
  <c r="G267" i="1"/>
  <c r="K267" i="1"/>
  <c r="F267" i="1"/>
  <c r="E267" i="1"/>
  <c r="P265" i="1"/>
  <c r="P266" i="1" l="1"/>
  <c r="B268" i="1"/>
  <c r="D268" i="1"/>
  <c r="J268" i="1"/>
  <c r="M268" i="1"/>
  <c r="A269" i="1"/>
  <c r="N268" i="1"/>
  <c r="H268" i="1"/>
  <c r="G268" i="1"/>
  <c r="F268" i="1"/>
  <c r="E268" i="1"/>
  <c r="K268" i="1"/>
  <c r="O267" i="1"/>
  <c r="I267" i="1"/>
  <c r="P267" i="1" l="1"/>
  <c r="D269" i="1"/>
  <c r="N269" i="1"/>
  <c r="K269" i="1"/>
  <c r="E269" i="1"/>
  <c r="M269" i="1"/>
  <c r="G269" i="1"/>
  <c r="F269" i="1"/>
  <c r="B269" i="1"/>
  <c r="J269" i="1"/>
  <c r="A270" i="1"/>
  <c r="H269" i="1"/>
  <c r="O268" i="1"/>
  <c r="I268" i="1"/>
  <c r="P268" i="1" l="1"/>
  <c r="M270" i="1"/>
  <c r="G270" i="1"/>
  <c r="E270" i="1"/>
  <c r="A271" i="1"/>
  <c r="N270" i="1"/>
  <c r="D270" i="1"/>
  <c r="F270" i="1"/>
  <c r="K270" i="1"/>
  <c r="B270" i="1"/>
  <c r="J270" i="1"/>
  <c r="H270" i="1"/>
  <c r="O269" i="1"/>
  <c r="I269" i="1"/>
  <c r="O270" i="1" l="1"/>
  <c r="P269" i="1"/>
  <c r="N271" i="1"/>
  <c r="J271" i="1"/>
  <c r="M271" i="1"/>
  <c r="G271" i="1"/>
  <c r="E271" i="1"/>
  <c r="A272" i="1"/>
  <c r="F271" i="1"/>
  <c r="H271" i="1"/>
  <c r="B271" i="1"/>
  <c r="D271" i="1"/>
  <c r="K271" i="1"/>
  <c r="I270" i="1"/>
  <c r="F272" i="1" l="1"/>
  <c r="H272" i="1"/>
  <c r="M272" i="1"/>
  <c r="B272" i="1"/>
  <c r="E272" i="1"/>
  <c r="D272" i="1"/>
  <c r="K272" i="1"/>
  <c r="N272" i="1"/>
  <c r="A273" i="1"/>
  <c r="G272" i="1"/>
  <c r="J272" i="1"/>
  <c r="O271" i="1"/>
  <c r="I271" i="1"/>
  <c r="P270" i="1"/>
  <c r="P271" i="1" l="1"/>
  <c r="I272" i="1"/>
  <c r="O272" i="1"/>
  <c r="A274" i="1"/>
  <c r="K273" i="1"/>
  <c r="H273" i="1"/>
  <c r="J273" i="1"/>
  <c r="G273" i="1"/>
  <c r="D273" i="1"/>
  <c r="B273" i="1"/>
  <c r="N273" i="1"/>
  <c r="F273" i="1"/>
  <c r="M273" i="1"/>
  <c r="E273" i="1"/>
  <c r="P272" i="1" l="1"/>
  <c r="M274" i="1"/>
  <c r="F274" i="1"/>
  <c r="A275" i="1"/>
  <c r="G274" i="1"/>
  <c r="N274" i="1"/>
  <c r="H274" i="1"/>
  <c r="J274" i="1"/>
  <c r="D274" i="1"/>
  <c r="B274" i="1"/>
  <c r="K274" i="1"/>
  <c r="E274" i="1"/>
  <c r="O273" i="1"/>
  <c r="I273" i="1"/>
  <c r="O274" i="1" l="1"/>
  <c r="P273" i="1"/>
  <c r="N275" i="1"/>
  <c r="A276" i="1"/>
  <c r="H275" i="1"/>
  <c r="G275" i="1"/>
  <c r="B275" i="1"/>
  <c r="K275" i="1"/>
  <c r="E275" i="1"/>
  <c r="J275" i="1"/>
  <c r="M275" i="1"/>
  <c r="D275" i="1"/>
  <c r="F275" i="1"/>
  <c r="I274" i="1"/>
  <c r="P274" i="1" l="1"/>
  <c r="I275" i="1"/>
  <c r="G276" i="1"/>
  <c r="H276" i="1"/>
  <c r="A277" i="1"/>
  <c r="B276" i="1"/>
  <c r="N276" i="1"/>
  <c r="E276" i="1"/>
  <c r="D276" i="1"/>
  <c r="M276" i="1"/>
  <c r="K276" i="1"/>
  <c r="J276" i="1"/>
  <c r="F276" i="1"/>
  <c r="O275" i="1"/>
  <c r="P275" i="1" s="1"/>
  <c r="I276" i="1" l="1"/>
  <c r="O276" i="1"/>
  <c r="H277" i="1"/>
  <c r="A278" i="1"/>
  <c r="G277" i="1"/>
  <c r="E277" i="1"/>
  <c r="J277" i="1"/>
  <c r="F277" i="1"/>
  <c r="B277" i="1"/>
  <c r="M277" i="1"/>
  <c r="N277" i="1"/>
  <c r="K277" i="1"/>
  <c r="D277" i="1"/>
  <c r="P276" i="1" l="1"/>
  <c r="O277" i="1"/>
  <c r="J278" i="1"/>
  <c r="H278" i="1"/>
  <c r="F278" i="1"/>
  <c r="E278" i="1"/>
  <c r="G278" i="1"/>
  <c r="A279" i="1"/>
  <c r="M278" i="1"/>
  <c r="N278" i="1"/>
  <c r="D278" i="1"/>
  <c r="B278" i="1"/>
  <c r="K278" i="1"/>
  <c r="I277" i="1"/>
  <c r="P277" i="1" s="1"/>
  <c r="J279" i="1" l="1"/>
  <c r="H279" i="1"/>
  <c r="E279" i="1"/>
  <c r="F279" i="1"/>
  <c r="G279" i="1"/>
  <c r="M279" i="1"/>
  <c r="N279" i="1"/>
  <c r="A280" i="1"/>
  <c r="D279" i="1"/>
  <c r="K279" i="1"/>
  <c r="B279" i="1"/>
  <c r="I278" i="1"/>
  <c r="O278" i="1"/>
  <c r="I279" i="1" l="1"/>
  <c r="P278" i="1"/>
  <c r="B280" i="1"/>
  <c r="D280" i="1"/>
  <c r="J280" i="1"/>
  <c r="F280" i="1"/>
  <c r="A281" i="1"/>
  <c r="H280" i="1"/>
  <c r="G280" i="1"/>
  <c r="N280" i="1"/>
  <c r="E280" i="1"/>
  <c r="M280" i="1"/>
  <c r="K280" i="1"/>
  <c r="O279" i="1"/>
  <c r="P279" i="1" s="1"/>
  <c r="O280" i="1" l="1"/>
  <c r="D281" i="1"/>
  <c r="N281" i="1"/>
  <c r="K281" i="1"/>
  <c r="M281" i="1"/>
  <c r="G281" i="1"/>
  <c r="J281" i="1"/>
  <c r="F281" i="1"/>
  <c r="E281" i="1"/>
  <c r="A282" i="1"/>
  <c r="H281" i="1"/>
  <c r="B281" i="1"/>
  <c r="I280" i="1"/>
  <c r="O281" i="1" l="1"/>
  <c r="I281" i="1"/>
  <c r="G282" i="1"/>
  <c r="E282" i="1"/>
  <c r="J282" i="1"/>
  <c r="M282" i="1"/>
  <c r="N282" i="1"/>
  <c r="B282" i="1"/>
  <c r="H282" i="1"/>
  <c r="A283" i="1"/>
  <c r="D282" i="1"/>
  <c r="F282" i="1"/>
  <c r="K282" i="1"/>
  <c r="P280" i="1"/>
  <c r="P281" i="1" l="1"/>
  <c r="N283" i="1"/>
  <c r="K283" i="1"/>
  <c r="G283" i="1"/>
  <c r="F283" i="1"/>
  <c r="H283" i="1"/>
  <c r="D283" i="1"/>
  <c r="M283" i="1"/>
  <c r="J283" i="1"/>
  <c r="E283" i="1"/>
  <c r="A284" i="1"/>
  <c r="B283" i="1"/>
  <c r="I282" i="1"/>
  <c r="O282" i="1"/>
  <c r="I283" i="1" l="1"/>
  <c r="P282" i="1"/>
  <c r="O283" i="1"/>
  <c r="N284" i="1"/>
  <c r="A285" i="1"/>
  <c r="F284" i="1"/>
  <c r="B284" i="1"/>
  <c r="J284" i="1"/>
  <c r="M284" i="1"/>
  <c r="H284" i="1"/>
  <c r="E284" i="1"/>
  <c r="G284" i="1"/>
  <c r="K284" i="1"/>
  <c r="D284" i="1"/>
  <c r="P283" i="1" l="1"/>
  <c r="O284" i="1"/>
  <c r="I284" i="1"/>
  <c r="A286" i="1"/>
  <c r="M285" i="1"/>
  <c r="H285" i="1"/>
  <c r="B285" i="1"/>
  <c r="J285" i="1"/>
  <c r="G285" i="1"/>
  <c r="D285" i="1"/>
  <c r="N285" i="1"/>
  <c r="E285" i="1"/>
  <c r="F285" i="1"/>
  <c r="K285" i="1"/>
  <c r="O285" i="1" l="1"/>
  <c r="P285" i="1" s="1"/>
  <c r="I285" i="1"/>
  <c r="A287" i="1"/>
  <c r="B286" i="1"/>
  <c r="H286" i="1"/>
  <c r="M286" i="1"/>
  <c r="G286" i="1"/>
  <c r="F286" i="1"/>
  <c r="J286" i="1"/>
  <c r="K286" i="1"/>
  <c r="E286" i="1"/>
  <c r="N286" i="1"/>
  <c r="D286" i="1"/>
  <c r="P284" i="1"/>
  <c r="I286" i="1" l="1"/>
  <c r="A288" i="1"/>
  <c r="B287" i="1"/>
  <c r="H287" i="1"/>
  <c r="M287" i="1"/>
  <c r="E287" i="1"/>
  <c r="F287" i="1"/>
  <c r="K287" i="1"/>
  <c r="G287" i="1"/>
  <c r="D287" i="1"/>
  <c r="J287" i="1"/>
  <c r="N287" i="1"/>
  <c r="O286" i="1"/>
  <c r="P286" i="1" l="1"/>
  <c r="O287" i="1"/>
  <c r="B288" i="1"/>
  <c r="M288" i="1"/>
  <c r="F288" i="1"/>
  <c r="J288" i="1"/>
  <c r="H288" i="1"/>
  <c r="G288" i="1"/>
  <c r="A289" i="1"/>
  <c r="E288" i="1"/>
  <c r="K288" i="1"/>
  <c r="D288" i="1"/>
  <c r="N288" i="1"/>
  <c r="I287" i="1"/>
  <c r="K289" i="1" l="1"/>
  <c r="A290" i="1"/>
  <c r="B289" i="1"/>
  <c r="E289" i="1"/>
  <c r="J289" i="1"/>
  <c r="N289" i="1"/>
  <c r="M289" i="1"/>
  <c r="G289" i="1"/>
  <c r="F289" i="1"/>
  <c r="D289" i="1"/>
  <c r="H289" i="1"/>
  <c r="I288" i="1"/>
  <c r="O288" i="1"/>
  <c r="P287" i="1"/>
  <c r="O289" i="1" l="1"/>
  <c r="P288" i="1"/>
  <c r="I289" i="1"/>
  <c r="H290" i="1"/>
  <c r="M290" i="1"/>
  <c r="G290" i="1"/>
  <c r="B290" i="1"/>
  <c r="E290" i="1"/>
  <c r="A291" i="1"/>
  <c r="J290" i="1"/>
  <c r="F290" i="1"/>
  <c r="D290" i="1"/>
  <c r="N290" i="1"/>
  <c r="K290" i="1"/>
  <c r="I290" i="1" l="1"/>
  <c r="O290" i="1"/>
  <c r="A292" i="1"/>
  <c r="K291" i="1"/>
  <c r="N291" i="1"/>
  <c r="H291" i="1"/>
  <c r="B291" i="1"/>
  <c r="F291" i="1"/>
  <c r="G291" i="1"/>
  <c r="M291" i="1"/>
  <c r="J291" i="1"/>
  <c r="D291" i="1"/>
  <c r="E291" i="1"/>
  <c r="P289" i="1"/>
  <c r="P290" i="1" l="1"/>
  <c r="O291" i="1"/>
  <c r="B292" i="1"/>
  <c r="D292" i="1"/>
  <c r="N292" i="1"/>
  <c r="J292" i="1"/>
  <c r="E292" i="1"/>
  <c r="H292" i="1"/>
  <c r="M292" i="1"/>
  <c r="A293" i="1"/>
  <c r="K292" i="1"/>
  <c r="G292" i="1"/>
  <c r="F292" i="1"/>
  <c r="I291" i="1"/>
  <c r="O292" i="1" l="1"/>
  <c r="I292" i="1"/>
  <c r="P292" i="1" s="1"/>
  <c r="M293" i="1"/>
  <c r="A294" i="1"/>
  <c r="E293" i="1"/>
  <c r="H293" i="1"/>
  <c r="D293" i="1"/>
  <c r="N293" i="1"/>
  <c r="J293" i="1"/>
  <c r="K293" i="1"/>
  <c r="G293" i="1"/>
  <c r="B293" i="1"/>
  <c r="F293" i="1"/>
  <c r="P291" i="1"/>
  <c r="O293" i="1" l="1"/>
  <c r="I293" i="1"/>
  <c r="N294" i="1"/>
  <c r="M294" i="1"/>
  <c r="J294" i="1"/>
  <c r="F294" i="1"/>
  <c r="E294" i="1"/>
  <c r="A295" i="1"/>
  <c r="B294" i="1"/>
  <c r="D294" i="1"/>
  <c r="H294" i="1"/>
  <c r="G294" i="1"/>
  <c r="K294" i="1"/>
  <c r="P293" i="1" l="1"/>
  <c r="O294" i="1"/>
  <c r="G295" i="1"/>
  <c r="J295" i="1"/>
  <c r="D295" i="1"/>
  <c r="M295" i="1"/>
  <c r="B295" i="1"/>
  <c r="E295" i="1"/>
  <c r="H295" i="1"/>
  <c r="K295" i="1"/>
  <c r="A296" i="1"/>
  <c r="N295" i="1"/>
  <c r="F295" i="1"/>
  <c r="I294" i="1"/>
  <c r="I295" i="1" l="1"/>
  <c r="O295" i="1"/>
  <c r="F296" i="1"/>
  <c r="E296" i="1"/>
  <c r="J296" i="1"/>
  <c r="M296" i="1"/>
  <c r="D296" i="1"/>
  <c r="H296" i="1"/>
  <c r="B296" i="1"/>
  <c r="N296" i="1"/>
  <c r="G296" i="1"/>
  <c r="K296" i="1"/>
  <c r="A297" i="1"/>
  <c r="P294" i="1"/>
  <c r="P295" i="1" l="1"/>
  <c r="O296" i="1"/>
  <c r="A298" i="1"/>
  <c r="B297" i="1"/>
  <c r="G297" i="1"/>
  <c r="N297" i="1"/>
  <c r="K297" i="1"/>
  <c r="E297" i="1"/>
  <c r="J297" i="1"/>
  <c r="H297" i="1"/>
  <c r="D297" i="1"/>
  <c r="F297" i="1"/>
  <c r="M297" i="1"/>
  <c r="I296" i="1"/>
  <c r="I297" i="1" l="1"/>
  <c r="J298" i="1"/>
  <c r="K298" i="1"/>
  <c r="H298" i="1"/>
  <c r="A299" i="1"/>
  <c r="B298" i="1"/>
  <c r="E298" i="1"/>
  <c r="N298" i="1"/>
  <c r="G298" i="1"/>
  <c r="D298" i="1"/>
  <c r="M298" i="1"/>
  <c r="F298" i="1"/>
  <c r="O297" i="1"/>
  <c r="P296" i="1"/>
  <c r="P297" i="1" l="1"/>
  <c r="K299" i="1"/>
  <c r="M299" i="1"/>
  <c r="B299" i="1"/>
  <c r="D299" i="1"/>
  <c r="A300" i="1"/>
  <c r="N299" i="1"/>
  <c r="G299" i="1"/>
  <c r="E299" i="1"/>
  <c r="J299" i="1"/>
  <c r="F299" i="1"/>
  <c r="H299" i="1"/>
  <c r="I298" i="1"/>
  <c r="O298" i="1"/>
  <c r="P298" i="1" l="1"/>
  <c r="N300" i="1"/>
  <c r="M300" i="1"/>
  <c r="D300" i="1"/>
  <c r="H300" i="1"/>
  <c r="F300" i="1"/>
  <c r="J300" i="1"/>
  <c r="B300" i="1"/>
  <c r="A301" i="1"/>
  <c r="K300" i="1"/>
  <c r="E300" i="1"/>
  <c r="G300" i="1"/>
  <c r="I299" i="1"/>
  <c r="O299" i="1"/>
  <c r="P299" i="1" l="1"/>
  <c r="O300" i="1"/>
  <c r="E301" i="1"/>
  <c r="G301" i="1"/>
  <c r="K301" i="1"/>
  <c r="F301" i="1"/>
  <c r="B301" i="1"/>
  <c r="A302" i="1"/>
  <c r="H301" i="1"/>
  <c r="N301" i="1"/>
  <c r="M301" i="1"/>
  <c r="D301" i="1"/>
  <c r="J301" i="1"/>
  <c r="I300" i="1"/>
  <c r="P300" i="1" l="1"/>
  <c r="N302" i="1"/>
  <c r="B302" i="1"/>
  <c r="F302" i="1"/>
  <c r="K302" i="1"/>
  <c r="E302" i="1"/>
  <c r="D302" i="1"/>
  <c r="J302" i="1"/>
  <c r="G302" i="1"/>
  <c r="H302" i="1"/>
  <c r="A303" i="1"/>
  <c r="M302" i="1"/>
  <c r="I301" i="1"/>
  <c r="O301" i="1"/>
  <c r="P301" i="1" l="1"/>
  <c r="M303" i="1"/>
  <c r="F303" i="1"/>
  <c r="E303" i="1"/>
  <c r="J303" i="1"/>
  <c r="A304" i="1"/>
  <c r="D303" i="1"/>
  <c r="H303" i="1"/>
  <c r="N303" i="1"/>
  <c r="B303" i="1"/>
  <c r="G303" i="1"/>
  <c r="K303" i="1"/>
  <c r="O302" i="1"/>
  <c r="I302" i="1"/>
  <c r="P302" i="1" l="1"/>
  <c r="N304" i="1"/>
  <c r="M304" i="1"/>
  <c r="G304" i="1"/>
  <c r="F304" i="1"/>
  <c r="K304" i="1"/>
  <c r="B304" i="1"/>
  <c r="J304" i="1"/>
  <c r="A305" i="1"/>
  <c r="E304" i="1"/>
  <c r="H304" i="1"/>
  <c r="D304" i="1"/>
  <c r="O303" i="1"/>
  <c r="I303" i="1"/>
  <c r="I304" i="1" l="1"/>
  <c r="P303" i="1"/>
  <c r="G305" i="1"/>
  <c r="M305" i="1"/>
  <c r="F305" i="1"/>
  <c r="J305" i="1"/>
  <c r="E305" i="1"/>
  <c r="B305" i="1"/>
  <c r="N305" i="1"/>
  <c r="A306" i="1"/>
  <c r="D305" i="1"/>
  <c r="H305" i="1"/>
  <c r="K305" i="1"/>
  <c r="O304" i="1"/>
  <c r="P304" i="1" l="1"/>
  <c r="I305" i="1"/>
  <c r="O305" i="1"/>
  <c r="J306" i="1"/>
  <c r="D306" i="1"/>
  <c r="H306" i="1"/>
  <c r="A307" i="1"/>
  <c r="M306" i="1"/>
  <c r="N306" i="1"/>
  <c r="E306" i="1"/>
  <c r="G306" i="1"/>
  <c r="B306" i="1"/>
  <c r="F306" i="1"/>
  <c r="K306" i="1"/>
  <c r="P305" i="1" l="1"/>
  <c r="M307" i="1"/>
  <c r="K307" i="1"/>
  <c r="B307" i="1"/>
  <c r="D307" i="1"/>
  <c r="F307" i="1"/>
  <c r="A308" i="1"/>
  <c r="N307" i="1"/>
  <c r="E307" i="1"/>
  <c r="H307" i="1"/>
  <c r="J307" i="1"/>
  <c r="G307" i="1"/>
  <c r="I306" i="1"/>
  <c r="O306" i="1"/>
  <c r="P306" i="1" l="1"/>
  <c r="E308" i="1"/>
  <c r="F308" i="1"/>
  <c r="N308" i="1"/>
  <c r="B308" i="1"/>
  <c r="J308" i="1"/>
  <c r="G308" i="1"/>
  <c r="M308" i="1"/>
  <c r="H308" i="1"/>
  <c r="A309" i="1"/>
  <c r="D308" i="1"/>
  <c r="K308" i="1"/>
  <c r="I307" i="1"/>
  <c r="O307" i="1"/>
  <c r="P307" i="1" l="1"/>
  <c r="I308" i="1"/>
  <c r="O308" i="1"/>
  <c r="G309" i="1"/>
  <c r="H309" i="1"/>
  <c r="M309" i="1"/>
  <c r="D309" i="1"/>
  <c r="E309" i="1"/>
  <c r="F309" i="1"/>
  <c r="K309" i="1"/>
  <c r="A310" i="1"/>
  <c r="B309" i="1"/>
  <c r="N309" i="1"/>
  <c r="J309" i="1"/>
  <c r="P308" i="1" l="1"/>
  <c r="O309" i="1"/>
  <c r="I309" i="1"/>
  <c r="E310" i="1"/>
  <c r="B310" i="1"/>
  <c r="N310" i="1"/>
  <c r="K310" i="1"/>
  <c r="F310" i="1"/>
  <c r="J310" i="1"/>
  <c r="H310" i="1"/>
  <c r="D310" i="1"/>
  <c r="M310" i="1"/>
  <c r="G310" i="1"/>
  <c r="A311" i="1"/>
  <c r="O310" i="1" l="1"/>
  <c r="G311" i="1"/>
  <c r="F311" i="1"/>
  <c r="M311" i="1"/>
  <c r="H311" i="1"/>
  <c r="N311" i="1"/>
  <c r="E311" i="1"/>
  <c r="D311" i="1"/>
  <c r="B311" i="1"/>
  <c r="A312" i="1"/>
  <c r="K311" i="1"/>
  <c r="J311" i="1"/>
  <c r="I310" i="1"/>
  <c r="P309" i="1"/>
  <c r="O311" i="1" l="1"/>
  <c r="B312" i="1"/>
  <c r="H312" i="1"/>
  <c r="M312" i="1"/>
  <c r="N312" i="1"/>
  <c r="K312" i="1"/>
  <c r="F312" i="1"/>
  <c r="J312" i="1"/>
  <c r="G312" i="1"/>
  <c r="E312" i="1"/>
  <c r="A313" i="1"/>
  <c r="D312" i="1"/>
  <c r="I311" i="1"/>
  <c r="P310" i="1"/>
  <c r="O312" i="1" l="1"/>
  <c r="F313" i="1"/>
  <c r="A314" i="1"/>
  <c r="K313" i="1"/>
  <c r="B313" i="1"/>
  <c r="G313" i="1"/>
  <c r="J313" i="1"/>
  <c r="N313" i="1"/>
  <c r="H313" i="1"/>
  <c r="D313" i="1"/>
  <c r="E313" i="1"/>
  <c r="M313" i="1"/>
  <c r="I312" i="1"/>
  <c r="P311" i="1"/>
  <c r="I313" i="1" l="1"/>
  <c r="O313" i="1"/>
  <c r="D314" i="1"/>
  <c r="F314" i="1"/>
  <c r="J314" i="1"/>
  <c r="A315" i="1"/>
  <c r="H314" i="1"/>
  <c r="B314" i="1"/>
  <c r="K314" i="1"/>
  <c r="N314" i="1"/>
  <c r="G314" i="1"/>
  <c r="E314" i="1"/>
  <c r="M314" i="1"/>
  <c r="P312" i="1"/>
  <c r="P313" i="1" l="1"/>
  <c r="D315" i="1"/>
  <c r="E315" i="1"/>
  <c r="G315" i="1"/>
  <c r="K315" i="1"/>
  <c r="J315" i="1"/>
  <c r="B315" i="1"/>
  <c r="M315" i="1"/>
  <c r="A316" i="1"/>
  <c r="F315" i="1"/>
  <c r="H315" i="1"/>
  <c r="N315" i="1"/>
  <c r="O314" i="1"/>
  <c r="I314" i="1"/>
  <c r="I315" i="1" l="1"/>
  <c r="P314" i="1"/>
  <c r="O315" i="1"/>
  <c r="H316" i="1"/>
  <c r="F316" i="1"/>
  <c r="D316" i="1"/>
  <c r="B316" i="1"/>
  <c r="G316" i="1"/>
  <c r="J316" i="1"/>
  <c r="E316" i="1"/>
  <c r="M316" i="1"/>
  <c r="A317" i="1"/>
  <c r="K316" i="1"/>
  <c r="N316" i="1"/>
  <c r="P315" i="1" l="1"/>
  <c r="M317" i="1"/>
  <c r="J317" i="1"/>
  <c r="E317" i="1"/>
  <c r="K317" i="1"/>
  <c r="N317" i="1"/>
  <c r="B317" i="1"/>
  <c r="D317" i="1"/>
  <c r="H317" i="1"/>
  <c r="A318" i="1"/>
  <c r="G317" i="1"/>
  <c r="F317" i="1"/>
  <c r="O316" i="1"/>
  <c r="I316" i="1"/>
  <c r="I317" i="1" l="1"/>
  <c r="P316" i="1"/>
  <c r="O317" i="1"/>
  <c r="N318" i="1"/>
  <c r="E318" i="1"/>
  <c r="F318" i="1"/>
  <c r="A319" i="1"/>
  <c r="G318" i="1"/>
  <c r="D318" i="1"/>
  <c r="H318" i="1"/>
  <c r="K318" i="1"/>
  <c r="B318" i="1"/>
  <c r="M318" i="1"/>
  <c r="J318" i="1"/>
  <c r="P317" i="1" l="1"/>
  <c r="F319" i="1"/>
  <c r="B319" i="1"/>
  <c r="G319" i="1"/>
  <c r="A320" i="1"/>
  <c r="H319" i="1"/>
  <c r="M319" i="1"/>
  <c r="E319" i="1"/>
  <c r="D319" i="1"/>
  <c r="J319" i="1"/>
  <c r="K319" i="1"/>
  <c r="N319" i="1"/>
  <c r="O318" i="1"/>
  <c r="I318" i="1"/>
  <c r="P318" i="1" l="1"/>
  <c r="D320" i="1"/>
  <c r="M320" i="1"/>
  <c r="B320" i="1"/>
  <c r="H320" i="1"/>
  <c r="A321" i="1"/>
  <c r="G320" i="1"/>
  <c r="E320" i="1"/>
  <c r="N320" i="1"/>
  <c r="K320" i="1"/>
  <c r="F320" i="1"/>
  <c r="J320" i="1"/>
  <c r="O319" i="1"/>
  <c r="I319" i="1"/>
  <c r="A322" i="1" l="1"/>
  <c r="D321" i="1"/>
  <c r="G321" i="1"/>
  <c r="M321" i="1"/>
  <c r="H321" i="1"/>
  <c r="K321" i="1"/>
  <c r="N321" i="1"/>
  <c r="J321" i="1"/>
  <c r="B321" i="1"/>
  <c r="F321" i="1"/>
  <c r="E321" i="1"/>
  <c r="P319" i="1"/>
  <c r="O320" i="1"/>
  <c r="I320" i="1"/>
  <c r="O321" i="1" l="1"/>
  <c r="P320" i="1"/>
  <c r="I321" i="1"/>
  <c r="J322" i="1"/>
  <c r="D322" i="1"/>
  <c r="H322" i="1"/>
  <c r="K322" i="1"/>
  <c r="B322" i="1"/>
  <c r="G322" i="1"/>
  <c r="N322" i="1"/>
  <c r="E322" i="1"/>
  <c r="A323" i="1"/>
  <c r="M322" i="1"/>
  <c r="F322" i="1"/>
  <c r="P321" i="1" l="1"/>
  <c r="F323" i="1"/>
  <c r="K323" i="1"/>
  <c r="H323" i="1"/>
  <c r="M323" i="1"/>
  <c r="B323" i="1"/>
  <c r="G323" i="1"/>
  <c r="A324" i="1"/>
  <c r="E323" i="1"/>
  <c r="N323" i="1"/>
  <c r="J323" i="1"/>
  <c r="D323" i="1"/>
  <c r="I322" i="1"/>
  <c r="O322" i="1"/>
  <c r="P322" i="1" l="1"/>
  <c r="I323" i="1"/>
  <c r="N324" i="1"/>
  <c r="M324" i="1"/>
  <c r="D324" i="1"/>
  <c r="K324" i="1"/>
  <c r="J324" i="1"/>
  <c r="E324" i="1"/>
  <c r="H324" i="1"/>
  <c r="B324" i="1"/>
  <c r="A325" i="1"/>
  <c r="F324" i="1"/>
  <c r="G324" i="1"/>
  <c r="O323" i="1"/>
  <c r="P323" i="1" l="1"/>
  <c r="O324" i="1"/>
  <c r="M325" i="1"/>
  <c r="J325" i="1"/>
  <c r="E325" i="1"/>
  <c r="H325" i="1"/>
  <c r="K325" i="1"/>
  <c r="G325" i="1"/>
  <c r="B325" i="1"/>
  <c r="A326" i="1"/>
  <c r="N325" i="1"/>
  <c r="F325" i="1"/>
  <c r="D325" i="1"/>
  <c r="I324" i="1"/>
  <c r="P324" i="1" s="1"/>
  <c r="I325" i="1" l="1"/>
  <c r="O325" i="1"/>
  <c r="J326" i="1"/>
  <c r="M326" i="1"/>
  <c r="A327" i="1"/>
  <c r="N326" i="1"/>
  <c r="H326" i="1"/>
  <c r="F326" i="1"/>
  <c r="E326" i="1"/>
  <c r="G326" i="1"/>
  <c r="D326" i="1"/>
  <c r="B326" i="1"/>
  <c r="K326" i="1"/>
  <c r="P325" i="1" l="1"/>
  <c r="I326" i="1"/>
  <c r="G327" i="1"/>
  <c r="N327" i="1"/>
  <c r="F327" i="1"/>
  <c r="M327" i="1"/>
  <c r="K327" i="1"/>
  <c r="E327" i="1"/>
  <c r="J327" i="1"/>
  <c r="A328" i="1"/>
  <c r="D327" i="1"/>
  <c r="H327" i="1"/>
  <c r="B327" i="1"/>
  <c r="O326" i="1"/>
  <c r="P326" i="1" s="1"/>
  <c r="I327" i="1" l="1"/>
  <c r="H328" i="1"/>
  <c r="E328" i="1"/>
  <c r="N328" i="1"/>
  <c r="D328" i="1"/>
  <c r="F328" i="1"/>
  <c r="G328" i="1"/>
  <c r="M328" i="1"/>
  <c r="J328" i="1"/>
  <c r="B328" i="1"/>
  <c r="K328" i="1"/>
  <c r="A329" i="1"/>
  <c r="O327" i="1"/>
  <c r="P327" i="1" l="1"/>
  <c r="A330" i="1"/>
  <c r="B329" i="1"/>
  <c r="G329" i="1"/>
  <c r="N329" i="1"/>
  <c r="J329" i="1"/>
  <c r="M329" i="1"/>
  <c r="D329" i="1"/>
  <c r="H329" i="1"/>
  <c r="K329" i="1"/>
  <c r="E329" i="1"/>
  <c r="F329" i="1"/>
  <c r="I328" i="1"/>
  <c r="O328" i="1"/>
  <c r="P328" i="1" l="1"/>
  <c r="O329" i="1"/>
  <c r="I329" i="1"/>
  <c r="B330" i="1"/>
  <c r="G330" i="1"/>
  <c r="J330" i="1"/>
  <c r="F330" i="1"/>
  <c r="H330" i="1"/>
  <c r="M330" i="1"/>
  <c r="E330" i="1"/>
  <c r="A331" i="1"/>
  <c r="D330" i="1"/>
  <c r="N330" i="1"/>
  <c r="K330" i="1"/>
  <c r="O330" i="1" l="1"/>
  <c r="E331" i="1"/>
  <c r="N331" i="1"/>
  <c r="K331" i="1"/>
  <c r="F331" i="1"/>
  <c r="B331" i="1"/>
  <c r="D331" i="1"/>
  <c r="J331" i="1"/>
  <c r="A332" i="1"/>
  <c r="G331" i="1"/>
  <c r="M331" i="1"/>
  <c r="H331" i="1"/>
  <c r="I330" i="1"/>
  <c r="P329" i="1"/>
  <c r="I331" i="1" l="1"/>
  <c r="O331" i="1"/>
  <c r="A333" i="1"/>
  <c r="D332" i="1"/>
  <c r="N332" i="1"/>
  <c r="K332" i="1"/>
  <c r="F332" i="1"/>
  <c r="B332" i="1"/>
  <c r="E332" i="1"/>
  <c r="J332" i="1"/>
  <c r="M332" i="1"/>
  <c r="H332" i="1"/>
  <c r="G332" i="1"/>
  <c r="P330" i="1"/>
  <c r="P331" i="1" l="1"/>
  <c r="O332" i="1"/>
  <c r="H333" i="1"/>
  <c r="G333" i="1"/>
  <c r="M333" i="1"/>
  <c r="A334" i="1"/>
  <c r="N333" i="1"/>
  <c r="E333" i="1"/>
  <c r="F333" i="1"/>
  <c r="D333" i="1"/>
  <c r="J333" i="1"/>
  <c r="K333" i="1"/>
  <c r="B333" i="1"/>
  <c r="I332" i="1"/>
  <c r="P332" i="1" l="1"/>
  <c r="O333" i="1"/>
  <c r="I333" i="1"/>
  <c r="D334" i="1"/>
  <c r="G334" i="1"/>
  <c r="A335" i="1"/>
  <c r="F334" i="1"/>
  <c r="N334" i="1"/>
  <c r="B334" i="1"/>
  <c r="K334" i="1"/>
  <c r="M334" i="1"/>
  <c r="J334" i="1"/>
  <c r="E334" i="1"/>
  <c r="H334" i="1"/>
  <c r="I334" i="1" l="1"/>
  <c r="B335" i="1"/>
  <c r="G335" i="1"/>
  <c r="H335" i="1"/>
  <c r="N335" i="1"/>
  <c r="J335" i="1"/>
  <c r="F335" i="1"/>
  <c r="D335" i="1"/>
  <c r="M335" i="1"/>
  <c r="K335" i="1"/>
  <c r="E335" i="1"/>
  <c r="A336" i="1"/>
  <c r="O334" i="1"/>
  <c r="P334" i="1" s="1"/>
  <c r="P333" i="1"/>
  <c r="O335" i="1" l="1"/>
  <c r="A337" i="1"/>
  <c r="H336" i="1"/>
  <c r="E336" i="1"/>
  <c r="G336" i="1"/>
  <c r="D336" i="1"/>
  <c r="N336" i="1"/>
  <c r="B336" i="1"/>
  <c r="F336" i="1"/>
  <c r="M336" i="1"/>
  <c r="K336" i="1"/>
  <c r="J336" i="1"/>
  <c r="I335" i="1"/>
  <c r="I336" i="1" l="1"/>
  <c r="O336" i="1"/>
  <c r="G337" i="1"/>
  <c r="A338" i="1"/>
  <c r="H337" i="1"/>
  <c r="D337" i="1"/>
  <c r="E337" i="1"/>
  <c r="M337" i="1"/>
  <c r="F337" i="1"/>
  <c r="N337" i="1"/>
  <c r="J337" i="1"/>
  <c r="B337" i="1"/>
  <c r="K337" i="1"/>
  <c r="P335" i="1"/>
  <c r="P336" i="1" l="1"/>
  <c r="I337" i="1"/>
  <c r="J338" i="1"/>
  <c r="A339" i="1"/>
  <c r="D338" i="1"/>
  <c r="H338" i="1"/>
  <c r="K338" i="1"/>
  <c r="G338" i="1"/>
  <c r="B338" i="1"/>
  <c r="N338" i="1"/>
  <c r="F338" i="1"/>
  <c r="M338" i="1"/>
  <c r="E338" i="1"/>
  <c r="O337" i="1"/>
  <c r="P337" i="1" s="1"/>
  <c r="J339" i="1" l="1"/>
  <c r="A340" i="1"/>
  <c r="D339" i="1"/>
  <c r="N339" i="1"/>
  <c r="H339" i="1"/>
  <c r="B339" i="1"/>
  <c r="G339" i="1"/>
  <c r="K339" i="1"/>
  <c r="E339" i="1"/>
  <c r="F339" i="1"/>
  <c r="M339" i="1"/>
  <c r="O338" i="1"/>
  <c r="I338" i="1"/>
  <c r="I339" i="1" l="1"/>
  <c r="O339" i="1"/>
  <c r="K340" i="1"/>
  <c r="M340" i="1"/>
  <c r="N340" i="1"/>
  <c r="F340" i="1"/>
  <c r="B340" i="1"/>
  <c r="E340" i="1"/>
  <c r="J340" i="1"/>
  <c r="A341" i="1"/>
  <c r="D340" i="1"/>
  <c r="H340" i="1"/>
  <c r="G340" i="1"/>
  <c r="P338" i="1"/>
  <c r="P339" i="1" l="1"/>
  <c r="O340" i="1"/>
  <c r="I340" i="1"/>
  <c r="G341" i="1"/>
  <c r="N341" i="1"/>
  <c r="D341" i="1"/>
  <c r="F341" i="1"/>
  <c r="K341" i="1"/>
  <c r="M341" i="1"/>
  <c r="J341" i="1"/>
  <c r="H341" i="1"/>
  <c r="B341" i="1"/>
  <c r="E341" i="1"/>
  <c r="A342" i="1"/>
  <c r="A343" i="1" l="1"/>
  <c r="E342" i="1"/>
  <c r="J342" i="1"/>
  <c r="M342" i="1"/>
  <c r="H342" i="1"/>
  <c r="G342" i="1"/>
  <c r="N342" i="1"/>
  <c r="D342" i="1"/>
  <c r="F342" i="1"/>
  <c r="K342" i="1"/>
  <c r="B342" i="1"/>
  <c r="O341" i="1"/>
  <c r="I341" i="1"/>
  <c r="P340" i="1"/>
  <c r="O342" i="1" l="1"/>
  <c r="P341" i="1"/>
  <c r="I342" i="1"/>
  <c r="K343" i="1"/>
  <c r="B343" i="1"/>
  <c r="N343" i="1"/>
  <c r="J343" i="1"/>
  <c r="F343" i="1"/>
  <c r="A344" i="1"/>
  <c r="E343" i="1"/>
  <c r="M343" i="1"/>
  <c r="H343" i="1"/>
  <c r="G343" i="1"/>
  <c r="D343" i="1"/>
  <c r="I343" i="1" l="1"/>
  <c r="O343" i="1"/>
  <c r="K344" i="1"/>
  <c r="G344" i="1"/>
  <c r="B344" i="1"/>
  <c r="N344" i="1"/>
  <c r="J344" i="1"/>
  <c r="F344" i="1"/>
  <c r="A345" i="1"/>
  <c r="M344" i="1"/>
  <c r="H344" i="1"/>
  <c r="E344" i="1"/>
  <c r="D344" i="1"/>
  <c r="P342" i="1"/>
  <c r="P343" i="1" l="1"/>
  <c r="O344" i="1"/>
  <c r="I344" i="1"/>
  <c r="D345" i="1"/>
  <c r="H345" i="1"/>
  <c r="K345" i="1"/>
  <c r="G345" i="1"/>
  <c r="B345" i="1"/>
  <c r="N345" i="1"/>
  <c r="J345" i="1"/>
  <c r="F345" i="1"/>
  <c r="A346" i="1"/>
  <c r="M345" i="1"/>
  <c r="E345" i="1"/>
  <c r="I345" i="1" l="1"/>
  <c r="A347" i="1"/>
  <c r="D346" i="1"/>
  <c r="H346" i="1"/>
  <c r="K346" i="1"/>
  <c r="G346" i="1"/>
  <c r="B346" i="1"/>
  <c r="N346" i="1"/>
  <c r="J346" i="1"/>
  <c r="E346" i="1"/>
  <c r="F346" i="1"/>
  <c r="M346" i="1"/>
  <c r="O345" i="1"/>
  <c r="P345" i="1" s="1"/>
  <c r="P344" i="1"/>
  <c r="M347" i="1" l="1"/>
  <c r="E347" i="1"/>
  <c r="J347" i="1"/>
  <c r="A348" i="1"/>
  <c r="D347" i="1"/>
  <c r="H347" i="1"/>
  <c r="B347" i="1"/>
  <c r="G347" i="1"/>
  <c r="K347" i="1"/>
  <c r="N347" i="1"/>
  <c r="F347" i="1"/>
  <c r="I346" i="1"/>
  <c r="O346" i="1"/>
  <c r="P346" i="1" l="1"/>
  <c r="I347" i="1"/>
  <c r="N348" i="1"/>
  <c r="F348" i="1"/>
  <c r="G348" i="1"/>
  <c r="K348" i="1"/>
  <c r="M348" i="1"/>
  <c r="B348" i="1"/>
  <c r="E348" i="1"/>
  <c r="J348" i="1"/>
  <c r="H348" i="1"/>
  <c r="A349" i="1"/>
  <c r="D348" i="1"/>
  <c r="O347" i="1"/>
  <c r="P347" i="1" l="1"/>
  <c r="I348" i="1"/>
  <c r="D349" i="1"/>
  <c r="F349" i="1"/>
  <c r="N349" i="1"/>
  <c r="K349" i="1"/>
  <c r="M349" i="1"/>
  <c r="B349" i="1"/>
  <c r="E349" i="1"/>
  <c r="J349" i="1"/>
  <c r="H349" i="1"/>
  <c r="A350" i="1"/>
  <c r="G349" i="1"/>
  <c r="O348" i="1"/>
  <c r="P348" i="1" l="1"/>
  <c r="I349" i="1"/>
  <c r="J350" i="1"/>
  <c r="A351" i="1"/>
  <c r="K350" i="1"/>
  <c r="M350" i="1"/>
  <c r="H350" i="1"/>
  <c r="B350" i="1"/>
  <c r="E350" i="1"/>
  <c r="G350" i="1"/>
  <c r="N350" i="1"/>
  <c r="D350" i="1"/>
  <c r="F350" i="1"/>
  <c r="O349" i="1"/>
  <c r="P349" i="1" s="1"/>
  <c r="I350" i="1" l="1"/>
  <c r="K351" i="1"/>
  <c r="B351" i="1"/>
  <c r="N351" i="1"/>
  <c r="J351" i="1"/>
  <c r="F351" i="1"/>
  <c r="A352" i="1"/>
  <c r="M351" i="1"/>
  <c r="H351" i="1"/>
  <c r="D351" i="1"/>
  <c r="E351" i="1"/>
  <c r="G351" i="1"/>
  <c r="O350" i="1"/>
  <c r="P350" i="1" l="1"/>
  <c r="I351" i="1"/>
  <c r="G352" i="1"/>
  <c r="B352" i="1"/>
  <c r="N352" i="1"/>
  <c r="J352" i="1"/>
  <c r="F352" i="1"/>
  <c r="A353" i="1"/>
  <c r="K352" i="1"/>
  <c r="M352" i="1"/>
  <c r="H352" i="1"/>
  <c r="D352" i="1"/>
  <c r="E352" i="1"/>
  <c r="O351" i="1"/>
  <c r="P351" i="1" s="1"/>
  <c r="E353" i="1" l="1"/>
  <c r="D353" i="1"/>
  <c r="F353" i="1"/>
  <c r="A354" i="1"/>
  <c r="M353" i="1"/>
  <c r="H353" i="1"/>
  <c r="K353" i="1"/>
  <c r="G353" i="1"/>
  <c r="B353" i="1"/>
  <c r="N353" i="1"/>
  <c r="J353" i="1"/>
  <c r="O352" i="1"/>
  <c r="I352" i="1"/>
  <c r="O353" i="1" l="1"/>
  <c r="I353" i="1"/>
  <c r="P353" i="1" s="1"/>
  <c r="P352" i="1"/>
  <c r="F354" i="1"/>
  <c r="A355" i="1"/>
  <c r="D354" i="1"/>
  <c r="E354" i="1"/>
  <c r="H354" i="1"/>
  <c r="K354" i="1"/>
  <c r="G354" i="1"/>
  <c r="B354" i="1"/>
  <c r="M354" i="1"/>
  <c r="N354" i="1"/>
  <c r="J354" i="1"/>
  <c r="O354" i="1" l="1"/>
  <c r="I354" i="1"/>
  <c r="F355" i="1"/>
  <c r="B355" i="1"/>
  <c r="M355" i="1"/>
  <c r="E355" i="1"/>
  <c r="G355" i="1"/>
  <c r="J355" i="1"/>
  <c r="A356" i="1"/>
  <c r="D355" i="1"/>
  <c r="H355" i="1"/>
  <c r="K355" i="1"/>
  <c r="N355" i="1"/>
  <c r="O355" i="1" l="1"/>
  <c r="P354" i="1"/>
  <c r="I355" i="1"/>
  <c r="N356" i="1"/>
  <c r="H356" i="1"/>
  <c r="F356" i="1"/>
  <c r="K356" i="1"/>
  <c r="M356" i="1"/>
  <c r="G356" i="1"/>
  <c r="B356" i="1"/>
  <c r="E356" i="1"/>
  <c r="J356" i="1"/>
  <c r="D356" i="1"/>
  <c r="A357" i="1"/>
  <c r="P355" i="1" l="1"/>
  <c r="N357" i="1"/>
  <c r="A358" i="1"/>
  <c r="D357" i="1"/>
  <c r="F357" i="1"/>
  <c r="K357" i="1"/>
  <c r="M357" i="1"/>
  <c r="H357" i="1"/>
  <c r="G357" i="1"/>
  <c r="B357" i="1"/>
  <c r="E357" i="1"/>
  <c r="J357" i="1"/>
  <c r="O356" i="1"/>
  <c r="I356" i="1"/>
  <c r="J358" i="1" l="1"/>
  <c r="A359" i="1"/>
  <c r="K358" i="1"/>
  <c r="M358" i="1"/>
  <c r="H358" i="1"/>
  <c r="E358" i="1"/>
  <c r="G358" i="1"/>
  <c r="N358" i="1"/>
  <c r="D358" i="1"/>
  <c r="F358" i="1"/>
  <c r="B358" i="1"/>
  <c r="P356" i="1"/>
  <c r="I357" i="1"/>
  <c r="O357" i="1"/>
  <c r="P357" i="1" l="1"/>
  <c r="I358" i="1"/>
  <c r="K359" i="1"/>
  <c r="B359" i="1"/>
  <c r="N359" i="1"/>
  <c r="J359" i="1"/>
  <c r="F359" i="1"/>
  <c r="A360" i="1"/>
  <c r="D359" i="1"/>
  <c r="M359" i="1"/>
  <c r="H359" i="1"/>
  <c r="E359" i="1"/>
  <c r="G359" i="1"/>
  <c r="O358" i="1"/>
  <c r="P358" i="1" s="1"/>
  <c r="I359" i="1" l="1"/>
  <c r="K360" i="1"/>
  <c r="G360" i="1"/>
  <c r="B360" i="1"/>
  <c r="N360" i="1"/>
  <c r="J360" i="1"/>
  <c r="F360" i="1"/>
  <c r="A361" i="1"/>
  <c r="M360" i="1"/>
  <c r="H360" i="1"/>
  <c r="D360" i="1"/>
  <c r="E360" i="1"/>
  <c r="O359" i="1"/>
  <c r="P359" i="1" l="1"/>
  <c r="O360" i="1"/>
  <c r="I360" i="1"/>
  <c r="D361" i="1"/>
  <c r="H361" i="1"/>
  <c r="K361" i="1"/>
  <c r="G361" i="1"/>
  <c r="B361" i="1"/>
  <c r="N361" i="1"/>
  <c r="J361" i="1"/>
  <c r="F361" i="1"/>
  <c r="A362" i="1"/>
  <c r="M361" i="1"/>
  <c r="E361" i="1"/>
  <c r="I361" i="1" l="1"/>
  <c r="O361" i="1"/>
  <c r="A363" i="1"/>
  <c r="D362" i="1"/>
  <c r="H362" i="1"/>
  <c r="K362" i="1"/>
  <c r="G362" i="1"/>
  <c r="B362" i="1"/>
  <c r="N362" i="1"/>
  <c r="J362" i="1"/>
  <c r="F362" i="1"/>
  <c r="M362" i="1"/>
  <c r="E362" i="1"/>
  <c r="P360" i="1"/>
  <c r="P361" i="1" l="1"/>
  <c r="F363" i="1"/>
  <c r="M363" i="1"/>
  <c r="G363" i="1"/>
  <c r="E363" i="1"/>
  <c r="K363" i="1"/>
  <c r="J363" i="1"/>
  <c r="N363" i="1"/>
  <c r="A364" i="1"/>
  <c r="D363" i="1"/>
  <c r="H363" i="1"/>
  <c r="B363" i="1"/>
  <c r="O362" i="1"/>
  <c r="I362" i="1"/>
  <c r="I363" i="1" l="1"/>
  <c r="O363" i="1"/>
  <c r="P362" i="1"/>
  <c r="G364" i="1"/>
  <c r="A365" i="1"/>
  <c r="N364" i="1"/>
  <c r="F364" i="1"/>
  <c r="K364" i="1"/>
  <c r="M364" i="1"/>
  <c r="B364" i="1"/>
  <c r="E364" i="1"/>
  <c r="J364" i="1"/>
  <c r="D364" i="1"/>
  <c r="H364" i="1"/>
  <c r="P363" i="1" l="1"/>
  <c r="O364" i="1"/>
  <c r="N365" i="1"/>
  <c r="D365" i="1"/>
  <c r="F365" i="1"/>
  <c r="K365" i="1"/>
  <c r="M365" i="1"/>
  <c r="B365" i="1"/>
  <c r="E365" i="1"/>
  <c r="J365" i="1"/>
  <c r="A366" i="1"/>
  <c r="H365" i="1"/>
  <c r="G365" i="1"/>
  <c r="I364" i="1"/>
  <c r="I365" i="1" l="1"/>
  <c r="O365" i="1"/>
  <c r="M366" i="1"/>
  <c r="H366" i="1"/>
  <c r="A367" i="1"/>
  <c r="E366" i="1"/>
  <c r="G366" i="1"/>
  <c r="N366" i="1"/>
  <c r="J366" i="1"/>
  <c r="D366" i="1"/>
  <c r="F366" i="1"/>
  <c r="K366" i="1"/>
  <c r="B366" i="1"/>
  <c r="P364" i="1"/>
  <c r="P365" i="1" l="1"/>
  <c r="O366" i="1"/>
  <c r="I366" i="1"/>
  <c r="G367" i="1"/>
  <c r="K367" i="1"/>
  <c r="N367" i="1"/>
  <c r="B367" i="1"/>
  <c r="F367" i="1"/>
  <c r="J367" i="1"/>
  <c r="D367" i="1"/>
  <c r="M367" i="1"/>
  <c r="H367" i="1"/>
  <c r="E367" i="1"/>
  <c r="I367" i="1" l="1"/>
  <c r="O367" i="1"/>
  <c r="P366" i="1"/>
  <c r="P367" i="1" l="1"/>
</calcChain>
</file>

<file path=xl/sharedStrings.xml><?xml version="1.0" encoding="utf-8"?>
<sst xmlns="http://schemas.openxmlformats.org/spreadsheetml/2006/main" count="22215" uniqueCount="1243">
  <si>
    <t>Data</t>
  </si>
  <si>
    <t>Faturam Zig</t>
  </si>
  <si>
    <t>Faturam Vouchers</t>
  </si>
  <si>
    <t>Faturam Dinheiro</t>
  </si>
  <si>
    <t>Receitas Extraord</t>
  </si>
  <si>
    <t>Entradas Mutuos</t>
  </si>
  <si>
    <t>Extrato Bancario (Credito)</t>
  </si>
  <si>
    <t>Extrato Tesouraria</t>
  </si>
  <si>
    <t>Diferencas (Contas a Receber)</t>
  </si>
  <si>
    <t>Custos Sem Parcelamento</t>
  </si>
  <si>
    <t>Custos Com Parcelamento</t>
  </si>
  <si>
    <t>Saídas Mutuos</t>
  </si>
  <si>
    <t>Taxas Bancarias</t>
  </si>
  <si>
    <t>Extrato Bancario (Debito)</t>
  </si>
  <si>
    <t>Diferencas (Contas a Pagar)</t>
  </si>
  <si>
    <t>Conciliação Final</t>
  </si>
  <si>
    <t>ttb_ID</t>
  </si>
  <si>
    <t>ID_Loja</t>
  </si>
  <si>
    <t>Nome_Loja</t>
  </si>
  <si>
    <t>Data_Transacao</t>
  </si>
  <si>
    <t>Valor_Taxa</t>
  </si>
  <si>
    <t>Tag_Zig</t>
  </si>
  <si>
    <t>Observacao</t>
  </si>
  <si>
    <t>Jacaré</t>
  </si>
  <si>
    <t>b'\x00'</t>
  </si>
  <si>
    <t>TARIFAS BANCARIAS</t>
  </si>
  <si>
    <t>Tarifa bancaria</t>
  </si>
  <si>
    <t>b'\x01'</t>
  </si>
  <si>
    <t>Maquininhas</t>
  </si>
  <si>
    <t>tzf_ID</t>
  </si>
  <si>
    <t>Loja</t>
  </si>
  <si>
    <t>Data_Faturamento</t>
  </si>
  <si>
    <t>Valor_Faturado</t>
  </si>
  <si>
    <t>Tipo_Pagamento</t>
  </si>
  <si>
    <t>Antecipacao_Credito</t>
  </si>
  <si>
    <t>Taxa</t>
  </si>
  <si>
    <t>Valor_Compensado</t>
  </si>
  <si>
    <t>Custos_Zig</t>
  </si>
  <si>
    <t>Valor_Final</t>
  </si>
  <si>
    <t>Orfeu</t>
  </si>
  <si>
    <t>CRÉDITO</t>
  </si>
  <si>
    <t>DINHEIRO</t>
  </si>
  <si>
    <t>APP</t>
  </si>
  <si>
    <t>PIX</t>
  </si>
  <si>
    <t>VOUCHER</t>
  </si>
  <si>
    <t>DÉBITO</t>
  </si>
  <si>
    <t>OUTROS</t>
  </si>
  <si>
    <t>BÔNUS</t>
  </si>
  <si>
    <t>ID_receita</t>
  </si>
  <si>
    <t>Cliente</t>
  </si>
  <si>
    <t>Classificacao</t>
  </si>
  <si>
    <t>ID_Evento</t>
  </si>
  <si>
    <t>Nome_Evento</t>
  </si>
  <si>
    <t>Valor_Total</t>
  </si>
  <si>
    <t>Forma_de_Pagamento</t>
  </si>
  <si>
    <t>Data_Competencia</t>
  </si>
  <si>
    <t>Status_Pgto</t>
  </si>
  <si>
    <t>Categ_AB</t>
  </si>
  <si>
    <t>Categ_Aluguel</t>
  </si>
  <si>
    <t>Categ_Artist</t>
  </si>
  <si>
    <t>Categ_Couvert</t>
  </si>
  <si>
    <t>Categ_Locacao</t>
  </si>
  <si>
    <t>Categ_Patroc</t>
  </si>
  <si>
    <t>Categ_Taxa_Serv</t>
  </si>
  <si>
    <t>Valor_Parc_1</t>
  </si>
  <si>
    <t>Data_Venc_Parc_1</t>
  </si>
  <si>
    <t>Data_Receb_Parc_1</t>
  </si>
  <si>
    <t>Valor_Parc_2</t>
  </si>
  <si>
    <t>Data_Venc_Parc_2</t>
  </si>
  <si>
    <t>Data_Receb_Parc_2</t>
  </si>
  <si>
    <t>Valor_Parc_3</t>
  </si>
  <si>
    <t>Data_Venc_Parc_3</t>
  </si>
  <si>
    <t>Data_Receb_Parc_3</t>
  </si>
  <si>
    <t>Valor_Parc_4</t>
  </si>
  <si>
    <t>Data_Venc_Parc_4</t>
  </si>
  <si>
    <t>Data_Receb_Parc_4</t>
  </si>
  <si>
    <t>Valor_Parc_5</t>
  </si>
  <si>
    <t>Data_Venc_Parc_5</t>
  </si>
  <si>
    <t>Data_Receb_Parc_5</t>
  </si>
  <si>
    <t>Diageo</t>
  </si>
  <si>
    <t>Patrocínio</t>
  </si>
  <si>
    <t>Pago</t>
  </si>
  <si>
    <t>LIRIUM RECICLAGEM</t>
  </si>
  <si>
    <t>Coleta de Óleo</t>
  </si>
  <si>
    <t>RAPPI - PLATAFORMA DELIVERY</t>
  </si>
  <si>
    <t>Alimentos</t>
  </si>
  <si>
    <t>IFOOD - PLATAFORMA DELIVERY</t>
  </si>
  <si>
    <t>Plataforma Ifood</t>
  </si>
  <si>
    <t>Plataforma Rappi</t>
  </si>
  <si>
    <t>Provisionado</t>
  </si>
  <si>
    <t>Erlon Gonçalves</t>
  </si>
  <si>
    <t>Eventos</t>
  </si>
  <si>
    <t>Comemoração casamento</t>
  </si>
  <si>
    <t>Cartão de Crédito</t>
  </si>
  <si>
    <t>VEHR</t>
  </si>
  <si>
    <t xml:space="preserve">Confraternização VEHR					</t>
  </si>
  <si>
    <t>Tamara Barbato</t>
  </si>
  <si>
    <t>Transferência Bancária ou Pix</t>
  </si>
  <si>
    <t>Ancoradouro Representação de Turismo Ltda</t>
  </si>
  <si>
    <t>Jantar Ancoradouro e Clientes</t>
  </si>
  <si>
    <t>Aline Santos Silva</t>
  </si>
  <si>
    <t>Aniversário Aline Santos</t>
  </si>
  <si>
    <t>Fernanda Couto</t>
  </si>
  <si>
    <t>ANIVERSÁRIO FERNANDA</t>
  </si>
  <si>
    <t xml:space="preserve">Alexandre Burmann </t>
  </si>
  <si>
    <t>Happy Hour Alexandre</t>
  </si>
  <si>
    <t>Georgia Kirilov</t>
  </si>
  <si>
    <t>Encontro Action Lab</t>
  </si>
  <si>
    <t>Guizo Produção de Conteúdo LTDA</t>
  </si>
  <si>
    <t>Confraternização Fim de Ano</t>
  </si>
  <si>
    <t>Mariana Warde</t>
  </si>
  <si>
    <t>Aniversário Mariana</t>
  </si>
  <si>
    <t xml:space="preserve">Roberta Principe Guilhem de Souza Pereira </t>
  </si>
  <si>
    <t>Aniversário Beta</t>
  </si>
  <si>
    <t>Instituto Tax Moot</t>
  </si>
  <si>
    <t>Evento de congresso para estudantes de direito</t>
  </si>
  <si>
    <t>Jantar Fim de ano Ancoradouro</t>
  </si>
  <si>
    <t>Instituto de ciências criminais de São Paulo- IBCCRIM</t>
  </si>
  <si>
    <t>Festa fim de ano</t>
  </si>
  <si>
    <t xml:space="preserve">Essenza Comunicação </t>
  </si>
  <si>
    <t>Melo Almada Advogados</t>
  </si>
  <si>
    <t>Pablo de Vasconcelos Quoos</t>
  </si>
  <si>
    <t>Aniversário Pablo</t>
  </si>
  <si>
    <t>Café Editora</t>
  </si>
  <si>
    <t>Confraternização Café Editora</t>
  </si>
  <si>
    <t>Isadora Arruda</t>
  </si>
  <si>
    <t>Aniversário Isadora</t>
  </si>
  <si>
    <t xml:space="preserve"> Isabella Matos de Castro</t>
  </si>
  <si>
    <t>Fernanda Ary</t>
  </si>
  <si>
    <t>Aniversário Fernanda</t>
  </si>
  <si>
    <t>Interamerican Network</t>
  </si>
  <si>
    <t>Confraternização Fim de ano</t>
  </si>
  <si>
    <t>Sabrina Han</t>
  </si>
  <si>
    <t>Festa de Casamento</t>
  </si>
  <si>
    <t>Gabriela Mestriner</t>
  </si>
  <si>
    <t>Casamento Gabriela e Pedro</t>
  </si>
  <si>
    <t xml:space="preserve">BAIXO AUGUSTA PRODUCOES LTDA </t>
  </si>
  <si>
    <t>After Bloco Baixo Augusta</t>
  </si>
  <si>
    <t>AZULZINHA CAIXA - JACARE</t>
  </si>
  <si>
    <t>Denise Oliveira</t>
  </si>
  <si>
    <t>Jantar Comemoração Prod Cultural</t>
  </si>
  <si>
    <t>Willian Fernandes</t>
  </si>
  <si>
    <t>Aniversário Willian</t>
  </si>
  <si>
    <t>Gabriel Mynssen</t>
  </si>
  <si>
    <t>Aniversário Gabriel</t>
  </si>
  <si>
    <t xml:space="preserve">Ambev SA </t>
  </si>
  <si>
    <t>Reunião e HH</t>
  </si>
  <si>
    <t>Eliana Kawata</t>
  </si>
  <si>
    <t>Evento Eliana</t>
  </si>
  <si>
    <t>ALELO</t>
  </si>
  <si>
    <t>Voucher</t>
  </si>
  <si>
    <t>PLUXEE BENEFICIOS BRASIL S.A. (SODEXO)</t>
  </si>
  <si>
    <t>Charles Baumel</t>
  </si>
  <si>
    <t>Aniversário</t>
  </si>
  <si>
    <t>Maria Clara Matos</t>
  </si>
  <si>
    <t>Aniversário Maria Clara</t>
  </si>
  <si>
    <t>Parcial</t>
  </si>
  <si>
    <t>Lupo S/A</t>
  </si>
  <si>
    <t>Gravação</t>
  </si>
  <si>
    <t>Lucas Lira Bomfim</t>
  </si>
  <si>
    <t>Casamento</t>
  </si>
  <si>
    <t>Lucas Liberman Fernandes</t>
  </si>
  <si>
    <t>Maria Laura Preuss</t>
  </si>
  <si>
    <t>Aniversário Maria Laura</t>
  </si>
  <si>
    <t>Juliana Shiguenaga Silva</t>
  </si>
  <si>
    <t>Banco Topázio</t>
  </si>
  <si>
    <t xml:space="preserve">VR Benefícios e Serviços </t>
  </si>
  <si>
    <t>Rejane Martins</t>
  </si>
  <si>
    <t>ID_Receita</t>
  </si>
  <si>
    <t>Data_Vencimento</t>
  </si>
  <si>
    <t>Data_Recebimento</t>
  </si>
  <si>
    <t>Valor_Parcela</t>
  </si>
  <si>
    <t>Data_Ocorrencia</t>
  </si>
  <si>
    <t>Categoria_Class</t>
  </si>
  <si>
    <t>b - Locação de Espaço - Eventos</t>
  </si>
  <si>
    <t>d - A&amp;B - Ifood e Rappi</t>
  </si>
  <si>
    <t>ID_Despesa</t>
  </si>
  <si>
    <t>FK_Despesa_Teknisa</t>
  </si>
  <si>
    <t>Casa</t>
  </si>
  <si>
    <t>Fornecedor_Razao_Social</t>
  </si>
  <si>
    <t>Valor</t>
  </si>
  <si>
    <t>Previsao_Pgto</t>
  </si>
  <si>
    <t>Realizacao_Pgto</t>
  </si>
  <si>
    <t>Data_Lancamento</t>
  </si>
  <si>
    <t>Forma_Pagamento</t>
  </si>
  <si>
    <t>Class_Cont_1</t>
  </si>
  <si>
    <t>Class_Cont_2</t>
  </si>
  <si>
    <t>Ano_Semana_Vencimento</t>
  </si>
  <si>
    <t>Status_Conf_Document</t>
  </si>
  <si>
    <t>Status_Aprov_Diret</t>
  </si>
  <si>
    <t>Status_Aprov_Caixa</t>
  </si>
  <si>
    <t xml:space="preserve">BGC COMERCIO DE UTENSILIOS </t>
  </si>
  <si>
    <t>Boleto Bancário</t>
  </si>
  <si>
    <t>UTILIDADES</t>
  </si>
  <si>
    <t>UTENSILIOS</t>
  </si>
  <si>
    <t>2024-32</t>
  </si>
  <si>
    <t>Documentação Aprovada</t>
  </si>
  <si>
    <t>Aprovado Diretoria</t>
  </si>
  <si>
    <t>Aprovado Caixa</t>
  </si>
  <si>
    <t>Officina Do Vidro Arte E Artesanato Ltda</t>
  </si>
  <si>
    <t>ATUALIZE COMERCIAL LTDA</t>
  </si>
  <si>
    <t>INVESTIMENTOS</t>
  </si>
  <si>
    <t>INVESTIMENTO EM EQUIPAMENTO</t>
  </si>
  <si>
    <t>2024-31</t>
  </si>
  <si>
    <t>CECILIA TSUYACO ARAKI SILVA LTDA</t>
  </si>
  <si>
    <t>HORTICLEAN DISTRIBUIDORA</t>
  </si>
  <si>
    <t>CIUFFI HORTIFRUTI EIRELI</t>
  </si>
  <si>
    <t>TARUMA CIA COMERCIAL AGRICOLA</t>
  </si>
  <si>
    <t>NOVA COMERCIAL DO PEIXE EIRELI</t>
  </si>
  <si>
    <t xml:space="preserve">EMPORIO MEL </t>
  </si>
  <si>
    <t>INSUMOS</t>
  </si>
  <si>
    <t>ALIMENTOS</t>
  </si>
  <si>
    <t>PREFEITURA DE SÃO PAULO</t>
  </si>
  <si>
    <t>CUSTO DE OCUPACAO</t>
  </si>
  <si>
    <t xml:space="preserve"> IPTU</t>
  </si>
  <si>
    <t>AJUDA DE CUSTO</t>
  </si>
  <si>
    <t>MAO DE OBRA FIXA/ TEMPORARIOS</t>
  </si>
  <si>
    <t>VALE TRANSPORTE</t>
  </si>
  <si>
    <t>ESTAFF SOLUCOES TECNOLOGICAS DE AGENCIAMENTO LTDA</t>
  </si>
  <si>
    <t>MÃO DE OBRA EXTRA</t>
  </si>
  <si>
    <t xml:space="preserve"> FAMIGERADA COMERCIO E EXPORTACAO DE BEBIDAS LTDA</t>
  </si>
  <si>
    <t>BEBIDAS</t>
  </si>
  <si>
    <t>PRESHH ALUGUEL DE MAQUINAS LTDA</t>
  </si>
  <si>
    <t xml:space="preserve"> GELO/ GAS CO2/ CARVAO</t>
  </si>
  <si>
    <t>KARATER PARTICIPACOES E GESTAO DE NEGOCIOS LTDA</t>
  </si>
  <si>
    <t>ALUGUEL DE IMOVEIS</t>
  </si>
  <si>
    <t>CONDOMINIO</t>
  </si>
  <si>
    <t>AGUA/ ESGOTO</t>
  </si>
  <si>
    <t>ICE4</t>
  </si>
  <si>
    <t>CARVAO MANDA BRASA SELECAO LTDA</t>
  </si>
  <si>
    <t>MARIO PEDRO FELICIANO HORTIFRUTI EPP</t>
  </si>
  <si>
    <t>SAMPATACADO DE GENEROS ALIMENTICIOS E BEBIDAS LTDA</t>
  </si>
  <si>
    <t>SALARIOS FUNCIONARIOS EXTRA</t>
  </si>
  <si>
    <t>SALARIOS</t>
  </si>
  <si>
    <t>AMBEV S.A.</t>
  </si>
  <si>
    <t>FG7 COMERCIO E DISTRIBUICAO DE BEBIDAS -</t>
  </si>
  <si>
    <t>PSSS LTDA</t>
  </si>
  <si>
    <t>EAU DISTRIB. DE AGUA MINERAL EIRELI - EP</t>
  </si>
  <si>
    <t>ALINE OLIVEIRA KOELE</t>
  </si>
  <si>
    <t>CUSTOS COM MARKETING</t>
  </si>
  <si>
    <t xml:space="preserve"> AGENCIA DE PROPAGANDA</t>
  </si>
  <si>
    <t>MACHINE SERVICE LTDA</t>
  </si>
  <si>
    <t>SERVICOS DE TERCEIROS</t>
  </si>
  <si>
    <t>SERVICO DE SEGURANCA</t>
  </si>
  <si>
    <t>EDEMAR DA SILVA</t>
  </si>
  <si>
    <t>EDVALDO ROCHA DE MESQUITA</t>
  </si>
  <si>
    <t>FRANCISCO ADRIANO DO NASCIMENTO</t>
  </si>
  <si>
    <t>IAN URASAKI COSTA</t>
  </si>
  <si>
    <t>JOAO PAULO SHIDA</t>
  </si>
  <si>
    <t>JOCIANA LIMA AMORIM</t>
  </si>
  <si>
    <t>JOSEANA LIMA AMORIM</t>
  </si>
  <si>
    <t>JUSSARA MARIA DO NASCIMENTO</t>
  </si>
  <si>
    <t>MAIA URASAKI COSTA</t>
  </si>
  <si>
    <t>MARCOS AYRON AMORIM NOGUEIRA BARBOSA</t>
  </si>
  <si>
    <t>MARIA EDUARDA REMILDES DE SOUZA</t>
  </si>
  <si>
    <t>MATEUS RODRIGUES CAVALCANTE</t>
  </si>
  <si>
    <t>PEDRO JAMIS NEVES TEIXEIRA</t>
  </si>
  <si>
    <t>RODRIGO BARBOSA DAMASCENO</t>
  </si>
  <si>
    <t>THAIS LEPEK DIAS DA SILVA</t>
  </si>
  <si>
    <t>VERDEMAR COMERCIO DE PESCADOS SOCIEDADE UNIPESSOAL LTDA</t>
  </si>
  <si>
    <t>SANDRO ROGÉRIO DA SILVA ME</t>
  </si>
  <si>
    <t>LOCACOES</t>
  </si>
  <si>
    <t>LOCACAO DE EQUIPAMENTOS</t>
  </si>
  <si>
    <t xml:space="preserve">DISTRIBUIDORA DE CARNES CANTAREIRA </t>
  </si>
  <si>
    <t>KING COMERCIO E IMPORTACAO DE BEBIDAS LT</t>
  </si>
  <si>
    <t>WIDE STOCK COMERCIO E REPRESENTACAO LTDA</t>
  </si>
  <si>
    <t>PORCO FELIZ COM DE CARNES LTDA</t>
  </si>
  <si>
    <t>SELECAO COMERCIO DE CARVAO E VARIEDADE LTDA</t>
  </si>
  <si>
    <t>LATICINIOS PIRAMIDE LTDA</t>
  </si>
  <si>
    <t xml:space="preserve">PEDRO HENRIQUE RODRIGUES  </t>
  </si>
  <si>
    <t>MURILLO S- DUARTE COMERCIAL LTDA</t>
  </si>
  <si>
    <t>DTK COMERCIO DE ALIMENTOS LTDA</t>
  </si>
  <si>
    <t>ALPHALIX AMBIENTEAL LOC/ DE EQUIPAMENTOS EIRELI</t>
  </si>
  <si>
    <t xml:space="preserve"> COLETA DE LIXO</t>
  </si>
  <si>
    <t>JUNDIA FOODS DISTRIBUIDORA DE PRODUTOA ALIMENTICIOS LTDA</t>
  </si>
  <si>
    <t>BRH SAUDE OCUPACIONAL LTDA</t>
  </si>
  <si>
    <t>EXAMES PERIODICOS</t>
  </si>
  <si>
    <t>ELETROPAULO METROPOLITANA ELETRICIDADE DE SAO PAULO SA</t>
  </si>
  <si>
    <t>ENERGIA ELETRICA</t>
  </si>
  <si>
    <t>NOX FRIO LTDA</t>
  </si>
  <si>
    <t>DESPESAS GERAIS</t>
  </si>
  <si>
    <t>MANUTENCAO EM GERAL</t>
  </si>
  <si>
    <t>BATARD PADARIA ARTESANAL LTDA</t>
  </si>
  <si>
    <t>AMBEV S. A. - CDD SAO PAULO</t>
  </si>
  <si>
    <t>SAULO SHRNG FRANCA 41600404898</t>
  </si>
  <si>
    <t>BRADESCO SA</t>
  </si>
  <si>
    <t>Encontro de Contas</t>
  </si>
  <si>
    <t>DESPESAS BANCARIAS</t>
  </si>
  <si>
    <t>ICE BRASIL COMERCIO DE GELO LTDA EPP</t>
  </si>
  <si>
    <t xml:space="preserve">ABSOLUTA BALANCAS </t>
  </si>
  <si>
    <t xml:space="preserve">LEITERIA CABRIOLA FROMAGES DE CHEVRE LTDA </t>
  </si>
  <si>
    <t xml:space="preserve">BRAND DIGITAL SERVICOS DE MARKETING </t>
  </si>
  <si>
    <t xml:space="preserve"> MAT DE PROPAGANDA/ FER DE MKT</t>
  </si>
  <si>
    <t>ZIGPAY LTDAS -ME</t>
  </si>
  <si>
    <t>DEDUCOES SOBRE VENDA</t>
  </si>
  <si>
    <t>MEIOS DE PAGAMENTO</t>
  </si>
  <si>
    <t xml:space="preserve">IFOOD. COM AGENCIA DE RESTAURANTES ONLINE S.A </t>
  </si>
  <si>
    <t>OUTROS D</t>
  </si>
  <si>
    <t>RAPPI BRASIL INTERMEDIACAO DE NEGOCIOS LTDA</t>
  </si>
  <si>
    <t>CVT LOCAÇÕES</t>
  </si>
  <si>
    <t>DESPESAS DE PATROCINIO</t>
  </si>
  <si>
    <t>LUZART INDUSTRIA E COM.  DE VELAS LTDA -</t>
  </si>
  <si>
    <t>2024-30</t>
  </si>
  <si>
    <t>BB DISTRIBUIDORA DE CARNES LTDA</t>
  </si>
  <si>
    <t>HIGIENE E LIMPEZA</t>
  </si>
  <si>
    <t>COMPANHIA DE GAS DE SAO PAULO</t>
  </si>
  <si>
    <t xml:space="preserve"> GAS DE COZINHA</t>
  </si>
  <si>
    <t>MAXIMO CENTRO GAS E AGUA LTDA</t>
  </si>
  <si>
    <t>PETTY CASH</t>
  </si>
  <si>
    <t>Dinheiro em Espécie</t>
  </si>
  <si>
    <t>PJ 45021768000180</t>
  </si>
  <si>
    <t>COMISSÕES E GORJETA</t>
  </si>
  <si>
    <t xml:space="preserve"> CONDUÇÕES/TAXI/UBER</t>
  </si>
  <si>
    <t>DESCARTAVEIS</t>
  </si>
  <si>
    <t>ANDREIA SANTOS FREITAS DUARTE</t>
  </si>
  <si>
    <t>TELEFONICA BRASIL S/A</t>
  </si>
  <si>
    <t>SISTEMAS/ T.I</t>
  </si>
  <si>
    <t>INTERNET</t>
  </si>
  <si>
    <t>PLASTICOS SEGANTINI EIRELI</t>
  </si>
  <si>
    <t>COMISSOES E GORJETAS</t>
  </si>
  <si>
    <t>PJ 47618310000138</t>
  </si>
  <si>
    <t>PJ 32605234000159</t>
  </si>
  <si>
    <t>PJ 26865471000156</t>
  </si>
  <si>
    <t>PJ 48259476000178</t>
  </si>
  <si>
    <t>PJ 47290007000159</t>
  </si>
  <si>
    <t>PJ 33013781000108</t>
  </si>
  <si>
    <t>PJ 47103768000154</t>
  </si>
  <si>
    <t>PJ 27887410000152</t>
  </si>
  <si>
    <t>AURORA ALVORADA ESTACIONAMENTO E LANCHON</t>
  </si>
  <si>
    <t>MATERIAL DE ESCRITORIO</t>
  </si>
  <si>
    <t xml:space="preserve">MATURY CAJUCULTURA </t>
  </si>
  <si>
    <t>REBAL COMERCIAL LTDA</t>
  </si>
  <si>
    <t>2024-29</t>
  </si>
  <si>
    <t>ICMS</t>
  </si>
  <si>
    <t>IMPOSTOS SOBRE VENDA</t>
  </si>
  <si>
    <t>ICMS S/ VENDAS</t>
  </si>
  <si>
    <t>ESHOWS PROMOCOES ARTISTICAS LTDA</t>
  </si>
  <si>
    <t xml:space="preserve"> EVENTOS MARKETING</t>
  </si>
  <si>
    <t>C.A. DESENTUPIDORA &amp; MANUTENCAO LTDA</t>
  </si>
  <si>
    <t>INVESTIMENTO EM OBRA/ AMPLIACA</t>
  </si>
  <si>
    <t>SISTEMAS</t>
  </si>
  <si>
    <t>ZENDESK BRASIL SOFTWARE CORPORATIVO LTDA.</t>
  </si>
  <si>
    <t>NIVALDO ALVES (SIMBAS)</t>
  </si>
  <si>
    <t xml:space="preserve">EDIMAR MOURA TARTAGLIONI SERVICOES DE DEDETIZACAO </t>
  </si>
  <si>
    <t xml:space="preserve"> CONTROLE DE PRAGAS</t>
  </si>
  <si>
    <t xml:space="preserve">MRC INDUSTRIA E COMERCIO DE BEBIDAS </t>
  </si>
  <si>
    <t xml:space="preserve">ABRASEL SAO PAULO </t>
  </si>
  <si>
    <t>ASSESSORIA GERAL</t>
  </si>
  <si>
    <t>SFREG LAV SEC 3 LAVANDERIA E TINTURARIA ALVES LTDA</t>
  </si>
  <si>
    <t>UNIFORMES MANUT. E REPOSICAO</t>
  </si>
  <si>
    <t xml:space="preserve">GILBERTO BARRETO GB </t>
  </si>
  <si>
    <t>SERVICOS DE LIMPEZA</t>
  </si>
  <si>
    <t xml:space="preserve">GRUPELL </t>
  </si>
  <si>
    <t>STAR COPIAS COMERCIO E SERVICOS LTDA</t>
  </si>
  <si>
    <t>FGTS</t>
  </si>
  <si>
    <t>INSS</t>
  </si>
  <si>
    <t>IRRF</t>
  </si>
  <si>
    <t>IMPOSTOS/ TRIBUTOS</t>
  </si>
  <si>
    <t>ENDIVIDAMENTO</t>
  </si>
  <si>
    <t xml:space="preserve"> PROCESSO JUDICIAL</t>
  </si>
  <si>
    <t>HEADCHEF SEGURANCA DOS ALIM E GARANTIA D</t>
  </si>
  <si>
    <t>ALEX ALVES MAGALHAES</t>
  </si>
  <si>
    <t>FÉRIAS</t>
  </si>
  <si>
    <t>LETÍCIA MONTEIRO DA CONCEIÇÃO</t>
  </si>
  <si>
    <t xml:space="preserve">INGRAM MICRO BRASIL  LTDA </t>
  </si>
  <si>
    <t>PJ 51098611000155</t>
  </si>
  <si>
    <t>SALARIO PJ</t>
  </si>
  <si>
    <t>LOCATRONIC EQUIPAMENTOS DE SEGURANCA LTDA</t>
  </si>
  <si>
    <t>SISTEMAS DE SEGURANCA/ CAMERAS</t>
  </si>
  <si>
    <t>2024-28</t>
  </si>
  <si>
    <t>PROCESSO TRABALHISTA</t>
  </si>
  <si>
    <t>ACOES TRABALHISTAS</t>
  </si>
  <si>
    <t>GET IN TECNOLOGIA S.A.</t>
  </si>
  <si>
    <t>JOSE CASSIO PREVEDEL SISTEMAS ME</t>
  </si>
  <si>
    <t xml:space="preserve">DENIS DOS SANTOS - ME </t>
  </si>
  <si>
    <t>PJ 49202993000173</t>
  </si>
  <si>
    <t xml:space="preserve">DUO COMUNICA LTDA </t>
  </si>
  <si>
    <t>ASS DE IMPRENSA/ MIDIA/ PATROC</t>
  </si>
  <si>
    <t>ROBERTO ALVES DA SILVA</t>
  </si>
  <si>
    <t>MERCADO PAGO.COM REPRESENTACOES LTDA</t>
  </si>
  <si>
    <t>RAFAEL TADEU RIBEIRO VENANCIO</t>
  </si>
  <si>
    <t>EGB COMERCIO LTDA</t>
  </si>
  <si>
    <t>TAXA DE FISCALIZAÇÃO DE ESTABELECIMENTOS</t>
  </si>
  <si>
    <t>TFE</t>
  </si>
  <si>
    <t>KIMBRA PRODUTOS DE HIGIENE E LIMPEZA LTDA</t>
  </si>
  <si>
    <t>STEMME TELECOMUNICACOES DO BRASIL LTDA</t>
  </si>
  <si>
    <t>2024-27</t>
  </si>
  <si>
    <t>T F CIUFF HORTIFRUTI LTDA</t>
  </si>
  <si>
    <t xml:space="preserve">MARCOS ZAIDOWICZ </t>
  </si>
  <si>
    <t xml:space="preserve"> REEMBOLSO</t>
  </si>
  <si>
    <t>2024-23</t>
  </si>
  <si>
    <t>2024-26</t>
  </si>
  <si>
    <t xml:space="preserve">NICOM COMERCIO DE MATERIAIS PARA CONTRUCOES </t>
  </si>
  <si>
    <t xml:space="preserve">CAIXA ECONOMICA FEDERAL </t>
  </si>
  <si>
    <t>GELOMAQ COM E IND LTDA</t>
  </si>
  <si>
    <t>2024-24</t>
  </si>
  <si>
    <t>D.D.T. SERVICE SOCIEDADE EMPRESARIAL LTDA</t>
  </si>
  <si>
    <t>DISTRIBUIDORA CANTAROS DO BRASIL EIRELI</t>
  </si>
  <si>
    <t>2024-25</t>
  </si>
  <si>
    <t xml:space="preserve">HENRIQUE GONCALVES VIEIRA </t>
  </si>
  <si>
    <t>MUNDO EPI EQUIPAMENTOS DE SEGURANCA LTDA</t>
  </si>
  <si>
    <t>LEROY MERLIN COMPANHIA BRASILEIRA DE BRICOLAGEM</t>
  </si>
  <si>
    <t xml:space="preserve">FRANSCISCO DAS CHAGAS QUARESMA </t>
  </si>
  <si>
    <t>CUSTOS DE EVENTOS</t>
  </si>
  <si>
    <t>CACHE DE PRODUTOR</t>
  </si>
  <si>
    <t>2024-22</t>
  </si>
  <si>
    <t>AMERICANAS SA</t>
  </si>
  <si>
    <t xml:space="preserve">YASMIN B G NUNES </t>
  </si>
  <si>
    <t xml:space="preserve">HORTIFRUTI DO CHEF LTDA </t>
  </si>
  <si>
    <t>FRETES E CARRETOS</t>
  </si>
  <si>
    <t>EMBALAGENS</t>
  </si>
  <si>
    <t xml:space="preserve">DANIEL DOS SANTOS BEZERRA - ME </t>
  </si>
  <si>
    <t>2024-21</t>
  </si>
  <si>
    <t xml:space="preserve">SC DISTRIBUIDORA </t>
  </si>
  <si>
    <t>TAKUAROBI COMERCIO E SERVICOS ESPECIAIS DE BAMBUS- PLANTAS E JARDINS LTDA</t>
  </si>
  <si>
    <t xml:space="preserve"> PAISAGISMO/JARDINAGEM</t>
  </si>
  <si>
    <t xml:space="preserve">DN GAS </t>
  </si>
  <si>
    <t xml:space="preserve">E-LEMENTO SOLUCOES EM QR-CODES LTDA </t>
  </si>
  <si>
    <t>2024-20</t>
  </si>
  <si>
    <t>INSTITUTO DE ESTUDOS DE PROTESTO DE TITULOS DO BRASIL - SECAO SAO PAULO - IEPTB - SP</t>
  </si>
  <si>
    <t xml:space="preserve"> CUSTAS CARTÓRIO</t>
  </si>
  <si>
    <t>2024-19</t>
  </si>
  <si>
    <t>2024-16</t>
  </si>
  <si>
    <t>2024-15</t>
  </si>
  <si>
    <t xml:space="preserve">MASTER CLEAN COMERCIO DE MAQUINAS DE MANUTENCAO LTDA </t>
  </si>
  <si>
    <t xml:space="preserve">MPTECKITHEN SERVICES </t>
  </si>
  <si>
    <t xml:space="preserve">ARTE LESTE SERRALHEIRA </t>
  </si>
  <si>
    <t>JND SOLUCOES TECNICAS EIRELI</t>
  </si>
  <si>
    <t>PJ 28837983000134</t>
  </si>
  <si>
    <t xml:space="preserve">SUL BALANCAS </t>
  </si>
  <si>
    <t>2024-18</t>
  </si>
  <si>
    <t>PORTO SEGURO CIA DE SEGUROS GERAIS</t>
  </si>
  <si>
    <t>SEGURO DE VIDA</t>
  </si>
  <si>
    <t>BOTIGAS COMERCIO DE PECAS E CONEXOES PARA GAS LTDA</t>
  </si>
  <si>
    <t>ID_Parcela</t>
  </si>
  <si>
    <t>Empresa</t>
  </si>
  <si>
    <t>Parcelamento</t>
  </si>
  <si>
    <t>Qtd_Parcelas</t>
  </si>
  <si>
    <t>Num_Parcela</t>
  </si>
  <si>
    <t>Vencimento_Parcela</t>
  </si>
  <si>
    <t>Previsao_Parcela</t>
  </si>
  <si>
    <t>Realiz_Parcela</t>
  </si>
  <si>
    <t>Valor_Original</t>
  </si>
  <si>
    <t>Valor_Liquido</t>
  </si>
  <si>
    <t>ZAHIL IMPORTADORA LTDA</t>
  </si>
  <si>
    <t>True</t>
  </si>
  <si>
    <t>Parcela_Paga</t>
  </si>
  <si>
    <t xml:space="preserve">ALCATEIA COMERCIO VAREJISTA DE ARTIGOS DO VESTUARIO LTDA	</t>
  </si>
  <si>
    <t>KHADUN BARBOSA LIMA</t>
  </si>
  <si>
    <t>MONTE ALTO ALIMENTOS</t>
  </si>
  <si>
    <t>MULTIFRANGOS COMERCIO DE ALIMENTOS LTDA</t>
  </si>
  <si>
    <t xml:space="preserve">MARCOS ANTONIO DE CARVALHO </t>
  </si>
  <si>
    <t xml:space="preserve">ENGEART TAPEÇARIA </t>
  </si>
  <si>
    <t xml:space="preserve">VICTOR ALEXANDRE DA SILVA </t>
  </si>
  <si>
    <t>2024-13</t>
  </si>
  <si>
    <t>JR COMERCIO E SERVICOS DE INFORMATICA LTDA</t>
  </si>
  <si>
    <t>2024-17</t>
  </si>
  <si>
    <t>PSS - CENTRAL DA LIMPEZA LTDA</t>
  </si>
  <si>
    <t>FABIO BENSONE</t>
  </si>
  <si>
    <t>2024-14</t>
  </si>
  <si>
    <t>ID_Extrato_Bancario</t>
  </si>
  <si>
    <t>ID_Conta_Bancaria</t>
  </si>
  <si>
    <t>Nome_Conta_Bancaria</t>
  </si>
  <si>
    <t>Tipo_Credito_Debito</t>
  </si>
  <si>
    <t>Descricao_Transacao</t>
  </si>
  <si>
    <t xml:space="preserve">Orfeu -  Bradesco </t>
  </si>
  <si>
    <t>CREDITO</t>
  </si>
  <si>
    <t>MASTER CREDITO RAPPI BRASIL INTERMEDIACAO DE NE</t>
  </si>
  <si>
    <t>DEBITO</t>
  </si>
  <si>
    <t>PAGTO ELETRON  COBRANCA PRESHH T-16101</t>
  </si>
  <si>
    <t>TRANSF CC PARA CC PJ HARMONIA 3051 BAR E EVENTOS LTDA</t>
  </si>
  <si>
    <t>Ypiranga Bar - FB Filial - Bradesco</t>
  </si>
  <si>
    <t>PAGTO ELETRON  COBRANCA CIUFFI HORTIFRU NF 11097</t>
  </si>
  <si>
    <t>PAGTO ELETRON  COBRANCA CARVAO MANDA BRASA NF 3593</t>
  </si>
  <si>
    <t>PAGTO ELETRON  COBRANCA MARIO PEDRO NF 408936</t>
  </si>
  <si>
    <t>PAGTO ELETRON  COBRANCA ICE4 NF 63172</t>
  </si>
  <si>
    <t>PAGTO ELETRON  COBRANCA SAMPATACADO NF 5594</t>
  </si>
  <si>
    <t>PAGTO ELETRON  COBRANCA FAMIGERADA COM NF 1086</t>
  </si>
  <si>
    <t>PAGTO ELETRON  COBRANCA KARATER ALUGUEL ORFEU</t>
  </si>
  <si>
    <t>PAGTO ELETRON  COBRANCA ESTAFF DE 01 A 04/08</t>
  </si>
  <si>
    <t>TARIFA BANCARIA TRANSF PGTO PIX</t>
  </si>
  <si>
    <t>Orfeu - Caixa</t>
  </si>
  <si>
    <t>RESGATE INVEST FACIL</t>
  </si>
  <si>
    <t>VALOR TRANSF.JUDICIAL OFICIO 20240013231775-00002</t>
  </si>
  <si>
    <t>TED-TRANSF ELET DISPON OFICIO 20240013231775-00002</t>
  </si>
  <si>
    <t>DEP DINHEIRO ATM AG00095MAQ060513SEQ02302</t>
  </si>
  <si>
    <t>DEP DINHEIRO ATM AG00095MAQ060513SEQ02307</t>
  </si>
  <si>
    <t>RESG.AUTOM.INVEST FACIL*</t>
  </si>
  <si>
    <t>PAGTO ELETRON  COBRANCA TARUMA NF 5602</t>
  </si>
  <si>
    <t>PAGTO ELETRON  COBRANCA PRESHH NF 2337</t>
  </si>
  <si>
    <t>PAGTO ELETRON  COBRANCA SAMPATACADO NF 5577</t>
  </si>
  <si>
    <t>PAGTO ELETRON  COBRANCA DISTR DE CARNES CANTA NF 33220</t>
  </si>
  <si>
    <t>PAGTO ELETRON  COBRANCA WIDE STOCK NF 377438</t>
  </si>
  <si>
    <t>PAGTO ELETRON  COBRANCA EAU NF 204006</t>
  </si>
  <si>
    <t>PAGTO ELETRON  COBRANCA EMPORIO MEL NF 413816</t>
  </si>
  <si>
    <t>PAGTO ELETRON  COBRANCA KING COMERCIO NF 110032</t>
  </si>
  <si>
    <t>PAGTO ELETRON  COBRANCA EMPORIO MEL NF 413821</t>
  </si>
  <si>
    <t>PAGTO ELETRON  COBRANCA EMPORIO MEL NF 412274</t>
  </si>
  <si>
    <t>PAGTO ELETRON  COBRANCA SANDRO ROGERIO</t>
  </si>
  <si>
    <t>PAGTO ELETRON  COBRANCA ALCATEIA COM</t>
  </si>
  <si>
    <t>TRANSF CC PARA CC PJ ALINE OLIVEIRA KOELE</t>
  </si>
  <si>
    <t>TRANSFERENCIA PIX DES: MACHINE SERVICE       06/08</t>
  </si>
  <si>
    <t>TRANSFERENCIA PIX DES: VERDEMAR COMERCIO DE  06/08</t>
  </si>
  <si>
    <t>Orfeu - Duroc Matriz - Kamino</t>
  </si>
  <si>
    <t>TEMPUS FUGIT PARTICIPACOES E EMPREENDIMENTOS LTDA</t>
  </si>
  <si>
    <t>Maria Eduarda Remildes de Souza</t>
  </si>
  <si>
    <t>Edemar da Silva</t>
  </si>
  <si>
    <t>Francisco A do Nascimento</t>
  </si>
  <si>
    <t>Ian Urasaki Costa</t>
  </si>
  <si>
    <t>Jociana Lima Amorim</t>
  </si>
  <si>
    <t>Edvaldo Rocha de Mesquita</t>
  </si>
  <si>
    <t>Joseana Lima Amorim</t>
  </si>
  <si>
    <t>Marcos Ayron Amorim Nogueira Barbosa</t>
  </si>
  <si>
    <t>Mateus Rodrigues Cavalcante</t>
  </si>
  <si>
    <t>Joao Paulo Shida</t>
  </si>
  <si>
    <t>Jussara Maria do Nascimento</t>
  </si>
  <si>
    <t>Maia Urasaki Costa</t>
  </si>
  <si>
    <t>Rodrigo Barbosa Damasceno</t>
  </si>
  <si>
    <t>Pedro Jamis Neves Teixeira</t>
  </si>
  <si>
    <t>Thays Lepek Dias da Silva</t>
  </si>
  <si>
    <t>PAGTO ELETRON  COBRANCA CECILIA TSUYACO NF 354355</t>
  </si>
  <si>
    <t>PAGTO ELETRON  COBRANCA DTK NF 9882</t>
  </si>
  <si>
    <t>PAGTO ELETRON  COBRANCA TARUMA NF 5588</t>
  </si>
  <si>
    <t>PAGTO ELETRON  COBRANCA PEDRO HENRIQUE NF 5412</t>
  </si>
  <si>
    <t>PAGTO ELETRON  COBRANCA BRH SAUDE 69693</t>
  </si>
  <si>
    <t>PAGTO ELETRON  COBRANCA CECILIA TSUYACO NF 354398</t>
  </si>
  <si>
    <t>PAGTO ELETRON  COBRANCA OFFICINA DO VIDRO NF 5271</t>
  </si>
  <si>
    <t>PAGTO ELETRON  COBRANCA BATARD NF 7838</t>
  </si>
  <si>
    <t>PAGTO ELETRON  COBRANCA SELECAO CARVAO NF 3580</t>
  </si>
  <si>
    <t>PAGTO ELETRON  COBRANCA JUNDIA NF 231771</t>
  </si>
  <si>
    <t>PAGTO ELETRON  COBRANCA AMBEV NF 884664</t>
  </si>
  <si>
    <t>PAGTO ELETRON  COBRANCA NOX FRIO</t>
  </si>
  <si>
    <t>PAGTO ELETRON  COBRANCA MURILLO NF 1552</t>
  </si>
  <si>
    <t>PAGTO ELETRON  COBRANCA DISTRIB DE CARNES NF 33137</t>
  </si>
  <si>
    <t>PAGTO ELETRON  COBRANCA MARIO PEDRO NF 408532</t>
  </si>
  <si>
    <t>PAGTO ELETRON  COBRANCA LATICINIOS AURICCHIO NF 71825</t>
  </si>
  <si>
    <t>PAGTO ELETRON  COBRANCA TARUMA NF 5597</t>
  </si>
  <si>
    <t>PAGTO ELETRON  COBRANCA HORTICLEAN NF 24588</t>
  </si>
  <si>
    <t>PAGTO ELETRON  COBRANCA AMBEV NF 884665</t>
  </si>
  <si>
    <t>PAGTO ELETRON  COBRANCA ENEL 05.08.2024</t>
  </si>
  <si>
    <t>PAGTO ELETRON  COBRANCA PORCO FELIZ NF 542267</t>
  </si>
  <si>
    <t>PAGTO ELETRON  COBRANCA ALPHALIX NF 34784</t>
  </si>
  <si>
    <t>PAGTO ELETRON  COBRANCA MURILLO NF 1560</t>
  </si>
  <si>
    <t>PAGTO ELETRON  COBRANCA KHADUN NF 60654</t>
  </si>
  <si>
    <t>PAGTO ELETRON  COBRANCA ZAHIL NF 229769</t>
  </si>
  <si>
    <t>PAGTO ELETRON  COBRANCA KHADUN NF 60329</t>
  </si>
  <si>
    <t>PAGTO ELETRON  COBRANCA MONTE ALTO NF 152012</t>
  </si>
  <si>
    <t>PAGTO ELETRON  COBRANCA ZAHIL NF 226821</t>
  </si>
  <si>
    <t>PAGTO ELETRON  COBRANCA MONTE ALTO NF 152281</t>
  </si>
  <si>
    <t>PAGTO ELETRON  COBRANCA MULTIFRANGOS NF 833703</t>
  </si>
  <si>
    <t>PAGTO ELETRON  COBRANCA BB CARNES NF 372378</t>
  </si>
  <si>
    <t>PAGTO ELETRON  COBRANCA MULTIFRANGOS NF 835108</t>
  </si>
  <si>
    <t>PAGTO ELETRON  COBRANCA DTK NF 9410</t>
  </si>
  <si>
    <t>PAGTO ELETRON  COBRANCA AMBEV NF 887329</t>
  </si>
  <si>
    <t>KAMINO INSTITUICAO DE PAGAMENTO LTDA</t>
  </si>
  <si>
    <t>DEP DINHEIRO ATM AG00095MAQ060513SEQ08696</t>
  </si>
  <si>
    <t>PAGTO ELETRON  COBRANCA MURILLO NF 1542</t>
  </si>
  <si>
    <t>PAGTO ELETRON  COBRANCA ICE4 NF 62863</t>
  </si>
  <si>
    <t>PAGTO ELETRON  COBRANCA HORTICLEAN NF 24570</t>
  </si>
  <si>
    <t>PAGTO ELETRON  COBRANCA EMPORIO MEL NF 413312</t>
  </si>
  <si>
    <t>PAGTO ELETRON  COBRANCA CECILIA TSUYACO NF 354286</t>
  </si>
  <si>
    <t>PAGTO ELETRON  COBRANCA AMBEV NF 882591</t>
  </si>
  <si>
    <t>PAGTO ELETRON  COBRANCA ZAHIL NF 228512</t>
  </si>
  <si>
    <t>PAGTO ELETRON  COBRANCA BB CARNES NF 371896</t>
  </si>
  <si>
    <t>PAGTO ELETRON  COBRANCA EMPORIO MEL NF 412728</t>
  </si>
  <si>
    <t>TRANSFERENCIA PIX DES: MARCOS ANTONIO DE CAR 02/08</t>
  </si>
  <si>
    <t>TRANSFERENCIA PIX DES: Nox Frio              02/08</t>
  </si>
  <si>
    <t>PAGTO ELETRON  COBRANCA LEITERIA CABRIOLA NF 37031</t>
  </si>
  <si>
    <t>PAGTO ELETRON  COBRANCA SELECAO CARVAO NF 3572</t>
  </si>
  <si>
    <t>PAGTO ELETRON  COBRANCA MARIO PEDRO NF 408365</t>
  </si>
  <si>
    <t>PAGTO ELETRON  COBRANCA TARUMA NF 5564</t>
  </si>
  <si>
    <t>PAGTO ELETRON  COBRANCA NOVA COMERCIAL NF 17069</t>
  </si>
  <si>
    <t>PAGTO ELETRON  COBRANCA ESTAFF 22/07 A 28/07</t>
  </si>
  <si>
    <t>PAGTO ELETRON  COBRANCA ZAHIL NF 229492</t>
  </si>
  <si>
    <t>PAGTO ELETRON  COBRANCA ABSOLUTA BALANCAS</t>
  </si>
  <si>
    <t>PAGTO ELETRON  COBRANCA ICE BRASIL LOCACAO</t>
  </si>
  <si>
    <t>TRANSF CC PARA CC PJ LUIZA FERNANDA LOPES TAVORA</t>
  </si>
  <si>
    <t>TRANSFERENCIA PIX DES: Nicola Peluso         01/08</t>
  </si>
  <si>
    <t>TRANSFERENCIA PIX DES: Leonardo Gonzaga Secu 01/08</t>
  </si>
  <si>
    <t>TRANSFERENCIA PIX DES: Elisabeth Bigar Corte 01/08</t>
  </si>
  <si>
    <t>TRANSFERENCIA PIX DES: JOAO CARLOS VIEIRA JU 01/08</t>
  </si>
  <si>
    <t>TRANSFERENCIA PIX DES: FABIANO CRISTIANO MOZ 01/08</t>
  </si>
  <si>
    <t>TRANSFERENCIA PIX DES: marcos antonio norber 01/08</t>
  </si>
  <si>
    <t>MASTER CREDITO IFOOD.COM AGENCIA DE RESTAURANTE</t>
  </si>
  <si>
    <t>TRANSFERENCIA PIX REM: IFOOD COM AGENCIA DE  31/07</t>
  </si>
  <si>
    <t>BLOQUEIO-ORDEM JUDICIAL OFICIO 20240013231775-00002</t>
  </si>
  <si>
    <t>TRANSFERENCIA PIX REM: HARMONIA 3051 BAR E E 31/07</t>
  </si>
  <si>
    <t>PAGTO ELETRON  COBRANCA PSS NF 147</t>
  </si>
  <si>
    <t>PAGTO ELETRON  COBRANCA WIDE STOCK NF 376952</t>
  </si>
  <si>
    <t>PAGTO ELETRON  COBRANCA PEDRO HENRIQUE NF 5392</t>
  </si>
  <si>
    <t>PAGTO ELETRON  COBRANCA TARUMA NF 5518</t>
  </si>
  <si>
    <t>PAGTO ELETRON  COBRANCA CECILIA TSUYACO NF 354146</t>
  </si>
  <si>
    <t>PAGTO ELETRONICO TRIBUTO INTERNET --PMSP SP</t>
  </si>
  <si>
    <t>TRANSFERENCIA PIX DES: BRAND DIGITAL         31/07</t>
  </si>
  <si>
    <t>PIX QR CODE ESTATICO DES: PIX Marketplace       31/07</t>
  </si>
  <si>
    <t>PAGTO ELETRON  COBRANCA TARUMA NF 5499</t>
  </si>
  <si>
    <t>PAGTO ELETRON  COBRANCA MARIO PEDRO NF 408053</t>
  </si>
  <si>
    <t>PAGTO ELETRON  COBRANCA WIDE STOCK NF 376768</t>
  </si>
  <si>
    <t>PAGTO ELETRON  COBRANCA EMPORIO MEL NF 412958</t>
  </si>
  <si>
    <t>PAGTO ELETRON  COBRANCA LUZART NF 9181</t>
  </si>
  <si>
    <t>PAGTO ELETRON  COBRANCA FG7 NF 480174</t>
  </si>
  <si>
    <t>PAGTO ELETRON  COBRANCA SAMPATACADO NF 5535</t>
  </si>
  <si>
    <t>PAGTO ELETRON  COBRANCA KING COM NF 109848</t>
  </si>
  <si>
    <t>PAGTO ELETRON  COBRANCA EMPORIO MEL NF 411393</t>
  </si>
  <si>
    <t>PAGTO ELETRON  COBRANCA EMPORIO MEL NF 4122274</t>
  </si>
  <si>
    <t>TRANSFERENCIA PIX DES: CVT LOCACOES E        30/07</t>
  </si>
  <si>
    <t>PIX QR CODE ESTATICO DES: PIX Marketplace       30/07</t>
  </si>
  <si>
    <t>PAGTO ELETRON  COBRANCA MARIO PEDRO NF 407999</t>
  </si>
  <si>
    <t>PAGTO ELETRON  COBRANCA SAMPATACADO NF 5525</t>
  </si>
  <si>
    <t>PAGTO ELETRON  COBRANCA MURILLO NF 1514</t>
  </si>
  <si>
    <t>PAGTO ELETRON  COBRANCA COMGAS</t>
  </si>
  <si>
    <t>PAGTO ELETRON  COBRANCA CIUFFI HORTIFRU NF 10701</t>
  </si>
  <si>
    <t>PAGTO ELETRON  COBRANCA LATICINIOS PIRAMIDE NF 71700</t>
  </si>
  <si>
    <t>PAGTO ELETRON  COBRANCA SAMPATACADO NF 5520</t>
  </si>
  <si>
    <t>PAGTO ELETRON  COBRANCA MARIO PEDRO NF 407839</t>
  </si>
  <si>
    <t>PAGTO ELETRON  COBRANCA CECILIA TSUYACO NF 353997</t>
  </si>
  <si>
    <t>PAGTO ELETRON  COBRANCA MURILLO NF 1528</t>
  </si>
  <si>
    <t>PAGTO ELETRON  COBRANCA BATARD NF 7809</t>
  </si>
  <si>
    <t>PAGTO ELETRON  COBRANCA PORCO FELIZ NF 54181</t>
  </si>
  <si>
    <t>PAGTO ELETRON  COBRANCA BB CARNES NF 32918</t>
  </si>
  <si>
    <t>PAGTO ELETRON  COBRANCA BB CARNES NF 371483</t>
  </si>
  <si>
    <t>PAGTO ELETRON  COBRANCA ZAHIL NF 229285</t>
  </si>
  <si>
    <t>PAGTO ELETRON  COBRANCA ZAHIL NF 226401</t>
  </si>
  <si>
    <t>PAGTO ELETRON  COBRANCA MONTE ALTO NF 151738</t>
  </si>
  <si>
    <t>PAGTO ELETRON  COBRANCA MULTIFRANGOS NF 832336</t>
  </si>
  <si>
    <t>PAGTO ELETRON  COBRANCA MAXIMO 4255</t>
  </si>
  <si>
    <t>PAGTO ELETRON  COBRANCA EAU NF 202929</t>
  </si>
  <si>
    <t>PAGTO ELETRON  COBRANCA MURILLO NF 1509</t>
  </si>
  <si>
    <t>PAGTO ELETRON  COBRANCA MURILLO NF 1515</t>
  </si>
  <si>
    <t>TARIFA BANCARIA VR.PARCIAL TRANSF PGTO PIX</t>
  </si>
  <si>
    <t>PAGTO ELETRON  COBRANCA PSS NF 131</t>
  </si>
  <si>
    <t>DEP DINHEIRO ATM AG00095MAQ060513SEQ02925</t>
  </si>
  <si>
    <t>DEP DINHEIRO ATM AG00095MAQ060513SEQ02930</t>
  </si>
  <si>
    <t>DEP DINHEIRO ATM AG00095MAQ060513SEQ02935</t>
  </si>
  <si>
    <t>PAGTO ELETRON  COBRANCA MARIO PEDRO NF 407717</t>
  </si>
  <si>
    <t>PAGTO ELETRON  COBRANCA CIUFFI HORTIF NF 10631</t>
  </si>
  <si>
    <t>PAGTO ELETRON  COBRANCA ICE4 62461</t>
  </si>
  <si>
    <t>PAGTO ELETRON  COBRANCA TARUMA NF 5434</t>
  </si>
  <si>
    <t>PAGTO ELETRON  COBRANCA CECILIA TSUYACO NF 353868</t>
  </si>
  <si>
    <t>PAGTO ELETRON  COBRANCA NOVA COM NF 16928</t>
  </si>
  <si>
    <t>PAGTO ELETRON  COBRANCA ZAHIL NF 227147</t>
  </si>
  <si>
    <t>PAGTO ELETRON  COBRANCA BB CARNES NF 370992</t>
  </si>
  <si>
    <t>TRANSFERENCIA PIX DES: LAZARO AFONSO VITOR   26/07</t>
  </si>
  <si>
    <t>PAGTO ELETRON  COBRANCA SAMPATACADO NF 5499</t>
  </si>
  <si>
    <t>PAGTO ELETRON  COBRANCA MARIO PEDRO NF 407625</t>
  </si>
  <si>
    <t>PAGTO ELETRON  COBRANCA PLASTICOS SEGANTINI NF 50762</t>
  </si>
  <si>
    <t>PAGTO ELETRON  COBRANCA MURILLO NF 1498</t>
  </si>
  <si>
    <t>PAGTO ELETRON  COBRANCA AMBEV NF 863916</t>
  </si>
  <si>
    <t>PAGTO ELETRON  COBRANCA ESTAFF DE 15 A 21/07</t>
  </si>
  <si>
    <t>PAGTO ELETRON  COBRANCA NOVA COMERCIAL NF 16546</t>
  </si>
  <si>
    <t>TRANSFERENCIA PIX DES: Luana Nasser          25/07</t>
  </si>
  <si>
    <t>TRANSFERENCIA PIX DES: MARCOS ANTONIO DE CAR 25/07</t>
  </si>
  <si>
    <t>CONTA DE GAS INTERNET --COMGAS/SP</t>
  </si>
  <si>
    <t>CONTA DE TELEFONE INTERNET --TELEFONICA BRASIL S/</t>
  </si>
  <si>
    <t>TRANSFERENCIA PIX REM: IFOOD COM AGENCIA DE  24/07</t>
  </si>
  <si>
    <t>RENTAB.INVEST FACILCRED*</t>
  </si>
  <si>
    <t>TRANSFERENCIA PIX REM: HARMONIA 3051 BAR E E 24/07</t>
  </si>
  <si>
    <t>PAGTO ELETRON  COBRANCA AURORA ALVORADA</t>
  </si>
  <si>
    <t>PAGTO ELETRON  COBRANCA SELECAO CARVAO NF 3545</t>
  </si>
  <si>
    <t>PAGTO ELETRON  COBRANCA CECILIA TSUYACO NF 353731</t>
  </si>
  <si>
    <t>PAGTO ELETRON  COBRANCA FG7 NF 477890</t>
  </si>
  <si>
    <t>PAGTO ELETRON  COBRANCA TARUMA NF 5403</t>
  </si>
  <si>
    <t>PAGTO ELETRON  COBRANCA ZAHIL NF 228921</t>
  </si>
  <si>
    <t>TRANSFERENCIA PIX DES: LARISSA PEREIRA ROMER 24/07</t>
  </si>
  <si>
    <t>TRANSFERENCIA PIX DES: JOAO CARLOS VIEIRA JU 24/07</t>
  </si>
  <si>
    <t>TRANSFERENCIA PIX DES: Nicola Peluso         24/07</t>
  </si>
  <si>
    <t>TRANSFERENCIA PIX DES: Leonardo Gonzaga Secu 24/07</t>
  </si>
  <si>
    <t>TRANSFERENCIA PIX DES: Elisabeth Bigar Corte 24/07</t>
  </si>
  <si>
    <t>TRANSFERENCIA PIX DES: marcos antonio norber 24/07</t>
  </si>
  <si>
    <t>TRANSFERENCIA PIX DES: FABIANO CRISTIANO MOZ 24/07</t>
  </si>
  <si>
    <t>TRANSFERENCIA PIX DES: KING COMERCIO DE BEBI 24/07</t>
  </si>
  <si>
    <t>DEVOLUCAO PIX REM: PIX Marketplace       23/07</t>
  </si>
  <si>
    <t>TRANSFERENCIA PIX REM: GABRIEL MEYER BEKHOR  23/07</t>
  </si>
  <si>
    <t>PAGTO ELETRON  COBRANCA EMPORIO MEL NF 412246</t>
  </si>
  <si>
    <t>PAGTO ELETRON  COBRANCA SELECAO CARVAO NF 3556</t>
  </si>
  <si>
    <t>PAGTO ELETRON  COBRANCA MARIO PEDRO NF 407384</t>
  </si>
  <si>
    <t>PAGTO ELETRON  COBRANCA SAMPATACADO NF 5481</t>
  </si>
  <si>
    <t>PAGTO ELETRON  COBRANCA EAU NF 202033</t>
  </si>
  <si>
    <t>PAGTO ELETRON  COBRANCA SAMPATACADO NF 5484</t>
  </si>
  <si>
    <t>PAGTO ELETRON  COBRANCA PSS NF 119</t>
  </si>
  <si>
    <t>PAGTO ELETRON  COBRANCA EMPORIO MEL NF 410571</t>
  </si>
  <si>
    <t>PIX QR CODE ESTATICO DES: PIX Marketplace       23/07</t>
  </si>
  <si>
    <t>PAGTO ELETRON  COBRANCA ZIGPAY</t>
  </si>
  <si>
    <t>TED-TRANSF ELET DISPON REMET.LUCAS LIBERMAN FERNA</t>
  </si>
  <si>
    <t>TRANSF CC PARA CC PJ TEMPUS FUGIT PARTICIPACOES E. LT</t>
  </si>
  <si>
    <t>PAGTO ELETRON  COBRANCA MATURY NF 317</t>
  </si>
  <si>
    <t>PAGTO ELETRON  COBRANCA ABRASEL NF 89670</t>
  </si>
  <si>
    <t>PAGTO ELETRON  COBRANCA PEDRO HENRIQUE NF 5363</t>
  </si>
  <si>
    <t>PAGTO ELETRON  COBRANCA MATURY NF 334</t>
  </si>
  <si>
    <t>PAGTO ELETRON  COBRANCA DISTR DE CARNES CANTA NF 32716</t>
  </si>
  <si>
    <t>PAGTO ELETRON  COBRANCA MURILLO NF 1472</t>
  </si>
  <si>
    <t>PAGTO ELETRON  COBRANCA BATARD NF 7709</t>
  </si>
  <si>
    <t>PAGTO ELETRON  COBRANCA SELECAO CARVAO NF 3526</t>
  </si>
  <si>
    <t>PAGTO ELETRON  COBRANCA REBAL NF 256062</t>
  </si>
  <si>
    <t>PAGTO ELETRON  COBRANCA AMBEV NF 857895</t>
  </si>
  <si>
    <t>PAGTO ELETRON  COBRANCA LATICINIOS PIRAMIDE NF 71594</t>
  </si>
  <si>
    <t>PAGTO ELETRON  COBRANCA TARUMA NF 5473</t>
  </si>
  <si>
    <t>PAGTO ELETRON  COBRANCA WIDE STOCK NF 376038</t>
  </si>
  <si>
    <t>PAGTO ELETRON  COBRANCA MARIO PEDRO NF 407179</t>
  </si>
  <si>
    <t>PAGTO ELETRON  COBRANCA TARUMA NF 5368</t>
  </si>
  <si>
    <t>PAGTO ELETRON  COBRANCA MURILLO NF 1465</t>
  </si>
  <si>
    <t>PAGTO ELETRON  COBRANCA CECILIA TSUYACO NF 353620</t>
  </si>
  <si>
    <t>PAGTO ELETRON  COBRANCA MRC NF 5676</t>
  </si>
  <si>
    <t>PAGTO ELETRON  COBRANCA DTK COM NF 8881</t>
  </si>
  <si>
    <t>PAGTO ELETRON  COBRANCA PORCO FELIZ NF 540746</t>
  </si>
  <si>
    <t>PAGTO ELETRON  COBRANCA C A DESENTUPIDORA NF 872</t>
  </si>
  <si>
    <t>PAGTO ELETRON  COBRANCA AMBEV NF 854050</t>
  </si>
  <si>
    <t>PAGTO ELETRON  COBRANCA MONTE ALTO NF 151478</t>
  </si>
  <si>
    <t>PAGTO ELETRON  COBRANCA MULTIFRANGOS NF 831892</t>
  </si>
  <si>
    <t>PAGTO ELETRON  COBRANCA ESHOWS</t>
  </si>
  <si>
    <t>PAGTO ELETRONICO TRIBUTO INTERNET --SP/SEFAZ-DARE</t>
  </si>
  <si>
    <t>OPERACAO CAPITAL GIRO CONTR 015506017 PARC 027/060</t>
  </si>
  <si>
    <t>TRANSFERENCIA PIX DES: EDIMAR MOURA TARTAGLI 22/07</t>
  </si>
  <si>
    <t>TRANSFERENCIA PIX DES: MACHINE SERVICE       22/07</t>
  </si>
  <si>
    <t>TRANSFERENCIA PIX DES: NIVALDO ALVES HORAS   22/07</t>
  </si>
  <si>
    <t>TRANSFERENCIA PIX REM: ZIG TECNOLOGIA S.A.   19/07</t>
  </si>
  <si>
    <t>PAGTO ELETRON  COBRANCA GILBERTO NF 250</t>
  </si>
  <si>
    <t>DEP DINHEIRO ATM AG00095MAQ003486SEQ08874</t>
  </si>
  <si>
    <t>DEP DINHEIRO ATM AG00095MAQ003486SEQ08878</t>
  </si>
  <si>
    <t>DEP DINHEIRO ATM AG00095MAQ003486SEQ08882</t>
  </si>
  <si>
    <t>DEP DINHEIRO ATM AG00095MAQ003486SEQ08886</t>
  </si>
  <si>
    <t>DEP DINHEIRO ATM AG00095MAQ003486SEQ08900</t>
  </si>
  <si>
    <t>DEP DINHEIRO ATM AG00095MAQ003486SEQ08904</t>
  </si>
  <si>
    <t>PAGTO ELETRON  COBRANCA STAR COPIAS NF 2827</t>
  </si>
  <si>
    <t>PAGTO ELETRON  COBRANCA CECILIA TSUYACO NF 353517</t>
  </si>
  <si>
    <t>PAGTO ELETRON  COBRANCA TARUMA NF 5328</t>
  </si>
  <si>
    <t>PAGTO ELETRON  COBRANCA GRUPELL NF 24485</t>
  </si>
  <si>
    <t>PAGTO ELETRON  COBRANCA NOVA COMERCIAL NF 16761</t>
  </si>
  <si>
    <t>PAGTO ELETRON  COBRANCA KING COM NF 109550</t>
  </si>
  <si>
    <t>PAGTO ELETRON  COBRANCA SAMPATACADO NF 5411</t>
  </si>
  <si>
    <t>PAGTO ELETRON  COBRANCA ZAHIL NF 227664</t>
  </si>
  <si>
    <t>TRANSFERENCIA PIX DES: SFREG LAV SEC 3       19/07</t>
  </si>
  <si>
    <t>PAGTO ELETRON  COBRANCA TARUMA NF 5310</t>
  </si>
  <si>
    <t>PAGTO ELETRON  COBRANCA ANDREIA SANTOS NF 209</t>
  </si>
  <si>
    <t>PAGTO ELETRON  COBRANCA SELECAO CARVAO NF 3522</t>
  </si>
  <si>
    <t>PAGTO ELETRON  COBRANCA ICE4 NF 62017</t>
  </si>
  <si>
    <t>PAGTO ELETRON  COBRANCA OFICINA DO VIDRO NF 5230</t>
  </si>
  <si>
    <t>PAGTO ELETRON  COBRANCA SAMPATACADO NF 5456</t>
  </si>
  <si>
    <t>PAGTO ELETRON  COBRANCA MARIO PEDRO NF 406932</t>
  </si>
  <si>
    <t>PAGTO ELETRON  COBRANCA HEADCHEF NF 655</t>
  </si>
  <si>
    <t>PAGTO ELETRON  COBRANCA PSS NF 097</t>
  </si>
  <si>
    <t>PAGTO ELETRON  COBRANCA ESTAFF 08/07 A 14/07</t>
  </si>
  <si>
    <t>PAGTO ELETRON  COBRANCA JUNDIA NF 230425</t>
  </si>
  <si>
    <t>PAGTO ELETRONICO TRIBUTO INTERNET --P.M SAO PAULO/SP</t>
  </si>
  <si>
    <t>VISA CREDITO IFOOD.COM AGENCIA DE RESTAURANTE</t>
  </si>
  <si>
    <t>TRANSFERENCIA PIX REM: IFOOD COM AGENCIA DE  17/07</t>
  </si>
  <si>
    <t>PAGTO ELETRON  COBRANCA PEDRO HENRIQUE NF 5346</t>
  </si>
  <si>
    <t>PAGTO ELETRON  COBRANCA SAMPATACADO NF 5439</t>
  </si>
  <si>
    <t>PAGTO ELETRON  COBRANCA CECILIA TSUYACO NF 353398</t>
  </si>
  <si>
    <t>PAGTO ELETRON  COBRANCA CIUFFI HORTIF NF 10289</t>
  </si>
  <si>
    <t>PAGTO ELETRON  COBRANCA TARUMA NF 5296</t>
  </si>
  <si>
    <t>PAGTO ELETRON  COBRANCA MRC NF 5651</t>
  </si>
  <si>
    <t>PAGTO ELETRON  COBRANCA KARATER ALUGUEL ORFEU 55.850,80</t>
  </si>
  <si>
    <t>PAGTO ELETRON  COBRANCA FG7 NF 475295</t>
  </si>
  <si>
    <t>PAGTO ELETRON  COBRANCA EAU NF 201017</t>
  </si>
  <si>
    <t>PAGTO ELETRON  COBRANCA TARUMA NF 5261</t>
  </si>
  <si>
    <t>PAGTO ELETRON  COBRANCA MATURY NF 315</t>
  </si>
  <si>
    <t>PAGTO ELETRON  COBRANCA LUZART NF 9157</t>
  </si>
  <si>
    <t>PAGTO ELETRON  COBRANCA WIDE STOCK NF 375572</t>
  </si>
  <si>
    <t>PAGTO ELETRON  COBRANCA DTK NF 8643</t>
  </si>
  <si>
    <t>PAGTO ELETRON  COBRANCA EMPORIO MEL NF 411485</t>
  </si>
  <si>
    <t>PAGTO ELETRON  COBRANCA KING COMERCIO NF 109588</t>
  </si>
  <si>
    <t>PAGTO ELETRON  COBRANCA EMPORIO MEL NF 409723</t>
  </si>
  <si>
    <t>TRANSFERENCIA PIX DES: ALCATEIA COMERCIO V   16/07</t>
  </si>
  <si>
    <t>TRANSFERENCIA PIX DES: INGRAM MICRO BRASIL L 16/07</t>
  </si>
  <si>
    <t>PAGTO ELETRON  COBRANCA MAXIMO NF 25432</t>
  </si>
  <si>
    <t>PAGTO ELETRON  COBRANCA JOSE CASSIO NF 15961</t>
  </si>
  <si>
    <t>TARIFA BANCARIA CESTA PJ FACIL 1</t>
  </si>
  <si>
    <t>PAGTO ELETRON  COBRANCA GET IN NF 46558</t>
  </si>
  <si>
    <t>PAGTO ELETRON  COBRANCA MARIO PEDRO NF 406473</t>
  </si>
  <si>
    <t>PAGTO ELETRON  COBRANCA LATICINIOS PIRAMIDE NF 71474</t>
  </si>
  <si>
    <t>PAGTO ELETRON  COBRANCA CARVAO MANDA BRASA NF 3504</t>
  </si>
  <si>
    <t>PAGTO ELETRON  COBRANCA MARIO PEDOR NF 406493</t>
  </si>
  <si>
    <t>PAGTO ELETRON  COBRANCA MARIO PEDRO NF 406601</t>
  </si>
  <si>
    <t>PAGTO ELETRON  COBRANCA MURILLO NF 1443</t>
  </si>
  <si>
    <t>PAGTO ELETRON  COBRANCA ABSOLUTA</t>
  </si>
  <si>
    <t>PAGTO ELETRON  COBRANCA CECILIA TSUYACO NF 353225</t>
  </si>
  <si>
    <t>PAGTO ELETRON  COBRANCA TARUMA NF 5257</t>
  </si>
  <si>
    <t>PAGTO ELETRON  COBRANCA MURILLO NF 207</t>
  </si>
  <si>
    <t>PAGTO ELETRON  COBRANCA SAMPATACADO NF 5421</t>
  </si>
  <si>
    <t>PAGTO ELETRON  COBRANCA PORCO FELIZ NF 539829</t>
  </si>
  <si>
    <t>PAGTO ELETRON  COBRANCA DISTR DE CARNES CANTA NF 32499</t>
  </si>
  <si>
    <t>PAGTO ELETRON  COBRANCA DTK NF 8259</t>
  </si>
  <si>
    <t>PAGTO ELETRON  COBRANCA BB CARNES NF 370614</t>
  </si>
  <si>
    <t>PAGTO ELETRON  COBRANCA MURILLO NF 1449</t>
  </si>
  <si>
    <t>PAGTO ELETRON  COBRANCA MONTE ALTO ALIMENTOS NF 151216</t>
  </si>
  <si>
    <t>PAGTO ELETRON  COBRANCA SAMPATACADO NF 5380</t>
  </si>
  <si>
    <t>PAGTO ELETRON  COBRANCA MULTIFRANGOS NF 829607</t>
  </si>
  <si>
    <t>PAGTO ELETRON  COBRANCA LOCATRONIC</t>
  </si>
  <si>
    <t>TARIFA BANCARIA CestaEmpresarial2</t>
  </si>
  <si>
    <t>TRANSFERENCIA PIX DES: Luana Nasser          15/07</t>
  </si>
  <si>
    <t>TRANSFERENCIA PIX DES: DANIELE FRACCARO MOTT 15/07</t>
  </si>
  <si>
    <t>TRANSFERENCIA PIX DES: LARISSA PEREIRA ROMER 15/07</t>
  </si>
  <si>
    <t>TRANSFERENCIA PIX DES: BRUNA NOGUEIRA RIBEIR 15/07</t>
  </si>
  <si>
    <t>TRANSFERENCIA PIX DES: Nicola Peluso         15/07</t>
  </si>
  <si>
    <t>TRANSFERENCIA PIX DES: Leonardo Gonzaga Secu 15/07</t>
  </si>
  <si>
    <t>TRANSFERENCIA PIX DES: Elisabeth Bigar Corte 15/07</t>
  </si>
  <si>
    <t>TRANSFERENCIA PIX DES: JOAO CARLOS VIEIRA JU 15/07</t>
  </si>
  <si>
    <t>TRANSFERENCIA PIX DES: FABIANO CRISTIANO MOZ 15/07</t>
  </si>
  <si>
    <t>TRANSFERENCIA PIX DES: marcos antonio norber 15/07</t>
  </si>
  <si>
    <t>TRANSFERENCIA PIX DES: DENIS DOS SANTOS      15/07</t>
  </si>
  <si>
    <t>PAGTO ELETRON  COBRANCA BRH SAUDE NF 69085</t>
  </si>
  <si>
    <t>DEP DINHEIRO ATM AG00095MAQ060513SEQ02643</t>
  </si>
  <si>
    <t>DEP DINHEIRO ATM AG00095MAQ060513SEQ02648</t>
  </si>
  <si>
    <t>PAGTO ELETRON  COBRANCA EMPORIO MEL NF 410653</t>
  </si>
  <si>
    <t>PAGTO ELETRON  COBRANCA BATARD NF 7635</t>
  </si>
  <si>
    <t>PAGTO ELETRON  COBRANCA CECILIA TSUYACO NF 353091</t>
  </si>
  <si>
    <t>PAGTO ELETRON  COBRANCA KING COMERCIO NF 109550</t>
  </si>
  <si>
    <t>TRANSFERENCIA PIX DES: DUO COMUNICA LTDA     12/07</t>
  </si>
  <si>
    <t>TRANSFERENCIA PIX DES: MIKAEL FORNOS         12/07</t>
  </si>
  <si>
    <t>PIX QR CODE ESTATICO DES: PIX Marketplace       12/07</t>
  </si>
  <si>
    <t>PAGTO ELETRON  COBRANCA MURILLO NF 208</t>
  </si>
  <si>
    <t>PAGTO ELETRON  COBRANCA EGB NF 6611</t>
  </si>
  <si>
    <t>PAGTO ELETRON  COBRANCA SELECAO CARVAO NF 3494</t>
  </si>
  <si>
    <t>PAGTO ELETRON  COBRANCA MARIO PEDRO NF 406285</t>
  </si>
  <si>
    <t>PAGTO ELETRON  COBRANCA TARUMA NF 5203</t>
  </si>
  <si>
    <t>PAGTO ELETRON  COBRANCA MRC NF 5644</t>
  </si>
  <si>
    <t>PAGTO ELETRON  COBRANCA AMBEV 834196</t>
  </si>
  <si>
    <t>PAGTO ELETRON  COBRANCA ESTAFF 01 A 07/07/2024</t>
  </si>
  <si>
    <t>PAGTO ELETRON  COBRANCA KHADUN NF 59283</t>
  </si>
  <si>
    <t>PAGTO ELETRON  COBRANCA SAMPATACADO NF 5363</t>
  </si>
  <si>
    <t>PAGTO ELETRON  COBRANCA SAMPATACADO NF 5373</t>
  </si>
  <si>
    <t>TRANSFERENCIA PIX REM: IFOOD COM AGENCIA DE  10/07</t>
  </si>
  <si>
    <t>PAGTO ELETRON  COBRANCA BCG NF 382</t>
  </si>
  <si>
    <t>PAGTO ELETRON  COBRANCA PRESHH</t>
  </si>
  <si>
    <t>PAGTO ELETRON  COBRANCA EAU NF 199884</t>
  </si>
  <si>
    <t>PAGTO ELETRON  COBRANCA DTK NF 7954</t>
  </si>
  <si>
    <t>PAGTO ELETRON  COBRANCA TARUMA NF 5139</t>
  </si>
  <si>
    <t>PAGTO ELETRON  COBRANCA STEMME</t>
  </si>
  <si>
    <t>PAGTO ELETRON  COBRANCA PEDRO HENRIQUE NF 5317</t>
  </si>
  <si>
    <t>PAGTO ELETRON  COBRANCA CECILIA TSUYACO NF 352981</t>
  </si>
  <si>
    <t>PAGTO ELETRON  COBRANCA SAULO NF 336</t>
  </si>
  <si>
    <t>PAGTO ELETRON  COBRANCA KIMBRA NF 42907</t>
  </si>
  <si>
    <t>PAGTO ELETRON  COBRANCA TARUMA NF 5166</t>
  </si>
  <si>
    <t>PAGTO ELETRON  COBRANCA OFICINA DO VIDRO NF 5200</t>
  </si>
  <si>
    <t>PAGTO ELETRON  COBRANCA WIDE STOCK NF 374991</t>
  </si>
  <si>
    <t>PAGTO ELETRON  COBRANCA PSS NF 068</t>
  </si>
  <si>
    <t>PAGTO ELETRON  COBRANCA EMPORIO MEL NF 410494</t>
  </si>
  <si>
    <t>PAGTO ELETRON  COBRANCA FG7 NF 472747</t>
  </si>
  <si>
    <t>PAGTO ELETRON  COBRANCA KING COMERCIO NF 109398</t>
  </si>
  <si>
    <t>PAGTO ELETRON  COBRANCA ZAHIL NF 228089</t>
  </si>
  <si>
    <t>TRANSFERENCIA PIX REM: HARMONIA 3051 BAR E E 08/07</t>
  </si>
  <si>
    <t>PAGTO ELETRON  COBRANCA DTK NF 8268</t>
  </si>
  <si>
    <t>PAGTO ELETRON  COBRANCA VERDEMAR NF 25695</t>
  </si>
  <si>
    <t>TED-TRANSF ELET DISPON REMET.PLUXEE BENEFICIOS BR</t>
  </si>
  <si>
    <t>PAGTO ELETRON  COBRANCA BATARD NF 7589</t>
  </si>
  <si>
    <t>PAGTO ELETRON  COBRANCA ANDREIA SANTOS NF 191</t>
  </si>
  <si>
    <t>PAGTO ELETRON  COBRANCA SELECAO CARVAO NF 3482</t>
  </si>
  <si>
    <t>PAGTO ELETRON  COBRANCA MARIO PEDRO NF 405822</t>
  </si>
  <si>
    <t>PAGTO ELETRON  COBRANCA CIUFFI HORTIFRU NF 9911</t>
  </si>
  <si>
    <t>PAGTO ELETRON  COBRANCA DISTRIB DE CARNES NF 32310</t>
  </si>
  <si>
    <t>PAGTO ELETRON  COBRANCA ANDREIA SANTOS NF 198</t>
  </si>
  <si>
    <t>PAGTO ELETRON  COBRANCA LATICINIOS PIRAMIDE NF 71360</t>
  </si>
  <si>
    <t>PAGTO ELETRON  COBRANCA CECILIA TSUYACO NF 352819</t>
  </si>
  <si>
    <t>PAGTO ELETRON  COBRANCA PORCO FELIZ NF 538994</t>
  </si>
  <si>
    <t>PAGTO ELETRON  COBRANCA MURILLO NF 177</t>
  </si>
  <si>
    <t>PAGTO ELETRON  COBRANCA BB CARNES NF 370068</t>
  </si>
  <si>
    <t>PAGTO ELETRON  COBRANCA ANDREIA SANTOS NF 193</t>
  </si>
  <si>
    <t>PAGTO ELETRON  COBRANCA MONTE ALTO NF 151216</t>
  </si>
  <si>
    <t>PAGTO ELETRON  COBRANCA MONTE ALTO NF 150946</t>
  </si>
  <si>
    <t>PAGTO ELETRON  COBRANCA MULTIFRANGOS NF 828225</t>
  </si>
  <si>
    <t>PAGTO ELETRON  COBRANCA TARUMA NF 5123</t>
  </si>
  <si>
    <t>PAGTO ELETRON  COBRANCA OFICINA DO VIDRO NF 5123</t>
  </si>
  <si>
    <t>TRANSFERENCIA PIX DES: Marcos Zaidovicz Filh 05/07</t>
  </si>
  <si>
    <t>TRANSFERENCIA PIX DES: MACHINE SERVICE       05/07</t>
  </si>
  <si>
    <t>PAGTO ELETRON  COBRANCA BCG COM NF 396</t>
  </si>
  <si>
    <t>PAGTO ELETRON  COBRANCA PEDRO HENRIQUE NF 5300</t>
  </si>
  <si>
    <t>PAGTO ELETRON  COBRANCA TARUMA NF 5068</t>
  </si>
  <si>
    <t>PAGTO ELETRON  COBRANCA CIUFFI HORTIF NF 9841</t>
  </si>
  <si>
    <t>PAGTO ELETRON  COBRANCA SANDRO ROGERIO PEDIDO 1124</t>
  </si>
  <si>
    <t>PAGTO ELETRON  COBRANCA CECILIA TSUYACO NF 352695</t>
  </si>
  <si>
    <t>PAGTO ELETRON  COBRANCA EMPORIO MEL NF 409076</t>
  </si>
  <si>
    <t>PAGTO ELETRON  COBRANCA NOVA COMERCIAL NF 16402</t>
  </si>
  <si>
    <t>PAGTO ELETRON  COBRANCA ZAHIL NF 225966</t>
  </si>
  <si>
    <t>TRANSFERENCIA PIX DES: ICE4PROS FABRICA DE G 05/07</t>
  </si>
  <si>
    <t>PAGTO ELETRON  COBRANCA SELECAO CARVAO NF 3473</t>
  </si>
  <si>
    <t>PAGTO ELETRON  COBRANCA PLASTICOS SEGANTINI NF 50525</t>
  </si>
  <si>
    <t>PAGTO ELETRON  COBRANCA MARIO PEDRO NF 405614</t>
  </si>
  <si>
    <t>PAGTO ELETRON  COBRANCA AMBEV NF 821697</t>
  </si>
  <si>
    <t>PAGTO ELETRON  COBRANCA ESTAFF 24 A 30.06</t>
  </si>
  <si>
    <t>PAGTO ELETRON  COBRANCA MATURY NF 248</t>
  </si>
  <si>
    <t>PAGTO ELETRON  COBRANCA MATURY NF 273</t>
  </si>
  <si>
    <t>CONTA DE LUZ INTERNET --ENEL DISTRIBUICAO/SP</t>
  </si>
  <si>
    <t>DEP DINH C/C S/CART BDN AG00095MAQ007377SEQ00225</t>
  </si>
  <si>
    <t>VISA DEBITO IFOOD.COM AGENCIA DE RESTAURANTE</t>
  </si>
  <si>
    <t>TRANSFERENCIA PIX REM: IFOOD COM AGENCIA DE  03/07</t>
  </si>
  <si>
    <t>TRANSFERENCIA PIX DES: DENIS DOS SANTOS      03/07</t>
  </si>
  <si>
    <t>PAGTO ELETRON  COBRANCA BB CARNES NF 369894</t>
  </si>
  <si>
    <t>PAGTO ELETRON  COBRANCA LEITERIA CABRIOLA NF 36467</t>
  </si>
  <si>
    <t>PAGTO ELETRON  COBRANCA LATICINIOS PIRAMIDE NF 71297</t>
  </si>
  <si>
    <t>PAGTO ELETRON  COBRANCA PSS NF 44</t>
  </si>
  <si>
    <t>PAGTO ELETRON  COBRANCA CECILIA TSUYACO NF 352546</t>
  </si>
  <si>
    <t>PAGTO ELETRON  COBRANCA TARUMA NF 5040</t>
  </si>
  <si>
    <t>PAGTO ELETRON  COBRANCA KING COMERCIO NF 109234</t>
  </si>
  <si>
    <t>PAGTO ELETRON  COBRANCA MULTIFRANGOS NF 827340</t>
  </si>
  <si>
    <t>PIX QR CODE ESTATICO DES: PIX Marketplace       03/07</t>
  </si>
  <si>
    <t>PAGTO ELETRON  COBRANCA EAU NF 198703</t>
  </si>
  <si>
    <t>PAGTO ELETRON  COBRANCA DTK NF 7621</t>
  </si>
  <si>
    <t>TRANSFERENCIA PIX DES: CVT LOCACOES E        02/07</t>
  </si>
  <si>
    <t>TRANSFERENCIA PIX DES: NIVALDO ALVES HORAS   02/07</t>
  </si>
  <si>
    <t>PAGTO ELETRON  COBRANCA CECILIA TSUYACO NF 352452</t>
  </si>
  <si>
    <t>PAGTO ELETRON  COBRANCA MARIO PEDRO NF 405344</t>
  </si>
  <si>
    <t>PAGTO ELETRON  COBRANCA EMPORIO MEL NF 409834</t>
  </si>
  <si>
    <t>PAGTO ELETRON  COBRANCA WIDE STOCK NF 374358</t>
  </si>
  <si>
    <t>PAGTO ELETRON  COBRANCA TARUMA NF 5020</t>
  </si>
  <si>
    <t>PAGTO ELETRON  COBRANCA SAMPATACADO NF 5339</t>
  </si>
  <si>
    <t>PAGTO ELETRON  COBRANCA NOVA COMERCILA NF 15925</t>
  </si>
  <si>
    <t>PAGTO ELETRON  COBRANCA EMPORIO MEL NF 408728</t>
  </si>
  <si>
    <t>PAGTO ELETRON  COBRANCA EMPORIO MEL NF 407796</t>
  </si>
  <si>
    <t>DEP DINH C/C S/CART BDN AG00095MAQ003486SEQ03457</t>
  </si>
  <si>
    <t>DEP DINH C/C S/CART BDN AG00095MAQ003486SEQ03461</t>
  </si>
  <si>
    <t>PAGTO ELETRON  COBRANCA DTK NF 8009</t>
  </si>
  <si>
    <t>PAGTO ELETRON  COBRANCA ANDREIA SANTOS NF 150</t>
  </si>
  <si>
    <t>PAGTO ELETRON  COBRANCA ANDREIA DOS SANTOS NF 156</t>
  </si>
  <si>
    <t>PAGTO ELETRON  COBRANCA MARIO PEDRO NF 405317</t>
  </si>
  <si>
    <t>PAGTO ELETRON  COBRANCA MARIO PEDRO NF 405185</t>
  </si>
  <si>
    <t>PAGTO ELETRON  COBRANCA MATURY NF 277</t>
  </si>
  <si>
    <t>PAGTO ELETRON  COBRANCA JUNDIA NF 228310</t>
  </si>
  <si>
    <t>PAGTO ELETRON  COBRANCA DISTRIB DE CARNES NF 32112</t>
  </si>
  <si>
    <t>PAGTO ELETRON  COBRANCA MATURY NF 288</t>
  </si>
  <si>
    <t>PAGTO ELETRON  COBRANCA LATICINIOS PIRAMIDE NF 71234</t>
  </si>
  <si>
    <t>PAGTO ELETRON  COBRANCA MARIO PEDRO NF 405168</t>
  </si>
  <si>
    <t>PAGTO ELETRON  COBRANCA CECILIA TSUYACO NF 352370</t>
  </si>
  <si>
    <t>PAGTO ELETRON  COBRANCA MURILLO NF 167</t>
  </si>
  <si>
    <t>PAGTO ELETRON  COBRANCA MURILLO NF 166</t>
  </si>
  <si>
    <t>PAGTO ELETRON  COBRANCA PORCO FELIZ NF 538107</t>
  </si>
  <si>
    <t>PAGTO ELETRON  COBRANCA TARUMA NF 4991</t>
  </si>
  <si>
    <t>PAGTO ELETRON  COBRANCA GELOMAQ LOCACAO 195-118</t>
  </si>
  <si>
    <t>PAGTO ELETRON  COBRANCA FG7 NF 469906</t>
  </si>
  <si>
    <t>PAGTO ELETRON  COBRANCA ALPHALIX NF 33699</t>
  </si>
  <si>
    <t>PAGTO ELETRON  COBRANCA BB CARNES NF 369632</t>
  </si>
  <si>
    <t>PAGTO ELETRON  COBRANCA KHADUN NF 58586</t>
  </si>
  <si>
    <t>PAGTO ELETRON  COBRANCA FG7 NF 468712</t>
  </si>
  <si>
    <t>PAGTO ELETRON  COBRANCA MRC NF 5608</t>
  </si>
  <si>
    <t>TRANSFERENCIA PIX DES: Elisabeth Bigar Corte 01/07</t>
  </si>
  <si>
    <t>TRANSFERENCIA PIX DES: FABIANO CRISTIANO MOZ 01/07</t>
  </si>
  <si>
    <t>TRANSFERENCIA PIX DES: JOAO CARLOS VIEIRA JU 01/07</t>
  </si>
  <si>
    <t>TRANSFERENCIA PIX DES: Leonardo Gonzaga Secu 01/07</t>
  </si>
  <si>
    <t>TRANSFERENCIA PIX DES: marcos antonio norber 01/07</t>
  </si>
  <si>
    <t>TRANSFERENCIA PIX DES: Nicola Peluso         01/07</t>
  </si>
  <si>
    <t>TRANSFERENCIA PIX DES: BRAND DIGITAL         01/07</t>
  </si>
  <si>
    <t>DEP DINHEIRO ATM AG00095MAQ060513SEQ00358</t>
  </si>
  <si>
    <t>PAGTO ELETRON  COBRANCA DDT NF 2556</t>
  </si>
  <si>
    <t>PAGTO ELETRON  COBRANCA MARIO PEDRO NF 404995</t>
  </si>
  <si>
    <t>PAGTO ELETRON  COBRANCA KIN COM NF 109129</t>
  </si>
  <si>
    <t>PAGTO ELETRON  COBRANCA LEITERIA CABRIOLA NF 36409</t>
  </si>
  <si>
    <t>PAGTO ELETRON  COBRANCA SAMPATACADO NF 5326</t>
  </si>
  <si>
    <t>PAGTO ELETRON  COBRANCA CECILIA TSUYACO NF 352256</t>
  </si>
  <si>
    <t>PAGTO ELETRON  COBRANCA EMPORIO MEL NF 409148</t>
  </si>
  <si>
    <t>PAGTO ELETRON  COBRANCA NOVA COMERCIAL NF 16218</t>
  </si>
  <si>
    <t>PAGTO ELETRON  COBRANCA TARUMA NF 4940</t>
  </si>
  <si>
    <t>PAGTO ELETRON  COBRANCA SAMPATACADO NF 5264</t>
  </si>
  <si>
    <t>PAGTO ELETRON  COBRANCA MULTIFRANGOS NF 826606</t>
  </si>
  <si>
    <t>PAGTO ELETRON  COBRANCA ZAHIL NF  225602</t>
  </si>
  <si>
    <t>PAGTO ELETRON  COBRANCA SAMPATACADO NF 5316</t>
  </si>
  <si>
    <t>TRANSFERENCIA PIX DES: JR COMERCIO E SERVICO 28/06</t>
  </si>
  <si>
    <t>TRANSFERENCIA PIX DES: SAMPATACADO DE GENERO 28/06</t>
  </si>
  <si>
    <t>DEP DINH C/C S/CART BDN AG00095MAQ003487SEQ08753</t>
  </si>
  <si>
    <t>TRANSFERENCIA PIX REM: CIELO S.A.            27/06</t>
  </si>
  <si>
    <t>PAGTO ELETRON  COBRANCA CECILIA TSUYACO NF 352174</t>
  </si>
  <si>
    <t>PAGTO ELETRON  COBRANCA MARIO PEDRO NF 404875</t>
  </si>
  <si>
    <t>PAGTO ELETRON  COBRANCA PSS NF 26</t>
  </si>
  <si>
    <t>PAGTO ELETRON  COBRANCA AMBEV NF 810233</t>
  </si>
  <si>
    <t>PAGTO ELETRON  COBRANCA ESTAFF DE 17 A 23/06</t>
  </si>
  <si>
    <t>DEP DINHEIRO ATM AG00095MAQ060513SEQ08188</t>
  </si>
  <si>
    <t>ELO CREDITO IFOOD.COM AGENCIA DE RESTAURANTE</t>
  </si>
  <si>
    <t>TRANSFERENCIA PIX REM: IFOOD COM AGENCIA DE  26/06</t>
  </si>
  <si>
    <t>PAGTO ELETRON  COBRANCA MATURY NF 404781</t>
  </si>
  <si>
    <t>PAGTO ELETRON  COBRANCA LATICINIOS PIRAMIDE NF 71171</t>
  </si>
  <si>
    <t>PAGTO ELETRON  COBRANCA LEITERIA CABRIOLA NF 36306</t>
  </si>
  <si>
    <t>PAGTO ELETRON  COBRANCA CECILIA TSUYACO NF 352123</t>
  </si>
  <si>
    <t>PAGTO ELETRON  COBRANCA SAMPATACADO NF 5289</t>
  </si>
  <si>
    <t>PAGTO ELETRON  COBRANCA TARUMA NF 4901</t>
  </si>
  <si>
    <t>PAGTO ELETRON  COBRANCA COMGAS V 26.06</t>
  </si>
  <si>
    <t>PAGTO ELETRON  COBRANCA BB CARNES NF 368833</t>
  </si>
  <si>
    <t>TRANSFERENCIA PIX REM: 318 BAR E EVENTOS LTD 25/06</t>
  </si>
  <si>
    <t>PAGTO ELETRON  COBRANCA EAU NF 197562</t>
  </si>
  <si>
    <t>PAGTO ELETRON  COBRANCA MARIO PEDRO NF 404673</t>
  </si>
  <si>
    <t>PAGTO ELETRON  COBRANCA SAMPATACADO NF 5305</t>
  </si>
  <si>
    <t>PAGTO ELETRON  COBRANCA DISTR CANTAROS NF 1981</t>
  </si>
  <si>
    <t>PAGTO ELETRON  COBRANCA SELECAO CARVAO NF 3453</t>
  </si>
  <si>
    <t>PAGTO ELETRON  COBRANCA KIMBRA NF 42699</t>
  </si>
  <si>
    <t>PAGTO ELETRON  COBRANCA TARUMA NF 4873</t>
  </si>
  <si>
    <t>PAGTO ELETRON  COBRANCA EMPORIO MEL NF 408774</t>
  </si>
  <si>
    <t>PAGTO ELETRON  COBRANCA WIDE STOCK NF 373716</t>
  </si>
  <si>
    <t>PAGTO ELETRON  COBRANCA SAMPATACADO NF 5284</t>
  </si>
  <si>
    <t>PAGTO ELETRON  COBRANCA KING COMERCIO NF 108988</t>
  </si>
  <si>
    <t>PAGTO ELETRON  COBRANCA KHADUN NF 58317</t>
  </si>
  <si>
    <t>PAGTO ELETRON  COBRANCA MONTE ALTO NF 150388</t>
  </si>
  <si>
    <t>PAGTO ELETRON  COBRANCA NOVA COMERCIAL NF 15925</t>
  </si>
  <si>
    <t>PAGTO ELETRON  COBRANCA EMPORIO MEL NF 407299</t>
  </si>
  <si>
    <t>TRANSFERENCIA PIX DES: LARISSA PEREIRA ROMER 25/06</t>
  </si>
  <si>
    <t>TRANSFERENCIA PIX DES: Elisabeth Bigar Corte 25/06</t>
  </si>
  <si>
    <t>TRANSFERENCIA PIX DES: Nicola Peluso         25/06</t>
  </si>
  <si>
    <t>TRANSFERENCIA PIX DES: Leonardo Gonzaga Secu 25/06</t>
  </si>
  <si>
    <t>TRANSFERENCIA PIX DES: marcos antonio norber 25/06</t>
  </si>
  <si>
    <t>TRANSFERENCIA PIX DES: JOAO CARLOS VIEIRA JU 25/06</t>
  </si>
  <si>
    <t>TRANSFERENCIA PIX DES: FABIANO CRISTIANO MOZ 25/06</t>
  </si>
  <si>
    <t>DEP DINHEIRO ATM AG00095MAQ060513SEQ06877</t>
  </si>
  <si>
    <t>DEP DINHEIRO ATM AG00095MAQ060513SEQ06882</t>
  </si>
  <si>
    <t>PAGTO ELETRON  COBRANCA MARIO PEDRO NF 404462</t>
  </si>
  <si>
    <t>PAGTO ELETRON  COBRANCA MARIO PEDRO NF 404323</t>
  </si>
  <si>
    <t>PAGTO ELETRON  COBRANCA MURILLO NF 124</t>
  </si>
  <si>
    <t>PAGTO ELETRON  COBRANCA DISTR DE CARNES CANTA NF 31912</t>
  </si>
  <si>
    <t>PAGTO ELETRON  COBRANCA MARIO PEDRO NF 404360</t>
  </si>
  <si>
    <t>PAGTO ELETRON  COBRANCA ICE4 NF 60990</t>
  </si>
  <si>
    <t>PAGTO ELETRON  COBRANCA PORCO FELIZ NF 537615</t>
  </si>
  <si>
    <t>PAGTO ELETRON  COBRANCA HORTICLEAN NF 24187</t>
  </si>
  <si>
    <t>PAGTO ELETRON  COBRANCA DTK NF 7209</t>
  </si>
  <si>
    <t>PAGTO ELETRON  COBRANCA TARUMA NF 4860</t>
  </si>
  <si>
    <t>PAGTO ELETRON  COBRANCA MURILLO NF 130</t>
  </si>
  <si>
    <t>PAGTO ELETRON  COBRANCA SAMPATACADO NF 5271</t>
  </si>
  <si>
    <t>PAGTO ELETRON  COBRANCA PORCO FELIZ NF 537182</t>
  </si>
  <si>
    <t>PAGTO ELETRON  COBRANCA CECILIA TSUYACO NF 351953</t>
  </si>
  <si>
    <t>PAGTO ELETRON  COBRANCA MURILLO NF 137</t>
  </si>
  <si>
    <t>PAGTO ELETRON  COBRANCA MRC NF 5588</t>
  </si>
  <si>
    <t>PAGTO ELETRON  COBRANCA BB CARNES NF 369081</t>
  </si>
  <si>
    <t>PAGTO ELETRON  COBRANCA FG7 COM NF 468712</t>
  </si>
  <si>
    <t>PAGTO ELETRON  COBRANCA ZAHIL NF 225275</t>
  </si>
  <si>
    <t>PAGTO ELETRON  COBRANCA BB CARNES NF 368135</t>
  </si>
  <si>
    <t>OPERACAO CAPITAL GIRO CONTR 015506017 PARC 026/060</t>
  </si>
  <si>
    <t>DEP DINHEIRO ATM AG00095MAQ060513SEQ05816</t>
  </si>
  <si>
    <t>DEP DINHEIRO ATM AG00095MAQ060513SEQ05821</t>
  </si>
  <si>
    <t>DEP DINHEIRO ATM AG00095MAQ060513SEQ05826</t>
  </si>
  <si>
    <t>PAGTO ELETRON  COBRANCA VALE TRANSPORTE</t>
  </si>
  <si>
    <t>TRANSFERENCIA PIX DES: HENRIQUE GONCALVES VI 21/06</t>
  </si>
  <si>
    <t>PAGTO ELETRON  COBRANCA STAR COPIAS</t>
  </si>
  <si>
    <t>PAGTO ELETRON  COBRANCA CARVAO MANDA BRASA NF 3443</t>
  </si>
  <si>
    <t>PAGTO ELETRON  COBRANCA HORTICLEAN NF 24157</t>
  </si>
  <si>
    <t>PAGTO ELETRON  COBRANCA BATARD NF 7444</t>
  </si>
  <si>
    <t>PAGTO ELETRON  COBRANCA SAMPATACADO NF 5258</t>
  </si>
  <si>
    <t>PAGTO ELETRON  COBRANCA TARUMA NF 4810</t>
  </si>
  <si>
    <t>PAGTO ELETRON  COBRANCA CECILIA TSUYACO NF 351838</t>
  </si>
  <si>
    <t>PAGTO ELETRON  COBRANCA NOVA COMERCIAL NF 16043</t>
  </si>
  <si>
    <t>PAGTO ELETRON  COBRANCA ZAHIL NF 226080</t>
  </si>
  <si>
    <t>PAGTO ELETRON  COBRANCA NOVA COMERCIAL NF 15713</t>
  </si>
  <si>
    <t>PAGTO ELETRON  COBRANCA MUNDO EPI</t>
  </si>
  <si>
    <t>PAGTO ELETRON  COBRANCA STEMME TELEC</t>
  </si>
  <si>
    <t>PAGTO ELETRON  COBRANCA ESTAFF 10 A 16/06</t>
  </si>
  <si>
    <t>TRANSFERENCIA PIX DES: DENIS DOS SANTOS      20/06</t>
  </si>
  <si>
    <t>TRANSFERENCIA PIX DES: MACHINE SERVICE       20/06</t>
  </si>
  <si>
    <t>PAGTO ELETRON  COBRANCA ABRASEL 86422</t>
  </si>
  <si>
    <t>PAGTO ELETRON  COBRANCA LEITERIA CABRIOLA NF 36219</t>
  </si>
  <si>
    <t>PAGTO ELETRON  COBRANCA TARUMA NF 4790</t>
  </si>
  <si>
    <t>PAGTO ELETRON  COBRANCA BB CARNES NF 368843</t>
  </si>
  <si>
    <t>PAGTO ELETRON  COBRANCA MARIO PEDRO NF 404194</t>
  </si>
  <si>
    <t>PAGTO ELETRON  COBRANCA AMBEV NF 794634</t>
  </si>
  <si>
    <t>TRANSFERENCIA PIX DES: FRANCISCO DAS CHAGAS  20/06</t>
  </si>
  <si>
    <t>PIX QR CODE ESTATICO DES: PIX Marketplace       20/06</t>
  </si>
  <si>
    <t>TRANSFERENCIA PIX REM: IFOOD COM AGENCIA DE  19/06</t>
  </si>
  <si>
    <t>DEVOLUCAO PIX REM: PIX Marketplace       19/06</t>
  </si>
  <si>
    <t>PAGTO ELETRON  COBRANCA PEDRO HENRIQUE NF 5244</t>
  </si>
  <si>
    <t>PAGTO ELETRON  COBRANCA CECILIA TSUYACO NF 351713</t>
  </si>
  <si>
    <t>PAGTO ELETRON  COBRANCA KING COM NF 108869</t>
  </si>
  <si>
    <t>PAGTO ELETRON  COBRANCA CIUFFI HORTIF NF 9187</t>
  </si>
  <si>
    <t>PAGTO ELETRON  COBRANCA TARUMA NF 4777</t>
  </si>
  <si>
    <t>PAGTO ELETRON  COBRANCA WIDE STOCK NF 373095</t>
  </si>
  <si>
    <t>PAGTO ELETRON  COBRANCA MURILLO NF 105</t>
  </si>
  <si>
    <t>PAGTO ELETRON  COBRANCA PSS NF 1033</t>
  </si>
  <si>
    <t>PAGTO ELETRON  COBRANCA MONTE ALTO NF 150189</t>
  </si>
  <si>
    <t>PAGTO ELETRON  COBRANCA FG7 NF 464829</t>
  </si>
  <si>
    <t>PAGTO ELETRON  COBRANCA MARIO PEDRO NF 400746 V 06.06</t>
  </si>
  <si>
    <t>TRANSFERENCIA PIX DES: SFREG LAV SEC 3       19/06</t>
  </si>
  <si>
    <t>TRANSFERENCIA PIX DES: LOCACESS LOCACAO DE S 19/06</t>
  </si>
  <si>
    <t>PIX QR CODE ESTATICO DES: PIX Marketplace       19/06</t>
  </si>
  <si>
    <t>PAGTO ELETRON  COBRANCA 351613</t>
  </si>
  <si>
    <t>PAGTO ELETRON  COBRANCA TARUMA NF 4752</t>
  </si>
  <si>
    <t>PAGTO ELETRON  COBRANCA SELECAO CARVAO NF 3425</t>
  </si>
  <si>
    <t>PAGTO ELETRON  COBRANCA DISTRIB DE CARNES NF 31820</t>
  </si>
  <si>
    <t>PAGTO ELETRON  COBRANCA MARIO PEDRO NF 403960</t>
  </si>
  <si>
    <t>PAGTO ELETRON  COBRANCA EMPORIO MEL NF 408049</t>
  </si>
  <si>
    <t>PAGTO ELETRON  COBRANCA LATICINIOS PIRAMIDE NF 70993</t>
  </si>
  <si>
    <t>PAGTO ELETRON  COBRANCA EMPORIO MEL NF 406512</t>
  </si>
  <si>
    <t>PAGTO ELETRON  COBRANCA KHADUN NF 56429 V. 20.05</t>
  </si>
  <si>
    <t>PAGTO ELETRON  COBRANCA AMBEV NF 780463</t>
  </si>
  <si>
    <t>PAGTO ELETRON  COBRANCA EAU NF 196714</t>
  </si>
  <si>
    <t>PAGTO ELETRON  COBRANCA HEADCHEF NF 565</t>
  </si>
  <si>
    <t>PAGTO ELETRON  COBRANCA KING COMERCIO NF 108672</t>
  </si>
  <si>
    <t>PAGTO ELETRON  COBRANCA DTK COMERCIO NF 7317</t>
  </si>
  <si>
    <t>PAGTO ELETRON  COBRANCA JOSE CASSIO NF 15689</t>
  </si>
  <si>
    <t>DEP DINH C/C S/CART BDN AG00095MAQ003487SEQ01954</t>
  </si>
  <si>
    <t>DEP DINH C/C S/CART BDN AG00095MAQ003487SEQ01958</t>
  </si>
  <si>
    <t>DEP DINH C/C S/CART BDN AG00095MAQ003487SEQ01962</t>
  </si>
  <si>
    <t>DEP.DINHEIRO C/C-BDN AG00095MAQ060513SEQ01278</t>
  </si>
  <si>
    <t>PAGTO ELETRON  COBRANCA ICE BRASIL NF 17546</t>
  </si>
  <si>
    <t>PAGTO ELETRON  COBRANCA EAU NF 196356</t>
  </si>
  <si>
    <t>PAGTO ELETRON  COBRANCA ZAHIL NF 225641</t>
  </si>
  <si>
    <t>PAGTO ELETRON  COBRANCA CECILIA TSUYACO NF 351419</t>
  </si>
  <si>
    <t>PAGTO ELETRON  COBRANCA TARUMA NF 4680</t>
  </si>
  <si>
    <t>PAGTO ELETRON  COBRANCA SELECAO CARVAO NF 3418</t>
  </si>
  <si>
    <t>TRANSFERENCIA PIX DES: marcos antonio norber 14/06</t>
  </si>
  <si>
    <t>TRANSFERENCIA PIX DES: FABIANO CRISTIANO MOZ 14/06</t>
  </si>
  <si>
    <t>TRANSFERENCIA PIX DES: LARISSA PEREIRA ROMER 14/06</t>
  </si>
  <si>
    <t>TRANSFERENCIA PIX DES: DANIELE FRACCARO MOTT 14/06</t>
  </si>
  <si>
    <t>TRANSFERENCIA PIX DES: Luana Nasser          14/06</t>
  </si>
  <si>
    <t>TRANSFERENCIA PIX DES: JOAO CARLOS VIEIRA JU 14/06</t>
  </si>
  <si>
    <t>TRANSFERENCIA PIX DES: Nicola Peluso         14/06</t>
  </si>
  <si>
    <t>TRANSFERENCIA PIX DES: Elisabeth Bigar Corte 14/06</t>
  </si>
  <si>
    <t>TRANSFERENCIA PIX DES: Leonardo Gonzaga Secu 14/06</t>
  </si>
  <si>
    <t>TRANSFERENCIA PIX DES: BRUNA NOGUEIRA RIBEIR 14/06</t>
  </si>
  <si>
    <t>PAGTO ELETRON  COBRANCA ESTAFF</t>
  </si>
  <si>
    <t>PAGTO ELETRON  COBRANCA SAMPATACADO NF 5195</t>
  </si>
  <si>
    <t>PAGTO ELETRON  COBRANCA BATARD NF 7352</t>
  </si>
  <si>
    <t>PAGTO ELETRON  COBRANCA MARIO PEDRO NF 403436</t>
  </si>
  <si>
    <t>PAGTO ELETRON  COBRANCA NOVA COMERCIAL NF 15514</t>
  </si>
  <si>
    <t>PAGTO ELETRON  COBRANCA ZAHIL NF 225602</t>
  </si>
  <si>
    <t>TED-TRANSF ELET DISPON REMET.HEARTMAN HOUSE CONSU</t>
  </si>
  <si>
    <t>TRANSFERENCIA PIX REM: IFOOD COM AGENCIA DE  12/06</t>
  </si>
  <si>
    <t>TED DIF.TITUL.CC H.BANK DEST. CLAUDIA WHITAKER</t>
  </si>
  <si>
    <t>PAGTO ELETRON  COBRANCA WIDE STOCK NF 372539</t>
  </si>
  <si>
    <t>PAGTO ELETRON  COBRANCA CECILIA TSUYACO NF 351339</t>
  </si>
  <si>
    <t>PAGTO ELETRON  COBRANCA T F CIUFF NF 8992</t>
  </si>
  <si>
    <t>PAGTO ELETRON  COBRANCA TARUMA NF 4637</t>
  </si>
  <si>
    <t>PAGTO ELETRON  COBRANCA MONTE ALTO NF 149929</t>
  </si>
  <si>
    <t>PAGTO ELETRON  COBRANCA MULTIFRANGOS NF 823097</t>
  </si>
  <si>
    <t>TRANSF CC PARA CC PJ DUO COMUNICA LTDA</t>
  </si>
  <si>
    <t>PAGTO ELETRON  COBRANCA KING COMERCIO NF 108726</t>
  </si>
  <si>
    <t>TRANSFERENCIA PIX DES: CVT LOCACOES E        11/06</t>
  </si>
  <si>
    <t>PAGTO ELETRON  COBRANCA CECILIA TSUYACO NF 351224</t>
  </si>
  <si>
    <t>PAGTO ELETRON  COBRANCA TARUMA NF 4623</t>
  </si>
  <si>
    <t>PAGTO ELETRON  COBRANCA SELECAO COMERCIO NF 3397</t>
  </si>
  <si>
    <t>PAGTO ELETRON  COBRANCA MARIO PEDRO NF 403219</t>
  </si>
  <si>
    <t>PAGTO ELETRON  COBRANCA EMPORIO MEL NF 407236</t>
  </si>
  <si>
    <t>PAGTO ELETRON  COBRANCA PSS NF 1005</t>
  </si>
  <si>
    <t>PAGTO ELETRON  COBRANCA SAMPATACADO NF 5181</t>
  </si>
  <si>
    <t>PAGTO ELETRON  COBRANCA PORCO FELIZ NF 535913</t>
  </si>
  <si>
    <t>PAGTO ELETRON  COBRANCA WIDE STOCK NF 372435</t>
  </si>
  <si>
    <t>TRANSFERENCIA PIX DES: COPIADORAS SUCCESS LT 11/06</t>
  </si>
  <si>
    <t>PAGTO ELETRON  COBRANCA MAXIMO NF 4013</t>
  </si>
  <si>
    <t>PAGTO ELETRON  COBRANCA MAXIMO NF 4026</t>
  </si>
  <si>
    <t>PAGTO ELETRON  COBRANCA VERDEMAR NF 25317</t>
  </si>
  <si>
    <t>PAGTO ELETRON  COBRANCA MARIO PEDRO NF 403056</t>
  </si>
  <si>
    <t>PAGTO ELETRON  COBRANCA MARIO PEDRO NF 402995</t>
  </si>
  <si>
    <t>PAGTO ELETRON  COBRANCA ICE4 NF 60106</t>
  </si>
  <si>
    <t>PAGTO ELETRON  COBRANCA DTK NF 6591</t>
  </si>
  <si>
    <t>PAGTO ELETRON  COBRANCA BATARD NF 7326</t>
  </si>
  <si>
    <t>PAGTO ELETRON  COBRANCA MURILLO NF 74</t>
  </si>
  <si>
    <t>PAGTO ELETRON  COBRANCA CECILIA TSUYACO NF 351159</t>
  </si>
  <si>
    <t>PAGTO ELETRON  COBRANCA CIUFFI HORTIFRU NF 8895</t>
  </si>
  <si>
    <t>PAGTO ELETRON  COBRANCA 773800</t>
  </si>
  <si>
    <t>PAGTO ELETRON  COBRANCA FG7 NF 462471</t>
  </si>
  <si>
    <t>PAGTO ELETRON  COBRANCA TARUMA NF 4596</t>
  </si>
  <si>
    <t>PAGTO ELETRON  COBRANCA DISTRIB DE CARNES NF 31485</t>
  </si>
  <si>
    <t>PAGTO ELETRON  COBRANCA MRC NF 5539</t>
  </si>
  <si>
    <t>PAGTO ELETRON  COBRANCA MURILLO NF 062</t>
  </si>
  <si>
    <t>PAGTO ELETRON  COBRANCA LATICINIOS PIRAMIDE NF 70852</t>
  </si>
  <si>
    <t>PAGTO ELETRON  COBRANCA DTK NF 6749</t>
  </si>
  <si>
    <t>PAGTO ELETRON  COBRANCA PEDRO HENRIQUE NF 5208</t>
  </si>
  <si>
    <t>PAGTO ELETRON  COBRANCA KHADUN NF 57473</t>
  </si>
  <si>
    <t>PAGTO ELETRON  COBRANCA MONTE ALTO NF 149873</t>
  </si>
  <si>
    <t>PAGTO ELETRON  COBRANCA KHADUN NF 57856</t>
  </si>
  <si>
    <t>PAGTO ELETRON  COBRANCA BB CARNES NF 367621</t>
  </si>
  <si>
    <t>PAGTO ELETRON  COBRANCA BB CARNES NF 366424</t>
  </si>
  <si>
    <t>TRANSFERENCIA PIX DES: BRAND DIGITAL         07/06</t>
  </si>
  <si>
    <t>TRANSFERENCIA PIX DES: YASMIM BIANCO GONCALV 07/06</t>
  </si>
  <si>
    <t>PAGTO ELETRON  COBRANCA EMPORIO MEL NF 406790</t>
  </si>
  <si>
    <t>PAGTO ELETRON  COBRANCA KING COMERCIO NF 108627</t>
  </si>
  <si>
    <t>PAGTO ELETRON  COBRANCA SELECAO CARVAO NF 3386</t>
  </si>
  <si>
    <t>PAGTO ELETRON  COBRANCA CIUFFI HORTIF NF 8846</t>
  </si>
  <si>
    <t>PAGTO ELETRON  COBRANCA PSS NF 992</t>
  </si>
  <si>
    <t>PAGTO ELETRON  COBRANCA SAMPATACADO NF 5156</t>
  </si>
  <si>
    <t>PAGTO ELETRON  COBRANCA CECILIA TSUYACO NF 351048</t>
  </si>
  <si>
    <t>PAGTO ELETRON  COBRANCA HORTICLEAN NF 41397</t>
  </si>
  <si>
    <t>PAGTO ELETRON  COBRANCA EMPORIO MEL NF 405595</t>
  </si>
  <si>
    <t>PAGTO ELETRON  COBRANCA JUNDIA NF 225729</t>
  </si>
  <si>
    <t>PAGTO ELETRON  COBRANCA ESTAFF DE 27/05 A 02/06</t>
  </si>
  <si>
    <t>TRANSFERENCIA PIX DES: MACHINE SERVICE       06/06</t>
  </si>
  <si>
    <t>PAGTO ELETRON  COBRANCA SAMPATACADO NF 5147</t>
  </si>
  <si>
    <t>PAGTO ELETRON  COBRANCA MARIO PEDRO NF 402795</t>
  </si>
  <si>
    <t>PAGTO ELETRON  COBRANCA PLASTICOS SEGANTINI NF 50213</t>
  </si>
  <si>
    <t>TRANSFERENCIA PIX REM: IFOOD COM AGENCIA DE  05/06</t>
  </si>
  <si>
    <t>PAGTO ELETRON  COBRANCA BRH SAUDE 67679</t>
  </si>
  <si>
    <t>ENCARGOS DESCOBERTO CC</t>
  </si>
  <si>
    <t>TRANSFERENCIA PIX REM: ELIZABETH BISPO 17087 05/06</t>
  </si>
  <si>
    <t>PAGTO ELETRON  COBRANCA CECILIA TSUYACO NF 350899</t>
  </si>
  <si>
    <t>PAGTO ELETRON  COBRANCA CIUFFI HORTIF NF 8755</t>
  </si>
  <si>
    <t>PAGTO ELETRON  COBRANCA MARIO PEDRO NF 402612</t>
  </si>
  <si>
    <t>PAGTO ELETRON  COBRANCA PEDRO HENRIQUE NF 5188</t>
  </si>
  <si>
    <t>PAGTO ELETRON  COBRANCA HORTICLEAN NF 41348</t>
  </si>
  <si>
    <t>PAGTO ELETRON  COBRANCA LEITERIA CABRIOLA NF 35933</t>
  </si>
  <si>
    <t>PAGTO ELETRON  COBRANCA SANDRO ROGERIO PEDIDO 1084</t>
  </si>
  <si>
    <t>PAGTO ELETRON  COBRANCA WIDE STOCK NF 371915</t>
  </si>
  <si>
    <t>PAGTO ELETRON  COBRANCA KING COMERCIO NF 108552</t>
  </si>
  <si>
    <t>PAGTO ELETRON  COBRANCA EAU NF 194325</t>
  </si>
  <si>
    <t>TRANSFERENCIA PIX REM: AD ZUPA COMERCIAL LTD 04/06</t>
  </si>
  <si>
    <t>PAGTO ELETRON  COBRANCA SELECAO CARVAO NF 3384</t>
  </si>
  <si>
    <t>PAGTO ELETRON  COBRANCA MARIO PEDRO NF 402524</t>
  </si>
  <si>
    <t>PAGTO ELETRON  COBRANCA MARIO PEDRO NF 402505</t>
  </si>
  <si>
    <t>PAGTO ELETRON  COBRANCA TARUMA NF 4498</t>
  </si>
  <si>
    <t>PAGTO ELETRON  COBRANCA EMPORIO MEL NF 406423</t>
  </si>
  <si>
    <t>PAGTO ELETRON  COBRANCA SAMPATACADO NF 5130</t>
  </si>
  <si>
    <t>TRANSFERENCIA PIX DES: GRUPELL GUARDANAPOS L 04/06</t>
  </si>
  <si>
    <t>TRANSFERENCIA PIX DES: ZUPA BOLACHAS DE CHOP 04/06</t>
  </si>
  <si>
    <t>TRANSFERENCIA PIX DES: JVD AGUA MINERAL      04/06</t>
  </si>
  <si>
    <t>PIX QR CODE ESTATICO DES: PIX Marketplace       04/06</t>
  </si>
  <si>
    <t>DEP.DINHEIRO C/C-BDN AG00095MAQ060513SEQ01593</t>
  </si>
  <si>
    <t>DEP.DINHEIRO C/C-BDN AG00095MAQ060513SEQ01598</t>
  </si>
  <si>
    <t>PAGTO ELETRON  COBRANCA GELOMAQ LOCACAO DOC 94-115</t>
  </si>
  <si>
    <t>PAGTO ELETRON  COBRANCA MARIO PEDRO NF 402203</t>
  </si>
  <si>
    <t>PAGTO ELETRON  COBRANCA MATURY NF 252</t>
  </si>
  <si>
    <t>PAGTO ELETRON  COBRANCA CECILIA TSUYACO NF 350736</t>
  </si>
  <si>
    <t>PAGTO ELETRON  COBRANCA ICE4 NF 59736</t>
  </si>
  <si>
    <t>PAGTO ELETRON  COBRANCA LATICINIOS PIRAMIDE NF 70729</t>
  </si>
  <si>
    <t>PAGTO ELETRON  COBRANCA HORTICLEAN NF 41288</t>
  </si>
  <si>
    <t>PAGTO ELETRON  COBRANCA BATARD NF 7264</t>
  </si>
  <si>
    <t>PAGTO ELETRON  COBRANCA SAMPATACADA NF 5118</t>
  </si>
  <si>
    <t>PAGTO ELETRON  COBRANCA FG7 NF 459905</t>
  </si>
  <si>
    <t>PAGTO ELETRON  COBRANCA PORCO FELIZ NF 534427</t>
  </si>
  <si>
    <t>PAGTO ELETRON  COBRANCA MRC NF 5512</t>
  </si>
  <si>
    <t>PAGTO ELETRON  COBRANCA MURILLO NF 70</t>
  </si>
  <si>
    <t>PAGTO ELETRON  COBRANCA TARUMA NF 4479</t>
  </si>
  <si>
    <t>PAGTO ELETRON  COBRANCA TARUMA NF 4439</t>
  </si>
  <si>
    <t>PAGTO ELETRON  COBRANCA DTK NF 6291</t>
  </si>
  <si>
    <t>PAGTO ELETRON  COBRANCA MONTE ALTO NF 149586</t>
  </si>
  <si>
    <t>PAGTO ELETRON  COBRANCA KHADUN NF 57151</t>
  </si>
  <si>
    <t>PAGTO ELETRON  COBRANCA ZAHIL NF 225083</t>
  </si>
  <si>
    <t>PAGTO ELETRON  COBRANCA BB CARNES NF 367095</t>
  </si>
  <si>
    <t>PAGTO ELETRON  COBRANCA ANDREIA NF 42</t>
  </si>
  <si>
    <t>PAGTO ELETRON  COBRANCA AMBEV NF 760588</t>
  </si>
  <si>
    <t>PAGTO ELETRON  COBRANCA MURILLO NF 43</t>
  </si>
  <si>
    <t>PAGTO ELETRON  COBRANCA ZAHIL NF 224216</t>
  </si>
  <si>
    <t>TRANSFERENCIA PIX DES: Nicola Peluso         03/06</t>
  </si>
  <si>
    <t>TRANSFERENCIA PIX DES: Elisabeth Bigar Corte 03/06</t>
  </si>
  <si>
    <t>TRANSFERENCIA PIX DES: FABIANO CRISTIANO MOZ 03/06</t>
  </si>
  <si>
    <t>TRANSFERENCIA PIX DES: JOAO CARLOS VIEIRA JU 03/06</t>
  </si>
  <si>
    <t>TRANSFERENCIA PIX DES: Leonardo Gonzaga Secu 03/06</t>
  </si>
  <si>
    <t>TRANSFERENCIA PIX DES: marcos antonio norber 03/06</t>
  </si>
  <si>
    <t>TRANSFERENCIA PIX DES: BB DIST DE CARNES LTD 03/06</t>
  </si>
  <si>
    <t>Mutuo_ID</t>
  </si>
  <si>
    <t>Data_Mutuo</t>
  </si>
  <si>
    <t>ID_Loja_Saida</t>
  </si>
  <si>
    <t>Loja_Saida</t>
  </si>
  <si>
    <t>ID_Loja_Entrada</t>
  </si>
  <si>
    <t>Loja_Entrada</t>
  </si>
  <si>
    <t>Tag_Faturam_Zig</t>
  </si>
  <si>
    <t>Valor_Entrada</t>
  </si>
  <si>
    <t>Valor_Saida</t>
  </si>
  <si>
    <t xml:space="preserve">Tempus Fugit  Ltda </t>
  </si>
  <si>
    <t>tes_ID</t>
  </si>
  <si>
    <t>Descricao</t>
  </si>
  <si>
    <t>Faturamento</t>
  </si>
  <si>
    <t>Depósito em conta</t>
  </si>
  <si>
    <t>Ajuda de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</si>
</sst>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top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6" borderId="0" xfId="0" applyNumberFormat="1" applyFill="1" applyAlignment="1">
      <alignment horizontal="center"/>
    </xf>
    <xf numFmtId="0" fontId="1" fillId="10" borderId="6" xfId="0" applyFont="1" applyFill="1" applyBorder="1" applyAlignment="1">
      <alignment horizontal="center" vertical="center" wrapText="1"/>
    </xf>
    <xf numFmtId="4" fontId="0" fillId="6" borderId="7" xfId="0" applyNumberFormat="1" applyFill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7"/>
  <sheetViews>
    <sheetView tabSelected="1" workbookViewId="0">
      <pane ySplit="1" topLeftCell="A215" activePane="bottomLeft" state="frozen"/>
      <selection pane="bottomLeft" activeCell="A215" sqref="A215"/>
    </sheetView>
  </sheetViews>
  <sheetFormatPr defaultRowHeight="14.5" x14ac:dyDescent="0.35"/>
  <cols>
    <col min="1" max="1" width="20.1796875" style="1" customWidth="1"/>
    <col min="2" max="4" width="20.1796875" style="3" customWidth="1"/>
    <col min="5" max="5" width="17.08984375" style="3" customWidth="1"/>
    <col min="6" max="8" width="19.90625" style="3" customWidth="1"/>
    <col min="9" max="9" width="22" style="3" customWidth="1"/>
    <col min="10" max="11" width="20.1796875" style="3" customWidth="1"/>
    <col min="12" max="12" width="20.7265625" style="3" customWidth="1"/>
    <col min="13" max="13" width="22.26953125" style="3" customWidth="1"/>
    <col min="14" max="14" width="21" style="3" customWidth="1"/>
    <col min="15" max="15" width="19.81640625" style="3" customWidth="1"/>
    <col min="16" max="16" width="18.7265625" style="1" customWidth="1"/>
  </cols>
  <sheetData>
    <row r="1" spans="1:16" s="20" customFormat="1" ht="29" customHeigh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3" t="s">
        <v>6</v>
      </c>
      <c r="H1" s="23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8" t="s">
        <v>12</v>
      </c>
      <c r="N1" s="13" t="s">
        <v>13</v>
      </c>
      <c r="O1" s="19" t="s">
        <v>14</v>
      </c>
      <c r="P1" s="25" t="s">
        <v>15</v>
      </c>
    </row>
    <row r="2" spans="1:16" hidden="1" x14ac:dyDescent="0.35">
      <c r="A2" s="6">
        <v>45292</v>
      </c>
      <c r="B2" s="4">
        <f>SUMIFS(df_faturam_zig!K:K,df_faturam_zig!L:L,Conciliacao!A2)</f>
        <v>0</v>
      </c>
      <c r="C2" s="4"/>
      <c r="D2" s="4">
        <f>SUMIFS(df_faturam_zig!E:E,df_faturam_zig!L:L,Conciliacao!A2,df_faturam_zig!F:F,"DINHEIRO")</f>
        <v>0</v>
      </c>
      <c r="E2" s="4">
        <f>SUMIFS(view_parc_agrup!G:G,view_parc_agrup!F:F,Conciliacao!A2)</f>
        <v>0</v>
      </c>
      <c r="F2" s="7">
        <f>SUMIFS(df_mutuos!H:H,df_mutuos!B:B,Conciliacao!A2)</f>
        <v>0</v>
      </c>
      <c r="G2" s="8">
        <f>SUMIFS(df_extratos!I:I,df_extratos!F:F,Conciliacao!A2,df_extratos!G:G,"CREDITO")</f>
        <v>0</v>
      </c>
      <c r="H2" s="24">
        <f>SUMIFS(df_tesouraria_trans!E:E,df_tesouraria_trans!D:D,Conciliacao!A2)</f>
        <v>0</v>
      </c>
      <c r="I2" s="10">
        <f t="shared" ref="I2:I33" si="0">SUM(B2:F2)-SUM(G2:H2)</f>
        <v>0</v>
      </c>
      <c r="J2" s="5">
        <f>SUMIFS(df_blueme_sem_parcelamento!F:F,df_blueme_sem_parcelamento!I:I,Conciliacao!A2)</f>
        <v>0</v>
      </c>
      <c r="K2" s="5">
        <f>SUMIFS(df_blueme_com_parcelamento!I:I,df_blueme_com_parcelamento!L:L,Conciliacao!A2)</f>
        <v>0</v>
      </c>
      <c r="L2" s="9">
        <f>SUMIFS(df_mutuos!I:I,df_mutuos!B:B,Conciliacao!A2,df_mutuos!G:G,"b'\x00'")</f>
        <v>0</v>
      </c>
      <c r="M2" s="9">
        <f>SUMIFS(df_taxas_bancarias!E:E,df_taxas_bancarias!D:D,Conciliacao!A2,df_taxas_bancarias!F:F,"b'\x00'")</f>
        <v>0</v>
      </c>
      <c r="N2" s="11">
        <f>SUMIFS(df_extratos!I:I,df_extratos!F:F,Conciliacao!A2,df_extratos!G:G,"DEBITO")</f>
        <v>0</v>
      </c>
      <c r="O2" s="12">
        <f t="shared" ref="O2:O33" si="1">SUM(J2:M2)+N2</f>
        <v>0</v>
      </c>
      <c r="P2" s="26">
        <f t="shared" ref="P2:P33" si="2">O2-I2</f>
        <v>0</v>
      </c>
    </row>
    <row r="3" spans="1:16" hidden="1" x14ac:dyDescent="0.35">
      <c r="A3" s="6">
        <v>45293</v>
      </c>
      <c r="B3" s="4">
        <f>SUMIFS(df_faturam_zig!K:K,df_faturam_zig!L:L,Conciliacao!A3)</f>
        <v>0</v>
      </c>
      <c r="C3" s="4"/>
      <c r="D3" s="4">
        <f>SUMIFS(df_faturam_zig!E:E,df_faturam_zig!L:L,Conciliacao!A3,df_faturam_zig!F:F,"DINHEIRO")</f>
        <v>0</v>
      </c>
      <c r="E3" s="4">
        <f>SUMIFS(view_parc_agrup!G:G,view_parc_agrup!F:F,Conciliacao!A3)</f>
        <v>0</v>
      </c>
      <c r="F3" s="7">
        <f>SUMIFS(df_mutuos!H:H,df_mutuos!B:B,Conciliacao!A3)</f>
        <v>0</v>
      </c>
      <c r="G3" s="8">
        <f>SUMIFS(df_extratos!I:I,df_extratos!F:F,Conciliacao!A3,df_extratos!G:G,"CREDITO")</f>
        <v>0</v>
      </c>
      <c r="H3" s="24">
        <f>SUMIFS(df_tesouraria_trans!E:E,df_tesouraria_trans!D:D,Conciliacao!A3)</f>
        <v>0</v>
      </c>
      <c r="I3" s="10">
        <f t="shared" si="0"/>
        <v>0</v>
      </c>
      <c r="J3" s="5">
        <f>SUMIFS(df_blueme_sem_parcelamento!F:F,df_blueme_sem_parcelamento!I:I,Conciliacao!A3)</f>
        <v>0</v>
      </c>
      <c r="K3" s="5">
        <f>SUMIFS(df_blueme_com_parcelamento!I:I,df_blueme_com_parcelamento!L:L,Conciliacao!A3)</f>
        <v>0</v>
      </c>
      <c r="L3" s="9">
        <f>SUMIFS(df_mutuos!I:I,df_mutuos!B:B,Conciliacao!A3,df_mutuos!G:G,"b'\x00'")</f>
        <v>0</v>
      </c>
      <c r="M3" s="9">
        <f>SUMIFS(df_taxas_bancarias!E:E,df_taxas_bancarias!D:D,Conciliacao!A3,df_taxas_bancarias!F:F,"b'\x00'")</f>
        <v>0</v>
      </c>
      <c r="N3" s="11">
        <f>SUMIFS(df_extratos!I:I,df_extratos!F:F,Conciliacao!A3,df_extratos!G:G,"DEBITO")</f>
        <v>0</v>
      </c>
      <c r="O3" s="12">
        <f t="shared" si="1"/>
        <v>0</v>
      </c>
      <c r="P3" s="26">
        <f t="shared" si="2"/>
        <v>0</v>
      </c>
    </row>
    <row r="4" spans="1:16" hidden="1" x14ac:dyDescent="0.35">
      <c r="A4" s="6">
        <v>45294</v>
      </c>
      <c r="B4" s="4">
        <f>SUMIFS(df_faturam_zig!K:K,df_faturam_zig!L:L,Conciliacao!A4)</f>
        <v>0</v>
      </c>
      <c r="C4" s="4"/>
      <c r="D4" s="4">
        <f>SUMIFS(df_faturam_zig!E:E,df_faturam_zig!L:L,Conciliacao!A4,df_faturam_zig!F:F,"DINHEIRO")</f>
        <v>0</v>
      </c>
      <c r="E4" s="4">
        <f>SUMIFS(view_parc_agrup!G:G,view_parc_agrup!F:F,Conciliacao!A4)</f>
        <v>2592.6</v>
      </c>
      <c r="F4" s="7">
        <f>SUMIFS(df_mutuos!H:H,df_mutuos!B:B,Conciliacao!A4)</f>
        <v>0</v>
      </c>
      <c r="G4" s="8">
        <f>SUMIFS(df_extratos!I:I,df_extratos!F:F,Conciliacao!A4,df_extratos!G:G,"CREDITO")</f>
        <v>0</v>
      </c>
      <c r="H4" s="24">
        <f>SUMIFS(df_tesouraria_trans!E:E,df_tesouraria_trans!D:D,Conciliacao!A4)</f>
        <v>0</v>
      </c>
      <c r="I4" s="10">
        <f t="shared" si="0"/>
        <v>2592.6</v>
      </c>
      <c r="J4" s="5">
        <f>SUMIFS(df_blueme_sem_parcelamento!F:F,df_blueme_sem_parcelamento!I:I,Conciliacao!A4)</f>
        <v>0</v>
      </c>
      <c r="K4" s="5">
        <f>SUMIFS(df_blueme_com_parcelamento!I:I,df_blueme_com_parcelamento!L:L,Conciliacao!A4)</f>
        <v>0</v>
      </c>
      <c r="L4" s="9">
        <f>SUMIFS(df_mutuos!I:I,df_mutuos!B:B,Conciliacao!A4,df_mutuos!G:G,"b'\x00'")</f>
        <v>0</v>
      </c>
      <c r="M4" s="9">
        <f>SUMIFS(df_taxas_bancarias!E:E,df_taxas_bancarias!D:D,Conciliacao!A4,df_taxas_bancarias!F:F,"b'\x00'")</f>
        <v>0</v>
      </c>
      <c r="N4" s="11">
        <f>SUMIFS(df_extratos!I:I,df_extratos!F:F,Conciliacao!A4,df_extratos!G:G,"DEBITO")</f>
        <v>0</v>
      </c>
      <c r="O4" s="12">
        <f t="shared" si="1"/>
        <v>0</v>
      </c>
      <c r="P4" s="26">
        <f t="shared" si="2"/>
        <v>-2592.6</v>
      </c>
    </row>
    <row r="5" spans="1:16" hidden="1" x14ac:dyDescent="0.35">
      <c r="A5" s="6">
        <v>45295</v>
      </c>
      <c r="B5" s="4">
        <f>SUMIFS(df_faturam_zig!K:K,df_faturam_zig!L:L,Conciliacao!A5)</f>
        <v>0</v>
      </c>
      <c r="C5" s="4"/>
      <c r="D5" s="4">
        <f>SUMIFS(df_faturam_zig!E:E,df_faturam_zig!L:L,Conciliacao!A5,df_faturam_zig!F:F,"DINHEIRO")</f>
        <v>0</v>
      </c>
      <c r="E5" s="4">
        <f>SUMIFS(view_parc_agrup!G:G,view_parc_agrup!F:F,Conciliacao!A5)</f>
        <v>0</v>
      </c>
      <c r="F5" s="7">
        <f>SUMIFS(df_mutuos!H:H,df_mutuos!B:B,Conciliacao!A5)</f>
        <v>0</v>
      </c>
      <c r="G5" s="8">
        <f>SUMIFS(df_extratos!I:I,df_extratos!F:F,Conciliacao!A5,df_extratos!G:G,"CREDITO")</f>
        <v>0</v>
      </c>
      <c r="H5" s="24">
        <f>SUMIFS(df_tesouraria_trans!E:E,df_tesouraria_trans!D:D,Conciliacao!A5)</f>
        <v>0</v>
      </c>
      <c r="I5" s="10">
        <f t="shared" si="0"/>
        <v>0</v>
      </c>
      <c r="J5" s="5">
        <f>SUMIFS(df_blueme_sem_parcelamento!F:F,df_blueme_sem_parcelamento!I:I,Conciliacao!A5)</f>
        <v>0</v>
      </c>
      <c r="K5" s="5">
        <f>SUMIFS(df_blueme_com_parcelamento!I:I,df_blueme_com_parcelamento!L:L,Conciliacao!A5)</f>
        <v>0</v>
      </c>
      <c r="L5" s="9">
        <f>SUMIFS(df_mutuos!I:I,df_mutuos!B:B,Conciliacao!A5,df_mutuos!G:G,"b'\x00'")</f>
        <v>0</v>
      </c>
      <c r="M5" s="9">
        <f>SUMIFS(df_taxas_bancarias!E:E,df_taxas_bancarias!D:D,Conciliacao!A5,df_taxas_bancarias!F:F,"b'\x00'")</f>
        <v>0</v>
      </c>
      <c r="N5" s="11">
        <f>SUMIFS(df_extratos!I:I,df_extratos!F:F,Conciliacao!A5,df_extratos!G:G,"DEBITO")</f>
        <v>0</v>
      </c>
      <c r="O5" s="12">
        <f t="shared" si="1"/>
        <v>0</v>
      </c>
      <c r="P5" s="26">
        <f t="shared" si="2"/>
        <v>0</v>
      </c>
    </row>
    <row r="6" spans="1:16" hidden="1" x14ac:dyDescent="0.35">
      <c r="A6" s="6">
        <v>45296</v>
      </c>
      <c r="B6" s="4">
        <f>SUMIFS(df_faturam_zig!K:K,df_faturam_zig!L:L,Conciliacao!A6)</f>
        <v>0</v>
      </c>
      <c r="C6" s="4"/>
      <c r="D6" s="4">
        <f>SUMIFS(df_faturam_zig!E:E,df_faturam_zig!L:L,Conciliacao!A6,df_faturam_zig!F:F,"DINHEIRO")</f>
        <v>0</v>
      </c>
      <c r="E6" s="4">
        <f>SUMIFS(view_parc_agrup!G:G,view_parc_agrup!F:F,Conciliacao!A6)</f>
        <v>0</v>
      </c>
      <c r="F6" s="7">
        <f>SUMIFS(df_mutuos!H:H,df_mutuos!B:B,Conciliacao!A6)</f>
        <v>0</v>
      </c>
      <c r="G6" s="8">
        <f>SUMIFS(df_extratos!I:I,df_extratos!F:F,Conciliacao!A6,df_extratos!G:G,"CREDITO")</f>
        <v>0</v>
      </c>
      <c r="H6" s="24">
        <f>SUMIFS(df_tesouraria_trans!E:E,df_tesouraria_trans!D:D,Conciliacao!A6)</f>
        <v>0</v>
      </c>
      <c r="I6" s="10">
        <f t="shared" si="0"/>
        <v>0</v>
      </c>
      <c r="J6" s="5">
        <f>SUMIFS(df_blueme_sem_parcelamento!F:F,df_blueme_sem_parcelamento!I:I,Conciliacao!A6)</f>
        <v>0</v>
      </c>
      <c r="K6" s="5">
        <f>SUMIFS(df_blueme_com_parcelamento!I:I,df_blueme_com_parcelamento!L:L,Conciliacao!A6)</f>
        <v>0</v>
      </c>
      <c r="L6" s="9">
        <f>SUMIFS(df_mutuos!I:I,df_mutuos!B:B,Conciliacao!A6,df_mutuos!G:G,"b'\x00'")</f>
        <v>0</v>
      </c>
      <c r="M6" s="9">
        <f>SUMIFS(df_taxas_bancarias!E:E,df_taxas_bancarias!D:D,Conciliacao!A6,df_taxas_bancarias!F:F,"b'\x00'")</f>
        <v>0</v>
      </c>
      <c r="N6" s="11">
        <f>SUMIFS(df_extratos!I:I,df_extratos!F:F,Conciliacao!A6,df_extratos!G:G,"DEBITO")</f>
        <v>0</v>
      </c>
      <c r="O6" s="12">
        <f t="shared" si="1"/>
        <v>0</v>
      </c>
      <c r="P6" s="26">
        <f t="shared" si="2"/>
        <v>0</v>
      </c>
    </row>
    <row r="7" spans="1:16" hidden="1" x14ac:dyDescent="0.35">
      <c r="A7" s="6">
        <v>45297</v>
      </c>
      <c r="B7" s="4">
        <f>SUMIFS(df_faturam_zig!K:K,df_faturam_zig!L:L,Conciliacao!A7)</f>
        <v>0</v>
      </c>
      <c r="C7" s="4"/>
      <c r="D7" s="4">
        <f>SUMIFS(df_faturam_zig!E:E,df_faturam_zig!L:L,Conciliacao!A7,df_faturam_zig!F:F,"DINHEIRO")</f>
        <v>0</v>
      </c>
      <c r="E7" s="4">
        <f>SUMIFS(view_parc_agrup!G:G,view_parc_agrup!F:F,Conciliacao!A7)</f>
        <v>0</v>
      </c>
      <c r="F7" s="7">
        <f>SUMIFS(df_mutuos!H:H,df_mutuos!B:B,Conciliacao!A7)</f>
        <v>0</v>
      </c>
      <c r="G7" s="8">
        <f>SUMIFS(df_extratos!I:I,df_extratos!F:F,Conciliacao!A7,df_extratos!G:G,"CREDITO")</f>
        <v>0</v>
      </c>
      <c r="H7" s="24">
        <f>SUMIFS(df_tesouraria_trans!E:E,df_tesouraria_trans!D:D,Conciliacao!A7)</f>
        <v>0</v>
      </c>
      <c r="I7" s="10">
        <f t="shared" si="0"/>
        <v>0</v>
      </c>
      <c r="J7" s="5">
        <f>SUMIFS(df_blueme_sem_parcelamento!F:F,df_blueme_sem_parcelamento!I:I,Conciliacao!A7)</f>
        <v>0</v>
      </c>
      <c r="K7" s="5">
        <f>SUMIFS(df_blueme_com_parcelamento!I:I,df_blueme_com_parcelamento!L:L,Conciliacao!A7)</f>
        <v>0</v>
      </c>
      <c r="L7" s="9">
        <f>SUMIFS(df_mutuos!I:I,df_mutuos!B:B,Conciliacao!A7,df_mutuos!G:G,"b'\x00'")</f>
        <v>0</v>
      </c>
      <c r="M7" s="9">
        <f>SUMIFS(df_taxas_bancarias!E:E,df_taxas_bancarias!D:D,Conciliacao!A7,df_taxas_bancarias!F:F,"b'\x00'")</f>
        <v>0</v>
      </c>
      <c r="N7" s="11">
        <f>SUMIFS(df_extratos!I:I,df_extratos!F:F,Conciliacao!A7,df_extratos!G:G,"DEBITO")</f>
        <v>0</v>
      </c>
      <c r="O7" s="12">
        <f t="shared" si="1"/>
        <v>0</v>
      </c>
      <c r="P7" s="26">
        <f t="shared" si="2"/>
        <v>0</v>
      </c>
    </row>
    <row r="8" spans="1:16" hidden="1" x14ac:dyDescent="0.35">
      <c r="A8" s="6">
        <v>45298</v>
      </c>
      <c r="B8" s="4">
        <f>SUMIFS(df_faturam_zig!K:K,df_faturam_zig!L:L,Conciliacao!A8)</f>
        <v>0</v>
      </c>
      <c r="C8" s="4"/>
      <c r="D8" s="4">
        <f>SUMIFS(df_faturam_zig!E:E,df_faturam_zig!L:L,Conciliacao!A8,df_faturam_zig!F:F,"DINHEIRO")</f>
        <v>0</v>
      </c>
      <c r="E8" s="4">
        <f>SUMIFS(view_parc_agrup!G:G,view_parc_agrup!F:F,Conciliacao!A8)</f>
        <v>0</v>
      </c>
      <c r="F8" s="7">
        <f>SUMIFS(df_mutuos!H:H,df_mutuos!B:B,Conciliacao!A8)</f>
        <v>0</v>
      </c>
      <c r="G8" s="8">
        <f>SUMIFS(df_extratos!I:I,df_extratos!F:F,Conciliacao!A8,df_extratos!G:G,"CREDITO")</f>
        <v>0</v>
      </c>
      <c r="H8" s="24">
        <f>SUMIFS(df_tesouraria_trans!E:E,df_tesouraria_trans!D:D,Conciliacao!A8)</f>
        <v>0</v>
      </c>
      <c r="I8" s="10">
        <f t="shared" si="0"/>
        <v>0</v>
      </c>
      <c r="J8" s="5">
        <f>SUMIFS(df_blueme_sem_parcelamento!F:F,df_blueme_sem_parcelamento!I:I,Conciliacao!A8)</f>
        <v>0</v>
      </c>
      <c r="K8" s="5">
        <f>SUMIFS(df_blueme_com_parcelamento!I:I,df_blueme_com_parcelamento!L:L,Conciliacao!A8)</f>
        <v>0</v>
      </c>
      <c r="L8" s="9">
        <f>SUMIFS(df_mutuos!I:I,df_mutuos!B:B,Conciliacao!A8,df_mutuos!G:G,"b'\x00'")</f>
        <v>0</v>
      </c>
      <c r="M8" s="9">
        <f>SUMIFS(df_taxas_bancarias!E:E,df_taxas_bancarias!D:D,Conciliacao!A8,df_taxas_bancarias!F:F,"b'\x00'")</f>
        <v>0</v>
      </c>
      <c r="N8" s="11">
        <f>SUMIFS(df_extratos!I:I,df_extratos!F:F,Conciliacao!A8,df_extratos!G:G,"DEBITO")</f>
        <v>0</v>
      </c>
      <c r="O8" s="12">
        <f t="shared" si="1"/>
        <v>0</v>
      </c>
      <c r="P8" s="26">
        <f t="shared" si="2"/>
        <v>0</v>
      </c>
    </row>
    <row r="9" spans="1:16" hidden="1" x14ac:dyDescent="0.35">
      <c r="A9" s="6">
        <v>45299</v>
      </c>
      <c r="B9" s="4">
        <f>SUMIFS(df_faturam_zig!K:K,df_faturam_zig!L:L,Conciliacao!A9)</f>
        <v>0</v>
      </c>
      <c r="C9" s="4"/>
      <c r="D9" s="4">
        <f>SUMIFS(df_faturam_zig!E:E,df_faturam_zig!L:L,Conciliacao!A9,df_faturam_zig!F:F,"DINHEIRO")</f>
        <v>0</v>
      </c>
      <c r="E9" s="4">
        <f>SUMIFS(view_parc_agrup!G:G,view_parc_agrup!F:F,Conciliacao!A9)</f>
        <v>0</v>
      </c>
      <c r="F9" s="7">
        <f>SUMIFS(df_mutuos!H:H,df_mutuos!B:B,Conciliacao!A9)</f>
        <v>0</v>
      </c>
      <c r="G9" s="8">
        <f>SUMIFS(df_extratos!I:I,df_extratos!F:F,Conciliacao!A9,df_extratos!G:G,"CREDITO")</f>
        <v>0</v>
      </c>
      <c r="H9" s="24">
        <f>SUMIFS(df_tesouraria_trans!E:E,df_tesouraria_trans!D:D,Conciliacao!A9)</f>
        <v>0</v>
      </c>
      <c r="I9" s="10">
        <f t="shared" si="0"/>
        <v>0</v>
      </c>
      <c r="J9" s="5">
        <f>SUMIFS(df_blueme_sem_parcelamento!F:F,df_blueme_sem_parcelamento!I:I,Conciliacao!A9)</f>
        <v>0</v>
      </c>
      <c r="K9" s="5">
        <f>SUMIFS(df_blueme_com_parcelamento!I:I,df_blueme_com_parcelamento!L:L,Conciliacao!A9)</f>
        <v>0</v>
      </c>
      <c r="L9" s="9">
        <f>SUMIFS(df_mutuos!I:I,df_mutuos!B:B,Conciliacao!A9,df_mutuos!G:G,"b'\x00'")</f>
        <v>0</v>
      </c>
      <c r="M9" s="9">
        <f>SUMIFS(df_taxas_bancarias!E:E,df_taxas_bancarias!D:D,Conciliacao!A9,df_taxas_bancarias!F:F,"b'\x00'")</f>
        <v>0</v>
      </c>
      <c r="N9" s="11">
        <f>SUMIFS(df_extratos!I:I,df_extratos!F:F,Conciliacao!A9,df_extratos!G:G,"DEBITO")</f>
        <v>0</v>
      </c>
      <c r="O9" s="12">
        <f t="shared" si="1"/>
        <v>0</v>
      </c>
      <c r="P9" s="26">
        <f t="shared" si="2"/>
        <v>0</v>
      </c>
    </row>
    <row r="10" spans="1:16" hidden="1" x14ac:dyDescent="0.35">
      <c r="A10" s="6">
        <v>45300</v>
      </c>
      <c r="B10" s="4">
        <f>SUMIFS(df_faturam_zig!K:K,df_faturam_zig!L:L,Conciliacao!A10)</f>
        <v>0</v>
      </c>
      <c r="C10" s="4"/>
      <c r="D10" s="4">
        <f>SUMIFS(df_faturam_zig!E:E,df_faturam_zig!L:L,Conciliacao!A10,df_faturam_zig!F:F,"DINHEIRO")</f>
        <v>0</v>
      </c>
      <c r="E10" s="4">
        <f>SUMIFS(view_parc_agrup!G:G,view_parc_agrup!F:F,Conciliacao!A10)</f>
        <v>0</v>
      </c>
      <c r="F10" s="7">
        <f>SUMIFS(df_mutuos!H:H,df_mutuos!B:B,Conciliacao!A10)</f>
        <v>0</v>
      </c>
      <c r="G10" s="8">
        <f>SUMIFS(df_extratos!I:I,df_extratos!F:F,Conciliacao!A10,df_extratos!G:G,"CREDITO")</f>
        <v>0</v>
      </c>
      <c r="H10" s="24">
        <f>SUMIFS(df_tesouraria_trans!E:E,df_tesouraria_trans!D:D,Conciliacao!A10)</f>
        <v>0</v>
      </c>
      <c r="I10" s="10">
        <f t="shared" si="0"/>
        <v>0</v>
      </c>
      <c r="J10" s="5">
        <f>SUMIFS(df_blueme_sem_parcelamento!F:F,df_blueme_sem_parcelamento!I:I,Conciliacao!A10)</f>
        <v>0</v>
      </c>
      <c r="K10" s="5">
        <f>SUMIFS(df_blueme_com_parcelamento!I:I,df_blueme_com_parcelamento!L:L,Conciliacao!A10)</f>
        <v>0</v>
      </c>
      <c r="L10" s="9">
        <f>SUMIFS(df_mutuos!I:I,df_mutuos!B:B,Conciliacao!A10,df_mutuos!G:G,"b'\x00'")</f>
        <v>0</v>
      </c>
      <c r="M10" s="9">
        <f>SUMIFS(df_taxas_bancarias!E:E,df_taxas_bancarias!D:D,Conciliacao!A10,df_taxas_bancarias!F:F,"b'\x00'")</f>
        <v>0</v>
      </c>
      <c r="N10" s="11">
        <f>SUMIFS(df_extratos!I:I,df_extratos!F:F,Conciliacao!A10,df_extratos!G:G,"DEBITO")</f>
        <v>0</v>
      </c>
      <c r="O10" s="12">
        <f t="shared" si="1"/>
        <v>0</v>
      </c>
      <c r="P10" s="26">
        <f t="shared" si="2"/>
        <v>0</v>
      </c>
    </row>
    <row r="11" spans="1:16" hidden="1" x14ac:dyDescent="0.35">
      <c r="A11" s="6">
        <v>45301</v>
      </c>
      <c r="B11" s="4">
        <f>SUMIFS(df_faturam_zig!K:K,df_faturam_zig!L:L,Conciliacao!A11)</f>
        <v>0</v>
      </c>
      <c r="C11" s="4"/>
      <c r="D11" s="4">
        <f>SUMIFS(df_faturam_zig!E:E,df_faturam_zig!L:L,Conciliacao!A11,df_faturam_zig!F:F,"DINHEIRO")</f>
        <v>0</v>
      </c>
      <c r="E11" s="4">
        <f>SUMIFS(view_parc_agrup!G:G,view_parc_agrup!F:F,Conciliacao!A11)</f>
        <v>3416.62</v>
      </c>
      <c r="F11" s="7">
        <f>SUMIFS(df_mutuos!H:H,df_mutuos!B:B,Conciliacao!A11)</f>
        <v>0</v>
      </c>
      <c r="G11" s="8">
        <f>SUMIFS(df_extratos!I:I,df_extratos!F:F,Conciliacao!A11,df_extratos!G:G,"CREDITO")</f>
        <v>0</v>
      </c>
      <c r="H11" s="24">
        <f>SUMIFS(df_tesouraria_trans!E:E,df_tesouraria_trans!D:D,Conciliacao!A11)</f>
        <v>0</v>
      </c>
      <c r="I11" s="10">
        <f t="shared" si="0"/>
        <v>3416.62</v>
      </c>
      <c r="J11" s="5">
        <f>SUMIFS(df_blueme_sem_parcelamento!F:F,df_blueme_sem_parcelamento!I:I,Conciliacao!A11)</f>
        <v>0</v>
      </c>
      <c r="K11" s="5">
        <f>SUMIFS(df_blueme_com_parcelamento!I:I,df_blueme_com_parcelamento!L:L,Conciliacao!A11)</f>
        <v>0</v>
      </c>
      <c r="L11" s="9">
        <f>SUMIFS(df_mutuos!I:I,df_mutuos!B:B,Conciliacao!A11,df_mutuos!G:G,"b'\x00'")</f>
        <v>0</v>
      </c>
      <c r="M11" s="9">
        <f>SUMIFS(df_taxas_bancarias!E:E,df_taxas_bancarias!D:D,Conciliacao!A11,df_taxas_bancarias!F:F,"b'\x00'")</f>
        <v>0</v>
      </c>
      <c r="N11" s="11">
        <f>SUMIFS(df_extratos!I:I,df_extratos!F:F,Conciliacao!A11,df_extratos!G:G,"DEBITO")</f>
        <v>0</v>
      </c>
      <c r="O11" s="12">
        <f t="shared" si="1"/>
        <v>0</v>
      </c>
      <c r="P11" s="26">
        <f t="shared" si="2"/>
        <v>-3416.62</v>
      </c>
    </row>
    <row r="12" spans="1:16" hidden="1" x14ac:dyDescent="0.35">
      <c r="A12" s="6">
        <v>45302</v>
      </c>
      <c r="B12" s="4">
        <f>SUMIFS(df_faturam_zig!K:K,df_faturam_zig!L:L,Conciliacao!A12)</f>
        <v>0</v>
      </c>
      <c r="C12" s="4"/>
      <c r="D12" s="4">
        <f>SUMIFS(df_faturam_zig!E:E,df_faturam_zig!L:L,Conciliacao!A12,df_faturam_zig!F:F,"DINHEIRO")</f>
        <v>0</v>
      </c>
      <c r="E12" s="4">
        <f>SUMIFS(view_parc_agrup!G:G,view_parc_agrup!F:F,Conciliacao!A12)</f>
        <v>0</v>
      </c>
      <c r="F12" s="7">
        <f>SUMIFS(df_mutuos!H:H,df_mutuos!B:B,Conciliacao!A12)</f>
        <v>0</v>
      </c>
      <c r="G12" s="8">
        <f>SUMIFS(df_extratos!I:I,df_extratos!F:F,Conciliacao!A12,df_extratos!G:G,"CREDITO")</f>
        <v>0</v>
      </c>
      <c r="H12" s="24">
        <f>SUMIFS(df_tesouraria_trans!E:E,df_tesouraria_trans!D:D,Conciliacao!A12)</f>
        <v>0</v>
      </c>
      <c r="I12" s="10">
        <f t="shared" si="0"/>
        <v>0</v>
      </c>
      <c r="J12" s="5">
        <f>SUMIFS(df_blueme_sem_parcelamento!F:F,df_blueme_sem_parcelamento!I:I,Conciliacao!A12)</f>
        <v>0</v>
      </c>
      <c r="K12" s="5">
        <f>SUMIFS(df_blueme_com_parcelamento!I:I,df_blueme_com_parcelamento!L:L,Conciliacao!A12)</f>
        <v>0</v>
      </c>
      <c r="L12" s="9">
        <f>SUMIFS(df_mutuos!I:I,df_mutuos!B:B,Conciliacao!A12,df_mutuos!G:G,"b'\x00'")</f>
        <v>0</v>
      </c>
      <c r="M12" s="9">
        <f>SUMIFS(df_taxas_bancarias!E:E,df_taxas_bancarias!D:D,Conciliacao!A12,df_taxas_bancarias!F:F,"b'\x00'")</f>
        <v>0</v>
      </c>
      <c r="N12" s="11">
        <f>SUMIFS(df_extratos!I:I,df_extratos!F:F,Conciliacao!A12,df_extratos!G:G,"DEBITO")</f>
        <v>0</v>
      </c>
      <c r="O12" s="12">
        <f t="shared" si="1"/>
        <v>0</v>
      </c>
      <c r="P12" s="26">
        <f t="shared" si="2"/>
        <v>0</v>
      </c>
    </row>
    <row r="13" spans="1:16" hidden="1" x14ac:dyDescent="0.35">
      <c r="A13" s="6">
        <v>45303</v>
      </c>
      <c r="B13" s="4">
        <f>SUMIFS(df_faturam_zig!K:K,df_faturam_zig!L:L,Conciliacao!A13)</f>
        <v>0</v>
      </c>
      <c r="C13" s="4"/>
      <c r="D13" s="4">
        <f>SUMIFS(df_faturam_zig!E:E,df_faturam_zig!L:L,Conciliacao!A13,df_faturam_zig!F:F,"DINHEIRO")</f>
        <v>0</v>
      </c>
      <c r="E13" s="4">
        <f>SUMIFS(view_parc_agrup!G:G,view_parc_agrup!F:F,Conciliacao!A13)</f>
        <v>0</v>
      </c>
      <c r="F13" s="7">
        <f>SUMIFS(df_mutuos!H:H,df_mutuos!B:B,Conciliacao!A13)</f>
        <v>0</v>
      </c>
      <c r="G13" s="8">
        <f>SUMIFS(df_extratos!I:I,df_extratos!F:F,Conciliacao!A13,df_extratos!G:G,"CREDITO")</f>
        <v>0</v>
      </c>
      <c r="H13" s="24">
        <f>SUMIFS(df_tesouraria_trans!E:E,df_tesouraria_trans!D:D,Conciliacao!A13)</f>
        <v>0</v>
      </c>
      <c r="I13" s="10">
        <f t="shared" si="0"/>
        <v>0</v>
      </c>
      <c r="J13" s="5">
        <f>SUMIFS(df_blueme_sem_parcelamento!F:F,df_blueme_sem_parcelamento!I:I,Conciliacao!A13)</f>
        <v>0</v>
      </c>
      <c r="K13" s="5">
        <f>SUMIFS(df_blueme_com_parcelamento!I:I,df_blueme_com_parcelamento!L:L,Conciliacao!A13)</f>
        <v>0</v>
      </c>
      <c r="L13" s="9">
        <f>SUMIFS(df_mutuos!I:I,df_mutuos!B:B,Conciliacao!A13,df_mutuos!G:G,"b'\x00'")</f>
        <v>0</v>
      </c>
      <c r="M13" s="9">
        <f>SUMIFS(df_taxas_bancarias!E:E,df_taxas_bancarias!D:D,Conciliacao!A13,df_taxas_bancarias!F:F,"b'\x00'")</f>
        <v>0</v>
      </c>
      <c r="N13" s="11">
        <f>SUMIFS(df_extratos!I:I,df_extratos!F:F,Conciliacao!A13,df_extratos!G:G,"DEBITO")</f>
        <v>0</v>
      </c>
      <c r="O13" s="12">
        <f t="shared" si="1"/>
        <v>0</v>
      </c>
      <c r="P13" s="26">
        <f t="shared" si="2"/>
        <v>0</v>
      </c>
    </row>
    <row r="14" spans="1:16" hidden="1" x14ac:dyDescent="0.35">
      <c r="A14" s="6">
        <v>45304</v>
      </c>
      <c r="B14" s="4">
        <f>SUMIFS(df_faturam_zig!K:K,df_faturam_zig!L:L,Conciliacao!A14)</f>
        <v>0</v>
      </c>
      <c r="C14" s="4"/>
      <c r="D14" s="4">
        <f>SUMIFS(df_faturam_zig!E:E,df_faturam_zig!L:L,Conciliacao!A14,df_faturam_zig!F:F,"DINHEIRO")</f>
        <v>0</v>
      </c>
      <c r="E14" s="4">
        <f>SUMIFS(view_parc_agrup!G:G,view_parc_agrup!F:F,Conciliacao!A14)</f>
        <v>0</v>
      </c>
      <c r="F14" s="7">
        <f>SUMIFS(df_mutuos!H:H,df_mutuos!B:B,Conciliacao!A14)</f>
        <v>0</v>
      </c>
      <c r="G14" s="8">
        <f>SUMIFS(df_extratos!I:I,df_extratos!F:F,Conciliacao!A14,df_extratos!G:G,"CREDITO")</f>
        <v>0</v>
      </c>
      <c r="H14" s="24">
        <f>SUMIFS(df_tesouraria_trans!E:E,df_tesouraria_trans!D:D,Conciliacao!A14)</f>
        <v>0</v>
      </c>
      <c r="I14" s="10">
        <f t="shared" si="0"/>
        <v>0</v>
      </c>
      <c r="J14" s="5">
        <f>SUMIFS(df_blueme_sem_parcelamento!F:F,df_blueme_sem_parcelamento!I:I,Conciliacao!A14)</f>
        <v>0</v>
      </c>
      <c r="K14" s="5">
        <f>SUMIFS(df_blueme_com_parcelamento!I:I,df_blueme_com_parcelamento!L:L,Conciliacao!A14)</f>
        <v>0</v>
      </c>
      <c r="L14" s="9">
        <f>SUMIFS(df_mutuos!I:I,df_mutuos!B:B,Conciliacao!A14,df_mutuos!G:G,"b'\x00'")</f>
        <v>0</v>
      </c>
      <c r="M14" s="9">
        <f>SUMIFS(df_taxas_bancarias!E:E,df_taxas_bancarias!D:D,Conciliacao!A14,df_taxas_bancarias!F:F,"b'\x00'")</f>
        <v>0</v>
      </c>
      <c r="N14" s="11">
        <f>SUMIFS(df_extratos!I:I,df_extratos!F:F,Conciliacao!A14,df_extratos!G:G,"DEBITO")</f>
        <v>0</v>
      </c>
      <c r="O14" s="12">
        <f t="shared" si="1"/>
        <v>0</v>
      </c>
      <c r="P14" s="26">
        <f t="shared" si="2"/>
        <v>0</v>
      </c>
    </row>
    <row r="15" spans="1:16" hidden="1" x14ac:dyDescent="0.35">
      <c r="A15" s="6">
        <v>45305</v>
      </c>
      <c r="B15" s="4">
        <f>SUMIFS(df_faturam_zig!K:K,df_faturam_zig!L:L,Conciliacao!A15)</f>
        <v>0</v>
      </c>
      <c r="C15" s="4"/>
      <c r="D15" s="4">
        <f>SUMIFS(df_faturam_zig!E:E,df_faturam_zig!L:L,Conciliacao!A15,df_faturam_zig!F:F,"DINHEIRO")</f>
        <v>0</v>
      </c>
      <c r="E15" s="4">
        <f>SUMIFS(view_parc_agrup!G:G,view_parc_agrup!F:F,Conciliacao!A15)</f>
        <v>0</v>
      </c>
      <c r="F15" s="7">
        <f>SUMIFS(df_mutuos!H:H,df_mutuos!B:B,Conciliacao!A15)</f>
        <v>0</v>
      </c>
      <c r="G15" s="8">
        <f>SUMIFS(df_extratos!I:I,df_extratos!F:F,Conciliacao!A15,df_extratos!G:G,"CREDITO")</f>
        <v>0</v>
      </c>
      <c r="H15" s="24">
        <f>SUMIFS(df_tesouraria_trans!E:E,df_tesouraria_trans!D:D,Conciliacao!A15)</f>
        <v>0</v>
      </c>
      <c r="I15" s="10">
        <f t="shared" si="0"/>
        <v>0</v>
      </c>
      <c r="J15" s="5">
        <f>SUMIFS(df_blueme_sem_parcelamento!F:F,df_blueme_sem_parcelamento!I:I,Conciliacao!A15)</f>
        <v>0</v>
      </c>
      <c r="K15" s="5">
        <f>SUMIFS(df_blueme_com_parcelamento!I:I,df_blueme_com_parcelamento!L:L,Conciliacao!A15)</f>
        <v>0</v>
      </c>
      <c r="L15" s="9">
        <f>SUMIFS(df_mutuos!I:I,df_mutuos!B:B,Conciliacao!A15,df_mutuos!G:G,"b'\x00'")</f>
        <v>0</v>
      </c>
      <c r="M15" s="9">
        <f>SUMIFS(df_taxas_bancarias!E:E,df_taxas_bancarias!D:D,Conciliacao!A15,df_taxas_bancarias!F:F,"b'\x00'")</f>
        <v>0</v>
      </c>
      <c r="N15" s="11">
        <f>SUMIFS(df_extratos!I:I,df_extratos!F:F,Conciliacao!A15,df_extratos!G:G,"DEBITO")</f>
        <v>0</v>
      </c>
      <c r="O15" s="12">
        <f t="shared" si="1"/>
        <v>0</v>
      </c>
      <c r="P15" s="26">
        <f t="shared" si="2"/>
        <v>0</v>
      </c>
    </row>
    <row r="16" spans="1:16" hidden="1" x14ac:dyDescent="0.35">
      <c r="A16" s="6">
        <v>45306</v>
      </c>
      <c r="B16" s="4">
        <f>SUMIFS(df_faturam_zig!K:K,df_faturam_zig!L:L,Conciliacao!A16)</f>
        <v>0</v>
      </c>
      <c r="C16" s="4"/>
      <c r="D16" s="4">
        <f>SUMIFS(df_faturam_zig!E:E,df_faturam_zig!L:L,Conciliacao!A16,df_faturam_zig!F:F,"DINHEIRO")</f>
        <v>0</v>
      </c>
      <c r="E16" s="4">
        <f>SUMIFS(view_parc_agrup!G:G,view_parc_agrup!F:F,Conciliacao!A16)</f>
        <v>1500</v>
      </c>
      <c r="F16" s="7">
        <f>SUMIFS(df_mutuos!H:H,df_mutuos!B:B,Conciliacao!A16)</f>
        <v>0</v>
      </c>
      <c r="G16" s="8">
        <f>SUMIFS(df_extratos!I:I,df_extratos!F:F,Conciliacao!A16,df_extratos!G:G,"CREDITO")</f>
        <v>0</v>
      </c>
      <c r="H16" s="24">
        <f>SUMIFS(df_tesouraria_trans!E:E,df_tesouraria_trans!D:D,Conciliacao!A16)</f>
        <v>0</v>
      </c>
      <c r="I16" s="10">
        <f t="shared" si="0"/>
        <v>1500</v>
      </c>
      <c r="J16" s="5">
        <f>SUMIFS(df_blueme_sem_parcelamento!F:F,df_blueme_sem_parcelamento!I:I,Conciliacao!A16)</f>
        <v>0</v>
      </c>
      <c r="K16" s="5">
        <f>SUMIFS(df_blueme_com_parcelamento!I:I,df_blueme_com_parcelamento!L:L,Conciliacao!A16)</f>
        <v>0</v>
      </c>
      <c r="L16" s="9">
        <f>SUMIFS(df_mutuos!I:I,df_mutuos!B:B,Conciliacao!A16,df_mutuos!G:G,"b'\x00'")</f>
        <v>0</v>
      </c>
      <c r="M16" s="9">
        <f>SUMIFS(df_taxas_bancarias!E:E,df_taxas_bancarias!D:D,Conciliacao!A16,df_taxas_bancarias!F:F,"b'\x00'")</f>
        <v>0</v>
      </c>
      <c r="N16" s="11">
        <f>SUMIFS(df_extratos!I:I,df_extratos!F:F,Conciliacao!A16,df_extratos!G:G,"DEBITO")</f>
        <v>0</v>
      </c>
      <c r="O16" s="12">
        <f t="shared" si="1"/>
        <v>0</v>
      </c>
      <c r="P16" s="26">
        <f t="shared" si="2"/>
        <v>-1500</v>
      </c>
    </row>
    <row r="17" spans="1:16" hidden="1" x14ac:dyDescent="0.35">
      <c r="A17" s="6">
        <v>45307</v>
      </c>
      <c r="B17" s="4">
        <f>SUMIFS(df_faturam_zig!K:K,df_faturam_zig!L:L,Conciliacao!A17)</f>
        <v>0</v>
      </c>
      <c r="C17" s="4"/>
      <c r="D17" s="4">
        <f>SUMIFS(df_faturam_zig!E:E,df_faturam_zig!L:L,Conciliacao!A17,df_faturam_zig!F:F,"DINHEIRO")</f>
        <v>0</v>
      </c>
      <c r="E17" s="4">
        <f>SUMIFS(view_parc_agrup!G:G,view_parc_agrup!F:F,Conciliacao!A17)</f>
        <v>0</v>
      </c>
      <c r="F17" s="7">
        <f>SUMIFS(df_mutuos!H:H,df_mutuos!B:B,Conciliacao!A17)</f>
        <v>0</v>
      </c>
      <c r="G17" s="8">
        <f>SUMIFS(df_extratos!I:I,df_extratos!F:F,Conciliacao!A17,df_extratos!G:G,"CREDITO")</f>
        <v>0</v>
      </c>
      <c r="H17" s="24">
        <f>SUMIFS(df_tesouraria_trans!E:E,df_tesouraria_trans!D:D,Conciliacao!A17)</f>
        <v>0</v>
      </c>
      <c r="I17" s="10">
        <f t="shared" si="0"/>
        <v>0</v>
      </c>
      <c r="J17" s="5">
        <f>SUMIFS(df_blueme_sem_parcelamento!F:F,df_blueme_sem_parcelamento!I:I,Conciliacao!A17)</f>
        <v>0</v>
      </c>
      <c r="K17" s="5">
        <f>SUMIFS(df_blueme_com_parcelamento!I:I,df_blueme_com_parcelamento!L:L,Conciliacao!A17)</f>
        <v>0</v>
      </c>
      <c r="L17" s="9">
        <f>SUMIFS(df_mutuos!I:I,df_mutuos!B:B,Conciliacao!A17,df_mutuos!G:G,"b'\x00'")</f>
        <v>0</v>
      </c>
      <c r="M17" s="9">
        <f>SUMIFS(df_taxas_bancarias!E:E,df_taxas_bancarias!D:D,Conciliacao!A17,df_taxas_bancarias!F:F,"b'\x00'")</f>
        <v>0</v>
      </c>
      <c r="N17" s="11">
        <f>SUMIFS(df_extratos!I:I,df_extratos!F:F,Conciliacao!A17,df_extratos!G:G,"DEBITO")</f>
        <v>0</v>
      </c>
      <c r="O17" s="12">
        <f t="shared" si="1"/>
        <v>0</v>
      </c>
      <c r="P17" s="26">
        <f t="shared" si="2"/>
        <v>0</v>
      </c>
    </row>
    <row r="18" spans="1:16" hidden="1" x14ac:dyDescent="0.35">
      <c r="A18" s="6">
        <v>45308</v>
      </c>
      <c r="B18" s="4">
        <f>SUMIFS(df_faturam_zig!K:K,df_faturam_zig!L:L,Conciliacao!A18)</f>
        <v>0</v>
      </c>
      <c r="C18" s="4"/>
      <c r="D18" s="4">
        <f>SUMIFS(df_faturam_zig!E:E,df_faturam_zig!L:L,Conciliacao!A18,df_faturam_zig!F:F,"DINHEIRO")</f>
        <v>0</v>
      </c>
      <c r="E18" s="4">
        <f>SUMIFS(view_parc_agrup!G:G,view_parc_agrup!F:F,Conciliacao!A18)</f>
        <v>1511.45</v>
      </c>
      <c r="F18" s="7">
        <f>SUMIFS(df_mutuos!H:H,df_mutuos!B:B,Conciliacao!A18)</f>
        <v>0</v>
      </c>
      <c r="G18" s="8">
        <f>SUMIFS(df_extratos!I:I,df_extratos!F:F,Conciliacao!A18,df_extratos!G:G,"CREDITO")</f>
        <v>0</v>
      </c>
      <c r="H18" s="24">
        <f>SUMIFS(df_tesouraria_trans!E:E,df_tesouraria_trans!D:D,Conciliacao!A18)</f>
        <v>0</v>
      </c>
      <c r="I18" s="10">
        <f t="shared" si="0"/>
        <v>1511.45</v>
      </c>
      <c r="J18" s="5">
        <f>SUMIFS(df_blueme_sem_parcelamento!F:F,df_blueme_sem_parcelamento!I:I,Conciliacao!A18)</f>
        <v>0</v>
      </c>
      <c r="K18" s="5">
        <f>SUMIFS(df_blueme_com_parcelamento!I:I,df_blueme_com_parcelamento!L:L,Conciliacao!A18)</f>
        <v>0</v>
      </c>
      <c r="L18" s="9">
        <f>SUMIFS(df_mutuos!I:I,df_mutuos!B:B,Conciliacao!A18,df_mutuos!G:G,"b'\x00'")</f>
        <v>0</v>
      </c>
      <c r="M18" s="9">
        <f>SUMIFS(df_taxas_bancarias!E:E,df_taxas_bancarias!D:D,Conciliacao!A18,df_taxas_bancarias!F:F,"b'\x00'")</f>
        <v>0</v>
      </c>
      <c r="N18" s="11">
        <f>SUMIFS(df_extratos!I:I,df_extratos!F:F,Conciliacao!A18,df_extratos!G:G,"DEBITO")</f>
        <v>0</v>
      </c>
      <c r="O18" s="12">
        <f t="shared" si="1"/>
        <v>0</v>
      </c>
      <c r="P18" s="26">
        <f t="shared" si="2"/>
        <v>-1511.45</v>
      </c>
    </row>
    <row r="19" spans="1:16" hidden="1" x14ac:dyDescent="0.35">
      <c r="A19" s="6">
        <v>45309</v>
      </c>
      <c r="B19" s="4">
        <f>SUMIFS(df_faturam_zig!K:K,df_faturam_zig!L:L,Conciliacao!A19)</f>
        <v>0</v>
      </c>
      <c r="C19" s="4"/>
      <c r="D19" s="4">
        <f>SUMIFS(df_faturam_zig!E:E,df_faturam_zig!L:L,Conciliacao!A19,df_faturam_zig!F:F,"DINHEIRO")</f>
        <v>0</v>
      </c>
      <c r="E19" s="4">
        <f>SUMIFS(view_parc_agrup!G:G,view_parc_agrup!F:F,Conciliacao!A19)</f>
        <v>0</v>
      </c>
      <c r="F19" s="7">
        <f>SUMIFS(df_mutuos!H:H,df_mutuos!B:B,Conciliacao!A19)</f>
        <v>0</v>
      </c>
      <c r="G19" s="8">
        <f>SUMIFS(df_extratos!I:I,df_extratos!F:F,Conciliacao!A19,df_extratos!G:G,"CREDITO")</f>
        <v>0</v>
      </c>
      <c r="H19" s="24">
        <f>SUMIFS(df_tesouraria_trans!E:E,df_tesouraria_trans!D:D,Conciliacao!A19)</f>
        <v>0</v>
      </c>
      <c r="I19" s="10">
        <f t="shared" si="0"/>
        <v>0</v>
      </c>
      <c r="J19" s="5">
        <f>SUMIFS(df_blueme_sem_parcelamento!F:F,df_blueme_sem_parcelamento!I:I,Conciliacao!A19)</f>
        <v>0</v>
      </c>
      <c r="K19" s="5">
        <f>SUMIFS(df_blueme_com_parcelamento!I:I,df_blueme_com_parcelamento!L:L,Conciliacao!A19)</f>
        <v>0</v>
      </c>
      <c r="L19" s="9">
        <f>SUMIFS(df_mutuos!I:I,df_mutuos!B:B,Conciliacao!A19,df_mutuos!G:G,"b'\x00'")</f>
        <v>0</v>
      </c>
      <c r="M19" s="9">
        <f>SUMIFS(df_taxas_bancarias!E:E,df_taxas_bancarias!D:D,Conciliacao!A19,df_taxas_bancarias!F:F,"b'\x00'")</f>
        <v>0</v>
      </c>
      <c r="N19" s="11">
        <f>SUMIFS(df_extratos!I:I,df_extratos!F:F,Conciliacao!A19,df_extratos!G:G,"DEBITO")</f>
        <v>0</v>
      </c>
      <c r="O19" s="12">
        <f t="shared" si="1"/>
        <v>0</v>
      </c>
      <c r="P19" s="26">
        <f t="shared" si="2"/>
        <v>0</v>
      </c>
    </row>
    <row r="20" spans="1:16" hidden="1" x14ac:dyDescent="0.35">
      <c r="A20" s="6">
        <v>45310</v>
      </c>
      <c r="B20" s="4">
        <f>SUMIFS(df_faturam_zig!K:K,df_faturam_zig!L:L,Conciliacao!A20)</f>
        <v>0</v>
      </c>
      <c r="C20" s="4"/>
      <c r="D20" s="4">
        <f>SUMIFS(df_faturam_zig!E:E,df_faturam_zig!L:L,Conciliacao!A20,df_faturam_zig!F:F,"DINHEIRO")</f>
        <v>0</v>
      </c>
      <c r="E20" s="4">
        <f>SUMIFS(view_parc_agrup!G:G,view_parc_agrup!F:F,Conciliacao!A20)</f>
        <v>0</v>
      </c>
      <c r="F20" s="7">
        <f>SUMIFS(df_mutuos!H:H,df_mutuos!B:B,Conciliacao!A20)</f>
        <v>0</v>
      </c>
      <c r="G20" s="8">
        <f>SUMIFS(df_extratos!I:I,df_extratos!F:F,Conciliacao!A20,df_extratos!G:G,"CREDITO")</f>
        <v>0</v>
      </c>
      <c r="H20" s="24">
        <f>SUMIFS(df_tesouraria_trans!E:E,df_tesouraria_trans!D:D,Conciliacao!A20)</f>
        <v>0</v>
      </c>
      <c r="I20" s="10">
        <f t="shared" si="0"/>
        <v>0</v>
      </c>
      <c r="J20" s="5">
        <f>SUMIFS(df_blueme_sem_parcelamento!F:F,df_blueme_sem_parcelamento!I:I,Conciliacao!A20)</f>
        <v>0</v>
      </c>
      <c r="K20" s="5">
        <f>SUMIFS(df_blueme_com_parcelamento!I:I,df_blueme_com_parcelamento!L:L,Conciliacao!A20)</f>
        <v>0</v>
      </c>
      <c r="L20" s="9">
        <f>SUMIFS(df_mutuos!I:I,df_mutuos!B:B,Conciliacao!A20,df_mutuos!G:G,"b'\x00'")</f>
        <v>0</v>
      </c>
      <c r="M20" s="9">
        <f>SUMIFS(df_taxas_bancarias!E:E,df_taxas_bancarias!D:D,Conciliacao!A20,df_taxas_bancarias!F:F,"b'\x00'")</f>
        <v>0</v>
      </c>
      <c r="N20" s="11">
        <f>SUMIFS(df_extratos!I:I,df_extratos!F:F,Conciliacao!A20,df_extratos!G:G,"DEBITO")</f>
        <v>0</v>
      </c>
      <c r="O20" s="12">
        <f t="shared" si="1"/>
        <v>0</v>
      </c>
      <c r="P20" s="26">
        <f t="shared" si="2"/>
        <v>0</v>
      </c>
    </row>
    <row r="21" spans="1:16" hidden="1" x14ac:dyDescent="0.35">
      <c r="A21" s="6">
        <v>45311</v>
      </c>
      <c r="B21" s="4">
        <f>SUMIFS(df_faturam_zig!K:K,df_faturam_zig!L:L,Conciliacao!A21)</f>
        <v>0</v>
      </c>
      <c r="C21" s="4"/>
      <c r="D21" s="4">
        <f>SUMIFS(df_faturam_zig!E:E,df_faturam_zig!L:L,Conciliacao!A21,df_faturam_zig!F:F,"DINHEIRO")</f>
        <v>0</v>
      </c>
      <c r="E21" s="4">
        <f>SUMIFS(view_parc_agrup!G:G,view_parc_agrup!F:F,Conciliacao!A21)</f>
        <v>0</v>
      </c>
      <c r="F21" s="7">
        <f>SUMIFS(df_mutuos!H:H,df_mutuos!B:B,Conciliacao!A21)</f>
        <v>0</v>
      </c>
      <c r="G21" s="8">
        <f>SUMIFS(df_extratos!I:I,df_extratos!F:F,Conciliacao!A21,df_extratos!G:G,"CREDITO")</f>
        <v>0</v>
      </c>
      <c r="H21" s="24">
        <f>SUMIFS(df_tesouraria_trans!E:E,df_tesouraria_trans!D:D,Conciliacao!A21)</f>
        <v>0</v>
      </c>
      <c r="I21" s="10">
        <f t="shared" si="0"/>
        <v>0</v>
      </c>
      <c r="J21" s="5">
        <f>SUMIFS(df_blueme_sem_parcelamento!F:F,df_blueme_sem_parcelamento!I:I,Conciliacao!A21)</f>
        <v>0</v>
      </c>
      <c r="K21" s="5">
        <f>SUMIFS(df_blueme_com_parcelamento!I:I,df_blueme_com_parcelamento!L:L,Conciliacao!A21)</f>
        <v>0</v>
      </c>
      <c r="L21" s="9">
        <f>SUMIFS(df_mutuos!I:I,df_mutuos!B:B,Conciliacao!A21,df_mutuos!G:G,"b'\x00'")</f>
        <v>0</v>
      </c>
      <c r="M21" s="9">
        <f>SUMIFS(df_taxas_bancarias!E:E,df_taxas_bancarias!D:D,Conciliacao!A21,df_taxas_bancarias!F:F,"b'\x00'")</f>
        <v>0</v>
      </c>
      <c r="N21" s="11">
        <f>SUMIFS(df_extratos!I:I,df_extratos!F:F,Conciliacao!A21,df_extratos!G:G,"DEBITO")</f>
        <v>0</v>
      </c>
      <c r="O21" s="12">
        <f t="shared" si="1"/>
        <v>0</v>
      </c>
      <c r="P21" s="26">
        <f t="shared" si="2"/>
        <v>0</v>
      </c>
    </row>
    <row r="22" spans="1:16" hidden="1" x14ac:dyDescent="0.35">
      <c r="A22" s="6">
        <v>45312</v>
      </c>
      <c r="B22" s="4">
        <f>SUMIFS(df_faturam_zig!K:K,df_faturam_zig!L:L,Conciliacao!A22)</f>
        <v>0</v>
      </c>
      <c r="C22" s="4"/>
      <c r="D22" s="4">
        <f>SUMIFS(df_faturam_zig!E:E,df_faturam_zig!L:L,Conciliacao!A22,df_faturam_zig!F:F,"DINHEIRO")</f>
        <v>0</v>
      </c>
      <c r="E22" s="4">
        <f>SUMIFS(view_parc_agrup!G:G,view_parc_agrup!F:F,Conciliacao!A22)</f>
        <v>0</v>
      </c>
      <c r="F22" s="7">
        <f>SUMIFS(df_mutuos!H:H,df_mutuos!B:B,Conciliacao!A22)</f>
        <v>0</v>
      </c>
      <c r="G22" s="8">
        <f>SUMIFS(df_extratos!I:I,df_extratos!F:F,Conciliacao!A22,df_extratos!G:G,"CREDITO")</f>
        <v>0</v>
      </c>
      <c r="H22" s="24">
        <f>SUMIFS(df_tesouraria_trans!E:E,df_tesouraria_trans!D:D,Conciliacao!A22)</f>
        <v>0</v>
      </c>
      <c r="I22" s="10">
        <f t="shared" si="0"/>
        <v>0</v>
      </c>
      <c r="J22" s="5">
        <f>SUMIFS(df_blueme_sem_parcelamento!F:F,df_blueme_sem_parcelamento!I:I,Conciliacao!A22)</f>
        <v>0</v>
      </c>
      <c r="K22" s="5">
        <f>SUMIFS(df_blueme_com_parcelamento!I:I,df_blueme_com_parcelamento!L:L,Conciliacao!A22)</f>
        <v>0</v>
      </c>
      <c r="L22" s="9">
        <f>SUMIFS(df_mutuos!I:I,df_mutuos!B:B,Conciliacao!A22,df_mutuos!G:G,"b'\x00'")</f>
        <v>0</v>
      </c>
      <c r="M22" s="9">
        <f>SUMIFS(df_taxas_bancarias!E:E,df_taxas_bancarias!D:D,Conciliacao!A22,df_taxas_bancarias!F:F,"b'\x00'")</f>
        <v>0</v>
      </c>
      <c r="N22" s="11">
        <f>SUMIFS(df_extratos!I:I,df_extratos!F:F,Conciliacao!A22,df_extratos!G:G,"DEBITO")</f>
        <v>0</v>
      </c>
      <c r="O22" s="12">
        <f t="shared" si="1"/>
        <v>0</v>
      </c>
      <c r="P22" s="26">
        <f t="shared" si="2"/>
        <v>0</v>
      </c>
    </row>
    <row r="23" spans="1:16" hidden="1" x14ac:dyDescent="0.35">
      <c r="A23" s="6">
        <v>45313</v>
      </c>
      <c r="B23" s="4">
        <f>SUMIFS(df_faturam_zig!K:K,df_faturam_zig!L:L,Conciliacao!A23)</f>
        <v>0</v>
      </c>
      <c r="C23" s="4"/>
      <c r="D23" s="4">
        <f>SUMIFS(df_faturam_zig!E:E,df_faturam_zig!L:L,Conciliacao!A23,df_faturam_zig!F:F,"DINHEIRO")</f>
        <v>0</v>
      </c>
      <c r="E23" s="4">
        <f>SUMIFS(view_parc_agrup!G:G,view_parc_agrup!F:F,Conciliacao!A23)</f>
        <v>0</v>
      </c>
      <c r="F23" s="7">
        <f>SUMIFS(df_mutuos!H:H,df_mutuos!B:B,Conciliacao!A23)</f>
        <v>0</v>
      </c>
      <c r="G23" s="8">
        <f>SUMIFS(df_extratos!I:I,df_extratos!F:F,Conciliacao!A23,df_extratos!G:G,"CREDITO")</f>
        <v>0</v>
      </c>
      <c r="H23" s="24">
        <f>SUMIFS(df_tesouraria_trans!E:E,df_tesouraria_trans!D:D,Conciliacao!A23)</f>
        <v>0</v>
      </c>
      <c r="I23" s="10">
        <f t="shared" si="0"/>
        <v>0</v>
      </c>
      <c r="J23" s="5">
        <f>SUMIFS(df_blueme_sem_parcelamento!F:F,df_blueme_sem_parcelamento!I:I,Conciliacao!A23)</f>
        <v>0</v>
      </c>
      <c r="K23" s="5">
        <f>SUMIFS(df_blueme_com_parcelamento!I:I,df_blueme_com_parcelamento!L:L,Conciliacao!A23)</f>
        <v>0</v>
      </c>
      <c r="L23" s="9">
        <f>SUMIFS(df_mutuos!I:I,df_mutuos!B:B,Conciliacao!A23,df_mutuos!G:G,"b'\x00'")</f>
        <v>0</v>
      </c>
      <c r="M23" s="9">
        <f>SUMIFS(df_taxas_bancarias!E:E,df_taxas_bancarias!D:D,Conciliacao!A23,df_taxas_bancarias!F:F,"b'\x00'")</f>
        <v>0</v>
      </c>
      <c r="N23" s="11">
        <f>SUMIFS(df_extratos!I:I,df_extratos!F:F,Conciliacao!A23,df_extratos!G:G,"DEBITO")</f>
        <v>0</v>
      </c>
      <c r="O23" s="12">
        <f t="shared" si="1"/>
        <v>0</v>
      </c>
      <c r="P23" s="26">
        <f t="shared" si="2"/>
        <v>0</v>
      </c>
    </row>
    <row r="24" spans="1:16" hidden="1" x14ac:dyDescent="0.35">
      <c r="A24" s="6">
        <v>45314</v>
      </c>
      <c r="B24" s="4">
        <f>SUMIFS(df_faturam_zig!K:K,df_faturam_zig!L:L,Conciliacao!A24)</f>
        <v>0</v>
      </c>
      <c r="C24" s="4"/>
      <c r="D24" s="4">
        <f>SUMIFS(df_faturam_zig!E:E,df_faturam_zig!L:L,Conciliacao!A24,df_faturam_zig!F:F,"DINHEIRO")</f>
        <v>0</v>
      </c>
      <c r="E24" s="4">
        <f>SUMIFS(view_parc_agrup!G:G,view_parc_agrup!F:F,Conciliacao!A24)</f>
        <v>692.03</v>
      </c>
      <c r="F24" s="7">
        <f>SUMIFS(df_mutuos!H:H,df_mutuos!B:B,Conciliacao!A24)</f>
        <v>0</v>
      </c>
      <c r="G24" s="8">
        <f>SUMIFS(df_extratos!I:I,df_extratos!F:F,Conciliacao!A24,df_extratos!G:G,"CREDITO")</f>
        <v>0</v>
      </c>
      <c r="H24" s="24">
        <f>SUMIFS(df_tesouraria_trans!E:E,df_tesouraria_trans!D:D,Conciliacao!A24)</f>
        <v>0</v>
      </c>
      <c r="I24" s="10">
        <f t="shared" si="0"/>
        <v>692.03</v>
      </c>
      <c r="J24" s="5">
        <f>SUMIFS(df_blueme_sem_parcelamento!F:F,df_blueme_sem_parcelamento!I:I,Conciliacao!A24)</f>
        <v>0</v>
      </c>
      <c r="K24" s="5">
        <f>SUMIFS(df_blueme_com_parcelamento!I:I,df_blueme_com_parcelamento!L:L,Conciliacao!A24)</f>
        <v>0</v>
      </c>
      <c r="L24" s="9">
        <f>SUMIFS(df_mutuos!I:I,df_mutuos!B:B,Conciliacao!A24,df_mutuos!G:G,"b'\x00'")</f>
        <v>0</v>
      </c>
      <c r="M24" s="9">
        <f>SUMIFS(df_taxas_bancarias!E:E,df_taxas_bancarias!D:D,Conciliacao!A24,df_taxas_bancarias!F:F,"b'\x00'")</f>
        <v>0</v>
      </c>
      <c r="N24" s="11">
        <f>SUMIFS(df_extratos!I:I,df_extratos!F:F,Conciliacao!A24,df_extratos!G:G,"DEBITO")</f>
        <v>0</v>
      </c>
      <c r="O24" s="12">
        <f t="shared" si="1"/>
        <v>0</v>
      </c>
      <c r="P24" s="26">
        <f t="shared" si="2"/>
        <v>-692.03</v>
      </c>
    </row>
    <row r="25" spans="1:16" hidden="1" x14ac:dyDescent="0.35">
      <c r="A25" s="6">
        <v>45315</v>
      </c>
      <c r="B25" s="4">
        <f>SUMIFS(df_faturam_zig!K:K,df_faturam_zig!L:L,Conciliacao!A25)</f>
        <v>0</v>
      </c>
      <c r="C25" s="4"/>
      <c r="D25" s="4">
        <f>SUMIFS(df_faturam_zig!E:E,df_faturam_zig!L:L,Conciliacao!A25,df_faturam_zig!F:F,"DINHEIRO")</f>
        <v>0</v>
      </c>
      <c r="E25" s="4">
        <f>SUMIFS(view_parc_agrup!G:G,view_parc_agrup!F:F,Conciliacao!A25)</f>
        <v>0</v>
      </c>
      <c r="F25" s="7">
        <f>SUMIFS(df_mutuos!H:H,df_mutuos!B:B,Conciliacao!A25)</f>
        <v>0</v>
      </c>
      <c r="G25" s="8">
        <f>SUMIFS(df_extratos!I:I,df_extratos!F:F,Conciliacao!A25,df_extratos!G:G,"CREDITO")</f>
        <v>0</v>
      </c>
      <c r="H25" s="24">
        <f>SUMIFS(df_tesouraria_trans!E:E,df_tesouraria_trans!D:D,Conciliacao!A25)</f>
        <v>0</v>
      </c>
      <c r="I25" s="10">
        <f t="shared" si="0"/>
        <v>0</v>
      </c>
      <c r="J25" s="5">
        <f>SUMIFS(df_blueme_sem_parcelamento!F:F,df_blueme_sem_parcelamento!I:I,Conciliacao!A25)</f>
        <v>0</v>
      </c>
      <c r="K25" s="5">
        <f>SUMIFS(df_blueme_com_parcelamento!I:I,df_blueme_com_parcelamento!L:L,Conciliacao!A25)</f>
        <v>0</v>
      </c>
      <c r="L25" s="9">
        <f>SUMIFS(df_mutuos!I:I,df_mutuos!B:B,Conciliacao!A25,df_mutuos!G:G,"b'\x00'")</f>
        <v>0</v>
      </c>
      <c r="M25" s="9">
        <f>SUMIFS(df_taxas_bancarias!E:E,df_taxas_bancarias!D:D,Conciliacao!A25,df_taxas_bancarias!F:F,"b'\x00'")</f>
        <v>0</v>
      </c>
      <c r="N25" s="11">
        <f>SUMIFS(df_extratos!I:I,df_extratos!F:F,Conciliacao!A25,df_extratos!G:G,"DEBITO")</f>
        <v>0</v>
      </c>
      <c r="O25" s="12">
        <f t="shared" si="1"/>
        <v>0</v>
      </c>
      <c r="P25" s="26">
        <f t="shared" si="2"/>
        <v>0</v>
      </c>
    </row>
    <row r="26" spans="1:16" hidden="1" x14ac:dyDescent="0.35">
      <c r="A26" s="6">
        <v>45316</v>
      </c>
      <c r="B26" s="4">
        <f>SUMIFS(df_faturam_zig!K:K,df_faturam_zig!L:L,Conciliacao!A26)</f>
        <v>0</v>
      </c>
      <c r="C26" s="4"/>
      <c r="D26" s="4">
        <f>SUMIFS(df_faturam_zig!E:E,df_faturam_zig!L:L,Conciliacao!A26,df_faturam_zig!F:F,"DINHEIRO")</f>
        <v>0</v>
      </c>
      <c r="E26" s="4">
        <f>SUMIFS(view_parc_agrup!G:G,view_parc_agrup!F:F,Conciliacao!A26)</f>
        <v>0</v>
      </c>
      <c r="F26" s="7">
        <f>SUMIFS(df_mutuos!H:H,df_mutuos!B:B,Conciliacao!A26)</f>
        <v>0</v>
      </c>
      <c r="G26" s="8">
        <f>SUMIFS(df_extratos!I:I,df_extratos!F:F,Conciliacao!A26,df_extratos!G:G,"CREDITO")</f>
        <v>0</v>
      </c>
      <c r="H26" s="24">
        <f>SUMIFS(df_tesouraria_trans!E:E,df_tesouraria_trans!D:D,Conciliacao!A26)</f>
        <v>0</v>
      </c>
      <c r="I26" s="10">
        <f t="shared" si="0"/>
        <v>0</v>
      </c>
      <c r="J26" s="5">
        <f>SUMIFS(df_blueme_sem_parcelamento!F:F,df_blueme_sem_parcelamento!I:I,Conciliacao!A26)</f>
        <v>0</v>
      </c>
      <c r="K26" s="5">
        <f>SUMIFS(df_blueme_com_parcelamento!I:I,df_blueme_com_parcelamento!L:L,Conciliacao!A26)</f>
        <v>0</v>
      </c>
      <c r="L26" s="9">
        <f>SUMIFS(df_mutuos!I:I,df_mutuos!B:B,Conciliacao!A26,df_mutuos!G:G,"b'\x00'")</f>
        <v>0</v>
      </c>
      <c r="M26" s="9">
        <f>SUMIFS(df_taxas_bancarias!E:E,df_taxas_bancarias!D:D,Conciliacao!A26,df_taxas_bancarias!F:F,"b'\x00'")</f>
        <v>0</v>
      </c>
      <c r="N26" s="11">
        <f>SUMIFS(df_extratos!I:I,df_extratos!F:F,Conciliacao!A26,df_extratos!G:G,"DEBITO")</f>
        <v>0</v>
      </c>
      <c r="O26" s="12">
        <f t="shared" si="1"/>
        <v>0</v>
      </c>
      <c r="P26" s="26">
        <f t="shared" si="2"/>
        <v>0</v>
      </c>
    </row>
    <row r="27" spans="1:16" hidden="1" x14ac:dyDescent="0.35">
      <c r="A27" s="6">
        <v>45317</v>
      </c>
      <c r="B27" s="4">
        <f>SUMIFS(df_faturam_zig!K:K,df_faturam_zig!L:L,Conciliacao!A27)</f>
        <v>0</v>
      </c>
      <c r="C27" s="4"/>
      <c r="D27" s="4">
        <f>SUMIFS(df_faturam_zig!E:E,df_faturam_zig!L:L,Conciliacao!A27,df_faturam_zig!F:F,"DINHEIRO")</f>
        <v>0</v>
      </c>
      <c r="E27" s="4">
        <f>SUMIFS(view_parc_agrup!G:G,view_parc_agrup!F:F,Conciliacao!A27)</f>
        <v>13500</v>
      </c>
      <c r="F27" s="7">
        <f>SUMIFS(df_mutuos!H:H,df_mutuos!B:B,Conciliacao!A27)</f>
        <v>0</v>
      </c>
      <c r="G27" s="8">
        <f>SUMIFS(df_extratos!I:I,df_extratos!F:F,Conciliacao!A27,df_extratos!G:G,"CREDITO")</f>
        <v>0</v>
      </c>
      <c r="H27" s="24">
        <f>SUMIFS(df_tesouraria_trans!E:E,df_tesouraria_trans!D:D,Conciliacao!A27)</f>
        <v>0</v>
      </c>
      <c r="I27" s="10">
        <f t="shared" si="0"/>
        <v>13500</v>
      </c>
      <c r="J27" s="5">
        <f>SUMIFS(df_blueme_sem_parcelamento!F:F,df_blueme_sem_parcelamento!I:I,Conciliacao!A27)</f>
        <v>0</v>
      </c>
      <c r="K27" s="5">
        <f>SUMIFS(df_blueme_com_parcelamento!I:I,df_blueme_com_parcelamento!L:L,Conciliacao!A27)</f>
        <v>0</v>
      </c>
      <c r="L27" s="9">
        <f>SUMIFS(df_mutuos!I:I,df_mutuos!B:B,Conciliacao!A27,df_mutuos!G:G,"b'\x00'")</f>
        <v>0</v>
      </c>
      <c r="M27" s="9">
        <f>SUMIFS(df_taxas_bancarias!E:E,df_taxas_bancarias!D:D,Conciliacao!A27,df_taxas_bancarias!F:F,"b'\x00'")</f>
        <v>0</v>
      </c>
      <c r="N27" s="11">
        <f>SUMIFS(df_extratos!I:I,df_extratos!F:F,Conciliacao!A27,df_extratos!G:G,"DEBITO")</f>
        <v>0</v>
      </c>
      <c r="O27" s="12">
        <f t="shared" si="1"/>
        <v>0</v>
      </c>
      <c r="P27" s="26">
        <f t="shared" si="2"/>
        <v>-13500</v>
      </c>
    </row>
    <row r="28" spans="1:16" hidden="1" x14ac:dyDescent="0.35">
      <c r="A28" s="6">
        <v>45318</v>
      </c>
      <c r="B28" s="4">
        <f>SUMIFS(df_faturam_zig!K:K,df_faturam_zig!L:L,Conciliacao!A28)</f>
        <v>0</v>
      </c>
      <c r="C28" s="4"/>
      <c r="D28" s="4">
        <f>SUMIFS(df_faturam_zig!E:E,df_faturam_zig!L:L,Conciliacao!A28,df_faturam_zig!F:F,"DINHEIRO")</f>
        <v>0</v>
      </c>
      <c r="E28" s="4">
        <f>SUMIFS(view_parc_agrup!G:G,view_parc_agrup!F:F,Conciliacao!A28)</f>
        <v>0</v>
      </c>
      <c r="F28" s="7">
        <f>SUMIFS(df_mutuos!H:H,df_mutuos!B:B,Conciliacao!A28)</f>
        <v>0</v>
      </c>
      <c r="G28" s="8">
        <f>SUMIFS(df_extratos!I:I,df_extratos!F:F,Conciliacao!A28,df_extratos!G:G,"CREDITO")</f>
        <v>0</v>
      </c>
      <c r="H28" s="24">
        <f>SUMIFS(df_tesouraria_trans!E:E,df_tesouraria_trans!D:D,Conciliacao!A28)</f>
        <v>0</v>
      </c>
      <c r="I28" s="10">
        <f t="shared" si="0"/>
        <v>0</v>
      </c>
      <c r="J28" s="5">
        <f>SUMIFS(df_blueme_sem_parcelamento!F:F,df_blueme_sem_parcelamento!I:I,Conciliacao!A28)</f>
        <v>0</v>
      </c>
      <c r="K28" s="5">
        <f>SUMIFS(df_blueme_com_parcelamento!I:I,df_blueme_com_parcelamento!L:L,Conciliacao!A28)</f>
        <v>0</v>
      </c>
      <c r="L28" s="9">
        <f>SUMIFS(df_mutuos!I:I,df_mutuos!B:B,Conciliacao!A28,df_mutuos!G:G,"b'\x00'")</f>
        <v>0</v>
      </c>
      <c r="M28" s="9">
        <f>SUMIFS(df_taxas_bancarias!E:E,df_taxas_bancarias!D:D,Conciliacao!A28,df_taxas_bancarias!F:F,"b'\x00'")</f>
        <v>0</v>
      </c>
      <c r="N28" s="11">
        <f>SUMIFS(df_extratos!I:I,df_extratos!F:F,Conciliacao!A28,df_extratos!G:G,"DEBITO")</f>
        <v>0</v>
      </c>
      <c r="O28" s="12">
        <f t="shared" si="1"/>
        <v>0</v>
      </c>
      <c r="P28" s="26">
        <f t="shared" si="2"/>
        <v>0</v>
      </c>
    </row>
    <row r="29" spans="1:16" hidden="1" x14ac:dyDescent="0.35">
      <c r="A29" s="6">
        <v>45319</v>
      </c>
      <c r="B29" s="4">
        <f>SUMIFS(df_faturam_zig!K:K,df_faturam_zig!L:L,Conciliacao!A29)</f>
        <v>0</v>
      </c>
      <c r="C29" s="4"/>
      <c r="D29" s="4">
        <f>SUMIFS(df_faturam_zig!E:E,df_faturam_zig!L:L,Conciliacao!A29,df_faturam_zig!F:F,"DINHEIRO")</f>
        <v>0</v>
      </c>
      <c r="E29" s="4">
        <f>SUMIFS(view_parc_agrup!G:G,view_parc_agrup!F:F,Conciliacao!A29)</f>
        <v>0</v>
      </c>
      <c r="F29" s="7">
        <f>SUMIFS(df_mutuos!H:H,df_mutuos!B:B,Conciliacao!A29)</f>
        <v>0</v>
      </c>
      <c r="G29" s="8">
        <f>SUMIFS(df_extratos!I:I,df_extratos!F:F,Conciliacao!A29,df_extratos!G:G,"CREDITO")</f>
        <v>0</v>
      </c>
      <c r="H29" s="24">
        <f>SUMIFS(df_tesouraria_trans!E:E,df_tesouraria_trans!D:D,Conciliacao!A29)</f>
        <v>0</v>
      </c>
      <c r="I29" s="10">
        <f t="shared" si="0"/>
        <v>0</v>
      </c>
      <c r="J29" s="5">
        <f>SUMIFS(df_blueme_sem_parcelamento!F:F,df_blueme_sem_parcelamento!I:I,Conciliacao!A29)</f>
        <v>0</v>
      </c>
      <c r="K29" s="5">
        <f>SUMIFS(df_blueme_com_parcelamento!I:I,df_blueme_com_parcelamento!L:L,Conciliacao!A29)</f>
        <v>0</v>
      </c>
      <c r="L29" s="9">
        <f>SUMIFS(df_mutuos!I:I,df_mutuos!B:B,Conciliacao!A29,df_mutuos!G:G,"b'\x00'")</f>
        <v>0</v>
      </c>
      <c r="M29" s="9">
        <f>SUMIFS(df_taxas_bancarias!E:E,df_taxas_bancarias!D:D,Conciliacao!A29,df_taxas_bancarias!F:F,"b'\x00'")</f>
        <v>0</v>
      </c>
      <c r="N29" s="11">
        <f>SUMIFS(df_extratos!I:I,df_extratos!F:F,Conciliacao!A29,df_extratos!G:G,"DEBITO")</f>
        <v>0</v>
      </c>
      <c r="O29" s="12">
        <f t="shared" si="1"/>
        <v>0</v>
      </c>
      <c r="P29" s="26">
        <f t="shared" si="2"/>
        <v>0</v>
      </c>
    </row>
    <row r="30" spans="1:16" hidden="1" x14ac:dyDescent="0.35">
      <c r="A30" s="6">
        <v>45320</v>
      </c>
      <c r="B30" s="4">
        <f>SUMIFS(df_faturam_zig!K:K,df_faturam_zig!L:L,Conciliacao!A30)</f>
        <v>0</v>
      </c>
      <c r="C30" s="4"/>
      <c r="D30" s="4">
        <f>SUMIFS(df_faturam_zig!E:E,df_faturam_zig!L:L,Conciliacao!A30,df_faturam_zig!F:F,"DINHEIRO")</f>
        <v>0</v>
      </c>
      <c r="E30" s="4">
        <f>SUMIFS(view_parc_agrup!G:G,view_parc_agrup!F:F,Conciliacao!A30)</f>
        <v>0</v>
      </c>
      <c r="F30" s="7">
        <f>SUMIFS(df_mutuos!H:H,df_mutuos!B:B,Conciliacao!A30)</f>
        <v>0</v>
      </c>
      <c r="G30" s="8">
        <f>SUMIFS(df_extratos!I:I,df_extratos!F:F,Conciliacao!A30,df_extratos!G:G,"CREDITO")</f>
        <v>0</v>
      </c>
      <c r="H30" s="24">
        <f>SUMIFS(df_tesouraria_trans!E:E,df_tesouraria_trans!D:D,Conciliacao!A30)</f>
        <v>0</v>
      </c>
      <c r="I30" s="10">
        <f t="shared" si="0"/>
        <v>0</v>
      </c>
      <c r="J30" s="5">
        <f>SUMIFS(df_blueme_sem_parcelamento!F:F,df_blueme_sem_parcelamento!I:I,Conciliacao!A30)</f>
        <v>0</v>
      </c>
      <c r="K30" s="5">
        <f>SUMIFS(df_blueme_com_parcelamento!I:I,df_blueme_com_parcelamento!L:L,Conciliacao!A30)</f>
        <v>0</v>
      </c>
      <c r="L30" s="9">
        <f>SUMIFS(df_mutuos!I:I,df_mutuos!B:B,Conciliacao!A30,df_mutuos!G:G,"b'\x00'")</f>
        <v>0</v>
      </c>
      <c r="M30" s="9">
        <f>SUMIFS(df_taxas_bancarias!E:E,df_taxas_bancarias!D:D,Conciliacao!A30,df_taxas_bancarias!F:F,"b'\x00'")</f>
        <v>0</v>
      </c>
      <c r="N30" s="11">
        <f>SUMIFS(df_extratos!I:I,df_extratos!F:F,Conciliacao!A30,df_extratos!G:G,"DEBITO")</f>
        <v>0</v>
      </c>
      <c r="O30" s="12">
        <f t="shared" si="1"/>
        <v>0</v>
      </c>
      <c r="P30" s="26">
        <f t="shared" si="2"/>
        <v>0</v>
      </c>
    </row>
    <row r="31" spans="1:16" hidden="1" x14ac:dyDescent="0.35">
      <c r="A31" s="6">
        <v>45321</v>
      </c>
      <c r="B31" s="4">
        <f>SUMIFS(df_faturam_zig!K:K,df_faturam_zig!L:L,Conciliacao!A31)</f>
        <v>0</v>
      </c>
      <c r="C31" s="4"/>
      <c r="D31" s="4">
        <f>SUMIFS(df_faturam_zig!E:E,df_faturam_zig!L:L,Conciliacao!A31,df_faturam_zig!F:F,"DINHEIRO")</f>
        <v>0</v>
      </c>
      <c r="E31" s="4">
        <f>SUMIFS(view_parc_agrup!G:G,view_parc_agrup!F:F,Conciliacao!A31)</f>
        <v>0</v>
      </c>
      <c r="F31" s="7">
        <f>SUMIFS(df_mutuos!H:H,df_mutuos!B:B,Conciliacao!A31)</f>
        <v>0</v>
      </c>
      <c r="G31" s="8">
        <f>SUMIFS(df_extratos!I:I,df_extratos!F:F,Conciliacao!A31,df_extratos!G:G,"CREDITO")</f>
        <v>0</v>
      </c>
      <c r="H31" s="24">
        <f>SUMIFS(df_tesouraria_trans!E:E,df_tesouraria_trans!D:D,Conciliacao!A31)</f>
        <v>0</v>
      </c>
      <c r="I31" s="10">
        <f t="shared" si="0"/>
        <v>0</v>
      </c>
      <c r="J31" s="5">
        <f>SUMIFS(df_blueme_sem_parcelamento!F:F,df_blueme_sem_parcelamento!I:I,Conciliacao!A31)</f>
        <v>0</v>
      </c>
      <c r="K31" s="5">
        <f>SUMIFS(df_blueme_com_parcelamento!I:I,df_blueme_com_parcelamento!L:L,Conciliacao!A31)</f>
        <v>0</v>
      </c>
      <c r="L31" s="9">
        <f>SUMIFS(df_mutuos!I:I,df_mutuos!B:B,Conciliacao!A31,df_mutuos!G:G,"b'\x00'")</f>
        <v>0</v>
      </c>
      <c r="M31" s="9">
        <f>SUMIFS(df_taxas_bancarias!E:E,df_taxas_bancarias!D:D,Conciliacao!A31,df_taxas_bancarias!F:F,"b'\x00'")</f>
        <v>0</v>
      </c>
      <c r="N31" s="11">
        <f>SUMIFS(df_extratos!I:I,df_extratos!F:F,Conciliacao!A31,df_extratos!G:G,"DEBITO")</f>
        <v>0</v>
      </c>
      <c r="O31" s="12">
        <f t="shared" si="1"/>
        <v>0</v>
      </c>
      <c r="P31" s="26">
        <f t="shared" si="2"/>
        <v>0</v>
      </c>
    </row>
    <row r="32" spans="1:16" hidden="1" x14ac:dyDescent="0.35">
      <c r="A32" s="6">
        <v>45322</v>
      </c>
      <c r="B32" s="4">
        <f>SUMIFS(df_faturam_zig!K:K,df_faturam_zig!L:L,Conciliacao!A32)</f>
        <v>0</v>
      </c>
      <c r="C32" s="4"/>
      <c r="D32" s="4">
        <f>SUMIFS(df_faturam_zig!E:E,df_faturam_zig!L:L,Conciliacao!A32,df_faturam_zig!F:F,"DINHEIRO")</f>
        <v>0</v>
      </c>
      <c r="E32" s="4">
        <f>SUMIFS(view_parc_agrup!G:G,view_parc_agrup!F:F,Conciliacao!A32)</f>
        <v>8011.79</v>
      </c>
      <c r="F32" s="7">
        <f>SUMIFS(df_mutuos!H:H,df_mutuos!B:B,Conciliacao!A32)</f>
        <v>0</v>
      </c>
      <c r="G32" s="8">
        <f>SUMIFS(df_extratos!I:I,df_extratos!F:F,Conciliacao!A32,df_extratos!G:G,"CREDITO")</f>
        <v>0</v>
      </c>
      <c r="H32" s="24">
        <f>SUMIFS(df_tesouraria_trans!E:E,df_tesouraria_trans!D:D,Conciliacao!A32)</f>
        <v>0</v>
      </c>
      <c r="I32" s="10">
        <f t="shared" si="0"/>
        <v>8011.79</v>
      </c>
      <c r="J32" s="5">
        <f>SUMIFS(df_blueme_sem_parcelamento!F:F,df_blueme_sem_parcelamento!I:I,Conciliacao!A32)</f>
        <v>0</v>
      </c>
      <c r="K32" s="5">
        <f>SUMIFS(df_blueme_com_parcelamento!I:I,df_blueme_com_parcelamento!L:L,Conciliacao!A32)</f>
        <v>0</v>
      </c>
      <c r="L32" s="9">
        <f>SUMIFS(df_mutuos!I:I,df_mutuos!B:B,Conciliacao!A32,df_mutuos!G:G,"b'\x00'")</f>
        <v>0</v>
      </c>
      <c r="M32" s="9">
        <f>SUMIFS(df_taxas_bancarias!E:E,df_taxas_bancarias!D:D,Conciliacao!A32,df_taxas_bancarias!F:F,"b'\x00'")</f>
        <v>0</v>
      </c>
      <c r="N32" s="11">
        <f>SUMIFS(df_extratos!I:I,df_extratos!F:F,Conciliacao!A32,df_extratos!G:G,"DEBITO")</f>
        <v>0</v>
      </c>
      <c r="O32" s="12">
        <f t="shared" si="1"/>
        <v>0</v>
      </c>
      <c r="P32" s="26">
        <f t="shared" si="2"/>
        <v>-8011.79</v>
      </c>
    </row>
    <row r="33" spans="1:16" hidden="1" x14ac:dyDescent="0.35">
      <c r="A33" s="6">
        <v>45323</v>
      </c>
      <c r="B33" s="4">
        <f>SUMIFS(df_faturam_zig!K:K,df_faturam_zig!L:L,Conciliacao!A33)</f>
        <v>0</v>
      </c>
      <c r="C33" s="4"/>
      <c r="D33" s="4">
        <f>SUMIFS(df_faturam_zig!E:E,df_faturam_zig!L:L,Conciliacao!A33,df_faturam_zig!F:F,"DINHEIRO")</f>
        <v>0</v>
      </c>
      <c r="E33" s="4">
        <f>SUMIFS(view_parc_agrup!G:G,view_parc_agrup!F:F,Conciliacao!A33)</f>
        <v>4864.6499999999996</v>
      </c>
      <c r="F33" s="7">
        <f>SUMIFS(df_mutuos!H:H,df_mutuos!B:B,Conciliacao!A33)</f>
        <v>0</v>
      </c>
      <c r="G33" s="8">
        <f>SUMIFS(df_extratos!I:I,df_extratos!F:F,Conciliacao!A33,df_extratos!G:G,"CREDITO")</f>
        <v>0</v>
      </c>
      <c r="H33" s="24">
        <f>SUMIFS(df_tesouraria_trans!E:E,df_tesouraria_trans!D:D,Conciliacao!A33)</f>
        <v>0</v>
      </c>
      <c r="I33" s="10">
        <f t="shared" si="0"/>
        <v>4864.6499999999996</v>
      </c>
      <c r="J33" s="5">
        <f>SUMIFS(df_blueme_sem_parcelamento!F:F,df_blueme_sem_parcelamento!I:I,Conciliacao!A33)</f>
        <v>0</v>
      </c>
      <c r="K33" s="5">
        <f>SUMIFS(df_blueme_com_parcelamento!I:I,df_blueme_com_parcelamento!L:L,Conciliacao!A33)</f>
        <v>0</v>
      </c>
      <c r="L33" s="9">
        <f>SUMIFS(df_mutuos!I:I,df_mutuos!B:B,Conciliacao!A33,df_mutuos!G:G,"b'\x00'")</f>
        <v>0</v>
      </c>
      <c r="M33" s="9">
        <f>SUMIFS(df_taxas_bancarias!E:E,df_taxas_bancarias!D:D,Conciliacao!A33,df_taxas_bancarias!F:F,"b'\x00'")</f>
        <v>0</v>
      </c>
      <c r="N33" s="11">
        <f>SUMIFS(df_extratos!I:I,df_extratos!F:F,Conciliacao!A33,df_extratos!G:G,"DEBITO")</f>
        <v>0</v>
      </c>
      <c r="O33" s="12">
        <f t="shared" si="1"/>
        <v>0</v>
      </c>
      <c r="P33" s="26">
        <f t="shared" si="2"/>
        <v>-4864.6499999999996</v>
      </c>
    </row>
    <row r="34" spans="1:16" hidden="1" x14ac:dyDescent="0.35">
      <c r="A34" s="6">
        <v>45324</v>
      </c>
      <c r="B34" s="4">
        <f>SUMIFS(df_faturam_zig!K:K,df_faturam_zig!L:L,Conciliacao!A34)</f>
        <v>0</v>
      </c>
      <c r="C34" s="4"/>
      <c r="D34" s="4">
        <f>SUMIFS(df_faturam_zig!E:E,df_faturam_zig!L:L,Conciliacao!A34,df_faturam_zig!F:F,"DINHEIRO")</f>
        <v>0</v>
      </c>
      <c r="E34" s="4">
        <f>SUMIFS(view_parc_agrup!G:G,view_parc_agrup!F:F,Conciliacao!A34)</f>
        <v>0</v>
      </c>
      <c r="F34" s="7">
        <f>SUMIFS(df_mutuos!H:H,df_mutuos!B:B,Conciliacao!A34)</f>
        <v>0</v>
      </c>
      <c r="G34" s="8">
        <f>SUMIFS(df_extratos!I:I,df_extratos!F:F,Conciliacao!A34,df_extratos!G:G,"CREDITO")</f>
        <v>0</v>
      </c>
      <c r="H34" s="24">
        <f>SUMIFS(df_tesouraria_trans!E:E,df_tesouraria_trans!D:D,Conciliacao!A34)</f>
        <v>0</v>
      </c>
      <c r="I34" s="10">
        <f t="shared" ref="I34:I65" si="3">SUM(B34:F34)-SUM(G34:H34)</f>
        <v>0</v>
      </c>
      <c r="J34" s="5">
        <f>SUMIFS(df_blueme_sem_parcelamento!F:F,df_blueme_sem_parcelamento!I:I,Conciliacao!A34)</f>
        <v>0</v>
      </c>
      <c r="K34" s="5">
        <f>SUMIFS(df_blueme_com_parcelamento!I:I,df_blueme_com_parcelamento!L:L,Conciliacao!A34)</f>
        <v>0</v>
      </c>
      <c r="L34" s="9">
        <f>SUMIFS(df_mutuos!I:I,df_mutuos!B:B,Conciliacao!A34,df_mutuos!G:G,"b'\x00'")</f>
        <v>0</v>
      </c>
      <c r="M34" s="9">
        <f>SUMIFS(df_taxas_bancarias!E:E,df_taxas_bancarias!D:D,Conciliacao!A34,df_taxas_bancarias!F:F,"b'\x00'")</f>
        <v>0</v>
      </c>
      <c r="N34" s="11">
        <f>SUMIFS(df_extratos!I:I,df_extratos!F:F,Conciliacao!A34,df_extratos!G:G,"DEBITO")</f>
        <v>0</v>
      </c>
      <c r="O34" s="12">
        <f t="shared" ref="O34:O65" si="4">SUM(J34:M34)+N34</f>
        <v>0</v>
      </c>
      <c r="P34" s="26">
        <f t="shared" ref="P34:P65" si="5">O34-I34</f>
        <v>0</v>
      </c>
    </row>
    <row r="35" spans="1:16" hidden="1" x14ac:dyDescent="0.35">
      <c r="A35" s="6">
        <v>45325</v>
      </c>
      <c r="B35" s="4">
        <f>SUMIFS(df_faturam_zig!K:K,df_faturam_zig!L:L,Conciliacao!A35)</f>
        <v>0</v>
      </c>
      <c r="C35" s="4"/>
      <c r="D35" s="4">
        <f>SUMIFS(df_faturam_zig!E:E,df_faturam_zig!L:L,Conciliacao!A35,df_faturam_zig!F:F,"DINHEIRO")</f>
        <v>0</v>
      </c>
      <c r="E35" s="4">
        <f>SUMIFS(view_parc_agrup!G:G,view_parc_agrup!F:F,Conciliacao!A35)</f>
        <v>0</v>
      </c>
      <c r="F35" s="7">
        <f>SUMIFS(df_mutuos!H:H,df_mutuos!B:B,Conciliacao!A35)</f>
        <v>0</v>
      </c>
      <c r="G35" s="8">
        <f>SUMIFS(df_extratos!I:I,df_extratos!F:F,Conciliacao!A35,df_extratos!G:G,"CREDITO")</f>
        <v>0</v>
      </c>
      <c r="H35" s="24">
        <f>SUMIFS(df_tesouraria_trans!E:E,df_tesouraria_trans!D:D,Conciliacao!A35)</f>
        <v>0</v>
      </c>
      <c r="I35" s="10">
        <f t="shared" si="3"/>
        <v>0</v>
      </c>
      <c r="J35" s="5">
        <f>SUMIFS(df_blueme_sem_parcelamento!F:F,df_blueme_sem_parcelamento!I:I,Conciliacao!A35)</f>
        <v>0</v>
      </c>
      <c r="K35" s="5">
        <f>SUMIFS(df_blueme_com_parcelamento!I:I,df_blueme_com_parcelamento!L:L,Conciliacao!A35)</f>
        <v>0</v>
      </c>
      <c r="L35" s="9">
        <f>SUMIFS(df_mutuos!I:I,df_mutuos!B:B,Conciliacao!A35,df_mutuos!G:G,"b'\x00'")</f>
        <v>0</v>
      </c>
      <c r="M35" s="9">
        <f>SUMIFS(df_taxas_bancarias!E:E,df_taxas_bancarias!D:D,Conciliacao!A35,df_taxas_bancarias!F:F,"b'\x00'")</f>
        <v>0</v>
      </c>
      <c r="N35" s="11">
        <f>SUMIFS(df_extratos!I:I,df_extratos!F:F,Conciliacao!A35,df_extratos!G:G,"DEBITO")</f>
        <v>0</v>
      </c>
      <c r="O35" s="12">
        <f t="shared" si="4"/>
        <v>0</v>
      </c>
      <c r="P35" s="26">
        <f t="shared" si="5"/>
        <v>0</v>
      </c>
    </row>
    <row r="36" spans="1:16" hidden="1" x14ac:dyDescent="0.35">
      <c r="A36" s="6">
        <v>45326</v>
      </c>
      <c r="B36" s="4">
        <f>SUMIFS(df_faturam_zig!K:K,df_faturam_zig!L:L,Conciliacao!A36)</f>
        <v>0</v>
      </c>
      <c r="C36" s="4"/>
      <c r="D36" s="4">
        <f>SUMIFS(df_faturam_zig!E:E,df_faturam_zig!L:L,Conciliacao!A36,df_faturam_zig!F:F,"DINHEIRO")</f>
        <v>0</v>
      </c>
      <c r="E36" s="4">
        <f>SUMIFS(view_parc_agrup!G:G,view_parc_agrup!F:F,Conciliacao!A36)</f>
        <v>0</v>
      </c>
      <c r="F36" s="7">
        <f>SUMIFS(df_mutuos!H:H,df_mutuos!B:B,Conciliacao!A36)</f>
        <v>0</v>
      </c>
      <c r="G36" s="8">
        <f>SUMIFS(df_extratos!I:I,df_extratos!F:F,Conciliacao!A36,df_extratos!G:G,"CREDITO")</f>
        <v>0</v>
      </c>
      <c r="H36" s="24">
        <f>SUMIFS(df_tesouraria_trans!E:E,df_tesouraria_trans!D:D,Conciliacao!A36)</f>
        <v>0</v>
      </c>
      <c r="I36" s="10">
        <f t="shared" si="3"/>
        <v>0</v>
      </c>
      <c r="J36" s="5">
        <f>SUMIFS(df_blueme_sem_parcelamento!F:F,df_blueme_sem_parcelamento!I:I,Conciliacao!A36)</f>
        <v>0</v>
      </c>
      <c r="K36" s="5">
        <f>SUMIFS(df_blueme_com_parcelamento!I:I,df_blueme_com_parcelamento!L:L,Conciliacao!A36)</f>
        <v>0</v>
      </c>
      <c r="L36" s="9">
        <f>SUMIFS(df_mutuos!I:I,df_mutuos!B:B,Conciliacao!A36,df_mutuos!G:G,"b'\x00'")</f>
        <v>0</v>
      </c>
      <c r="M36" s="9">
        <f>SUMIFS(df_taxas_bancarias!E:E,df_taxas_bancarias!D:D,Conciliacao!A36,df_taxas_bancarias!F:F,"b'\x00'")</f>
        <v>0</v>
      </c>
      <c r="N36" s="11">
        <f>SUMIFS(df_extratos!I:I,df_extratos!F:F,Conciliacao!A36,df_extratos!G:G,"DEBITO")</f>
        <v>0</v>
      </c>
      <c r="O36" s="12">
        <f t="shared" si="4"/>
        <v>0</v>
      </c>
      <c r="P36" s="26">
        <f t="shared" si="5"/>
        <v>0</v>
      </c>
    </row>
    <row r="37" spans="1:16" hidden="1" x14ac:dyDescent="0.35">
      <c r="A37" s="6">
        <v>45327</v>
      </c>
      <c r="B37" s="4">
        <f>SUMIFS(df_faturam_zig!K:K,df_faturam_zig!L:L,Conciliacao!A37)</f>
        <v>0</v>
      </c>
      <c r="C37" s="4"/>
      <c r="D37" s="4">
        <f>SUMIFS(df_faturam_zig!E:E,df_faturam_zig!L:L,Conciliacao!A37,df_faturam_zig!F:F,"DINHEIRO")</f>
        <v>0</v>
      </c>
      <c r="E37" s="4">
        <f>SUMIFS(view_parc_agrup!G:G,view_parc_agrup!F:F,Conciliacao!A37)</f>
        <v>0</v>
      </c>
      <c r="F37" s="7">
        <f>SUMIFS(df_mutuos!H:H,df_mutuos!B:B,Conciliacao!A37)</f>
        <v>0</v>
      </c>
      <c r="G37" s="8">
        <f>SUMIFS(df_extratos!I:I,df_extratos!F:F,Conciliacao!A37,df_extratos!G:G,"CREDITO")</f>
        <v>0</v>
      </c>
      <c r="H37" s="24">
        <f>SUMIFS(df_tesouraria_trans!E:E,df_tesouraria_trans!D:D,Conciliacao!A37)</f>
        <v>0</v>
      </c>
      <c r="I37" s="10">
        <f t="shared" si="3"/>
        <v>0</v>
      </c>
      <c r="J37" s="5">
        <f>SUMIFS(df_blueme_sem_parcelamento!F:F,df_blueme_sem_parcelamento!I:I,Conciliacao!A37)</f>
        <v>0</v>
      </c>
      <c r="K37" s="5">
        <f>SUMIFS(df_blueme_com_parcelamento!I:I,df_blueme_com_parcelamento!L:L,Conciliacao!A37)</f>
        <v>0</v>
      </c>
      <c r="L37" s="9">
        <f>SUMIFS(df_mutuos!I:I,df_mutuos!B:B,Conciliacao!A37,df_mutuos!G:G,"b'\x00'")</f>
        <v>0</v>
      </c>
      <c r="M37" s="9">
        <f>SUMIFS(df_taxas_bancarias!E:E,df_taxas_bancarias!D:D,Conciliacao!A37,df_taxas_bancarias!F:F,"b'\x00'")</f>
        <v>0</v>
      </c>
      <c r="N37" s="11">
        <f>SUMIFS(df_extratos!I:I,df_extratos!F:F,Conciliacao!A37,df_extratos!G:G,"DEBITO")</f>
        <v>0</v>
      </c>
      <c r="O37" s="12">
        <f t="shared" si="4"/>
        <v>0</v>
      </c>
      <c r="P37" s="26">
        <f t="shared" si="5"/>
        <v>0</v>
      </c>
    </row>
    <row r="38" spans="1:16" hidden="1" x14ac:dyDescent="0.35">
      <c r="A38" s="6">
        <v>45328</v>
      </c>
      <c r="B38" s="4">
        <f>SUMIFS(df_faturam_zig!K:K,df_faturam_zig!L:L,Conciliacao!A38)</f>
        <v>0</v>
      </c>
      <c r="C38" s="4"/>
      <c r="D38" s="4">
        <f>SUMIFS(df_faturam_zig!E:E,df_faturam_zig!L:L,Conciliacao!A38,df_faturam_zig!F:F,"DINHEIRO")</f>
        <v>0</v>
      </c>
      <c r="E38" s="4">
        <f>SUMIFS(view_parc_agrup!G:G,view_parc_agrup!F:F,Conciliacao!A38)</f>
        <v>2230.23</v>
      </c>
      <c r="F38" s="7">
        <f>SUMIFS(df_mutuos!H:H,df_mutuos!B:B,Conciliacao!A38)</f>
        <v>0</v>
      </c>
      <c r="G38" s="8">
        <f>SUMIFS(df_extratos!I:I,df_extratos!F:F,Conciliacao!A38,df_extratos!G:G,"CREDITO")</f>
        <v>0</v>
      </c>
      <c r="H38" s="24">
        <f>SUMIFS(df_tesouraria_trans!E:E,df_tesouraria_trans!D:D,Conciliacao!A38)</f>
        <v>0</v>
      </c>
      <c r="I38" s="10">
        <f t="shared" si="3"/>
        <v>2230.23</v>
      </c>
      <c r="J38" s="5">
        <f>SUMIFS(df_blueme_sem_parcelamento!F:F,df_blueme_sem_parcelamento!I:I,Conciliacao!A38)</f>
        <v>0</v>
      </c>
      <c r="K38" s="5">
        <f>SUMIFS(df_blueme_com_parcelamento!I:I,df_blueme_com_parcelamento!L:L,Conciliacao!A38)</f>
        <v>0</v>
      </c>
      <c r="L38" s="9">
        <f>SUMIFS(df_mutuos!I:I,df_mutuos!B:B,Conciliacao!A38,df_mutuos!G:G,"b'\x00'")</f>
        <v>0</v>
      </c>
      <c r="M38" s="9">
        <f>SUMIFS(df_taxas_bancarias!E:E,df_taxas_bancarias!D:D,Conciliacao!A38,df_taxas_bancarias!F:F,"b'\x00'")</f>
        <v>0</v>
      </c>
      <c r="N38" s="11">
        <f>SUMIFS(df_extratos!I:I,df_extratos!F:F,Conciliacao!A38,df_extratos!G:G,"DEBITO")</f>
        <v>0</v>
      </c>
      <c r="O38" s="12">
        <f t="shared" si="4"/>
        <v>0</v>
      </c>
      <c r="P38" s="26">
        <f t="shared" si="5"/>
        <v>-2230.23</v>
      </c>
    </row>
    <row r="39" spans="1:16" hidden="1" x14ac:dyDescent="0.35">
      <c r="A39" s="6">
        <v>45329</v>
      </c>
      <c r="B39" s="4">
        <f>SUMIFS(df_faturam_zig!K:K,df_faturam_zig!L:L,Conciliacao!A39)</f>
        <v>0</v>
      </c>
      <c r="C39" s="4"/>
      <c r="D39" s="4">
        <f>SUMIFS(df_faturam_zig!E:E,df_faturam_zig!L:L,Conciliacao!A39,df_faturam_zig!F:F,"DINHEIRO")</f>
        <v>0</v>
      </c>
      <c r="E39" s="4">
        <f>SUMIFS(view_parc_agrup!G:G,view_parc_agrup!F:F,Conciliacao!A39)</f>
        <v>1848.69</v>
      </c>
      <c r="F39" s="7">
        <f>SUMIFS(df_mutuos!H:H,df_mutuos!B:B,Conciliacao!A39)</f>
        <v>0</v>
      </c>
      <c r="G39" s="8">
        <f>SUMIFS(df_extratos!I:I,df_extratos!F:F,Conciliacao!A39,df_extratos!G:G,"CREDITO")</f>
        <v>0</v>
      </c>
      <c r="H39" s="24">
        <f>SUMIFS(df_tesouraria_trans!E:E,df_tesouraria_trans!D:D,Conciliacao!A39)</f>
        <v>0</v>
      </c>
      <c r="I39" s="10">
        <f t="shared" si="3"/>
        <v>1848.69</v>
      </c>
      <c r="J39" s="5">
        <f>SUMIFS(df_blueme_sem_parcelamento!F:F,df_blueme_sem_parcelamento!I:I,Conciliacao!A39)</f>
        <v>0</v>
      </c>
      <c r="K39" s="5">
        <f>SUMIFS(df_blueme_com_parcelamento!I:I,df_blueme_com_parcelamento!L:L,Conciliacao!A39)</f>
        <v>0</v>
      </c>
      <c r="L39" s="9">
        <f>SUMIFS(df_mutuos!I:I,df_mutuos!B:B,Conciliacao!A39,df_mutuos!G:G,"b'\x00'")</f>
        <v>0</v>
      </c>
      <c r="M39" s="9">
        <f>SUMIFS(df_taxas_bancarias!E:E,df_taxas_bancarias!D:D,Conciliacao!A39,df_taxas_bancarias!F:F,"b'\x00'")</f>
        <v>0</v>
      </c>
      <c r="N39" s="11">
        <f>SUMIFS(df_extratos!I:I,df_extratos!F:F,Conciliacao!A39,df_extratos!G:G,"DEBITO")</f>
        <v>0</v>
      </c>
      <c r="O39" s="12">
        <f t="shared" si="4"/>
        <v>0</v>
      </c>
      <c r="P39" s="26">
        <f t="shared" si="5"/>
        <v>-1848.69</v>
      </c>
    </row>
    <row r="40" spans="1:16" hidden="1" x14ac:dyDescent="0.35">
      <c r="A40" s="6">
        <v>45330</v>
      </c>
      <c r="B40" s="4">
        <f>SUMIFS(df_faturam_zig!K:K,df_faturam_zig!L:L,Conciliacao!A40)</f>
        <v>0</v>
      </c>
      <c r="C40" s="4"/>
      <c r="D40" s="4">
        <f>SUMIFS(df_faturam_zig!E:E,df_faturam_zig!L:L,Conciliacao!A40,df_faturam_zig!F:F,"DINHEIRO")</f>
        <v>0</v>
      </c>
      <c r="E40" s="4">
        <f>SUMIFS(view_parc_agrup!G:G,view_parc_agrup!F:F,Conciliacao!A40)</f>
        <v>602.53</v>
      </c>
      <c r="F40" s="7">
        <f>SUMIFS(df_mutuos!H:H,df_mutuos!B:B,Conciliacao!A40)</f>
        <v>0</v>
      </c>
      <c r="G40" s="8">
        <f>SUMIFS(df_extratos!I:I,df_extratos!F:F,Conciliacao!A40,df_extratos!G:G,"CREDITO")</f>
        <v>0</v>
      </c>
      <c r="H40" s="24">
        <f>SUMIFS(df_tesouraria_trans!E:E,df_tesouraria_trans!D:D,Conciliacao!A40)</f>
        <v>0</v>
      </c>
      <c r="I40" s="10">
        <f t="shared" si="3"/>
        <v>602.53</v>
      </c>
      <c r="J40" s="5">
        <f>SUMIFS(df_blueme_sem_parcelamento!F:F,df_blueme_sem_parcelamento!I:I,Conciliacao!A40)</f>
        <v>0</v>
      </c>
      <c r="K40" s="5">
        <f>SUMIFS(df_blueme_com_parcelamento!I:I,df_blueme_com_parcelamento!L:L,Conciliacao!A40)</f>
        <v>0</v>
      </c>
      <c r="L40" s="9">
        <f>SUMIFS(df_mutuos!I:I,df_mutuos!B:B,Conciliacao!A40,df_mutuos!G:G,"b'\x00'")</f>
        <v>0</v>
      </c>
      <c r="M40" s="9">
        <f>SUMIFS(df_taxas_bancarias!E:E,df_taxas_bancarias!D:D,Conciliacao!A40,df_taxas_bancarias!F:F,"b'\x00'")</f>
        <v>0</v>
      </c>
      <c r="N40" s="11">
        <f>SUMIFS(df_extratos!I:I,df_extratos!F:F,Conciliacao!A40,df_extratos!G:G,"DEBITO")</f>
        <v>0</v>
      </c>
      <c r="O40" s="12">
        <f t="shared" si="4"/>
        <v>0</v>
      </c>
      <c r="P40" s="26">
        <f t="shared" si="5"/>
        <v>-602.53</v>
      </c>
    </row>
    <row r="41" spans="1:16" hidden="1" x14ac:dyDescent="0.35">
      <c r="A41" s="6">
        <v>45331</v>
      </c>
      <c r="B41" s="4">
        <f>SUMIFS(df_faturam_zig!K:K,df_faturam_zig!L:L,Conciliacao!A41)</f>
        <v>0</v>
      </c>
      <c r="C41" s="4"/>
      <c r="D41" s="4">
        <f>SUMIFS(df_faturam_zig!E:E,df_faturam_zig!L:L,Conciliacao!A41,df_faturam_zig!F:F,"DINHEIRO")</f>
        <v>0</v>
      </c>
      <c r="E41" s="4">
        <f>SUMIFS(view_parc_agrup!G:G,view_parc_agrup!F:F,Conciliacao!A41)</f>
        <v>0</v>
      </c>
      <c r="F41" s="7">
        <f>SUMIFS(df_mutuos!H:H,df_mutuos!B:B,Conciliacao!A41)</f>
        <v>0</v>
      </c>
      <c r="G41" s="8">
        <f>SUMIFS(df_extratos!I:I,df_extratos!F:F,Conciliacao!A41,df_extratos!G:G,"CREDITO")</f>
        <v>0</v>
      </c>
      <c r="H41" s="24">
        <f>SUMIFS(df_tesouraria_trans!E:E,df_tesouraria_trans!D:D,Conciliacao!A41)</f>
        <v>0</v>
      </c>
      <c r="I41" s="10">
        <f t="shared" si="3"/>
        <v>0</v>
      </c>
      <c r="J41" s="5">
        <f>SUMIFS(df_blueme_sem_parcelamento!F:F,df_blueme_sem_parcelamento!I:I,Conciliacao!A41)</f>
        <v>0</v>
      </c>
      <c r="K41" s="5">
        <f>SUMIFS(df_blueme_com_parcelamento!I:I,df_blueme_com_parcelamento!L:L,Conciliacao!A41)</f>
        <v>0</v>
      </c>
      <c r="L41" s="9">
        <f>SUMIFS(df_mutuos!I:I,df_mutuos!B:B,Conciliacao!A41,df_mutuos!G:G,"b'\x00'")</f>
        <v>0</v>
      </c>
      <c r="M41" s="9">
        <f>SUMIFS(df_taxas_bancarias!E:E,df_taxas_bancarias!D:D,Conciliacao!A41,df_taxas_bancarias!F:F,"b'\x00'")</f>
        <v>0</v>
      </c>
      <c r="N41" s="11">
        <f>SUMIFS(df_extratos!I:I,df_extratos!F:F,Conciliacao!A41,df_extratos!G:G,"DEBITO")</f>
        <v>0</v>
      </c>
      <c r="O41" s="12">
        <f t="shared" si="4"/>
        <v>0</v>
      </c>
      <c r="P41" s="26">
        <f t="shared" si="5"/>
        <v>0</v>
      </c>
    </row>
    <row r="42" spans="1:16" hidden="1" x14ac:dyDescent="0.35">
      <c r="A42" s="6">
        <v>45332</v>
      </c>
      <c r="B42" s="4">
        <f>SUMIFS(df_faturam_zig!K:K,df_faturam_zig!L:L,Conciliacao!A42)</f>
        <v>0</v>
      </c>
      <c r="C42" s="4"/>
      <c r="D42" s="4">
        <f>SUMIFS(df_faturam_zig!E:E,df_faturam_zig!L:L,Conciliacao!A42,df_faturam_zig!F:F,"DINHEIRO")</f>
        <v>0</v>
      </c>
      <c r="E42" s="4">
        <f>SUMIFS(view_parc_agrup!G:G,view_parc_agrup!F:F,Conciliacao!A42)</f>
        <v>0</v>
      </c>
      <c r="F42" s="7">
        <f>SUMIFS(df_mutuos!H:H,df_mutuos!B:B,Conciliacao!A42)</f>
        <v>0</v>
      </c>
      <c r="G42" s="8">
        <f>SUMIFS(df_extratos!I:I,df_extratos!F:F,Conciliacao!A42,df_extratos!G:G,"CREDITO")</f>
        <v>0</v>
      </c>
      <c r="H42" s="24">
        <f>SUMIFS(df_tesouraria_trans!E:E,df_tesouraria_trans!D:D,Conciliacao!A42)</f>
        <v>0</v>
      </c>
      <c r="I42" s="10">
        <f t="shared" si="3"/>
        <v>0</v>
      </c>
      <c r="J42" s="5">
        <f>SUMIFS(df_blueme_sem_parcelamento!F:F,df_blueme_sem_parcelamento!I:I,Conciliacao!A42)</f>
        <v>0</v>
      </c>
      <c r="K42" s="5">
        <f>SUMIFS(df_blueme_com_parcelamento!I:I,df_blueme_com_parcelamento!L:L,Conciliacao!A42)</f>
        <v>0</v>
      </c>
      <c r="L42" s="9">
        <f>SUMIFS(df_mutuos!I:I,df_mutuos!B:B,Conciliacao!A42,df_mutuos!G:G,"b'\x00'")</f>
        <v>0</v>
      </c>
      <c r="M42" s="9">
        <f>SUMIFS(df_taxas_bancarias!E:E,df_taxas_bancarias!D:D,Conciliacao!A42,df_taxas_bancarias!F:F,"b'\x00'")</f>
        <v>0</v>
      </c>
      <c r="N42" s="11">
        <f>SUMIFS(df_extratos!I:I,df_extratos!F:F,Conciliacao!A42,df_extratos!G:G,"DEBITO")</f>
        <v>0</v>
      </c>
      <c r="O42" s="12">
        <f t="shared" si="4"/>
        <v>0</v>
      </c>
      <c r="P42" s="26">
        <f t="shared" si="5"/>
        <v>0</v>
      </c>
    </row>
    <row r="43" spans="1:16" hidden="1" x14ac:dyDescent="0.35">
      <c r="A43" s="6">
        <v>45333</v>
      </c>
      <c r="B43" s="4">
        <f>SUMIFS(df_faturam_zig!K:K,df_faturam_zig!L:L,Conciliacao!A43)</f>
        <v>0</v>
      </c>
      <c r="C43" s="4"/>
      <c r="D43" s="4">
        <f>SUMIFS(df_faturam_zig!E:E,df_faturam_zig!L:L,Conciliacao!A43,df_faturam_zig!F:F,"DINHEIRO")</f>
        <v>0</v>
      </c>
      <c r="E43" s="4">
        <f>SUMIFS(view_parc_agrup!G:G,view_parc_agrup!F:F,Conciliacao!A43)</f>
        <v>0</v>
      </c>
      <c r="F43" s="7">
        <f>SUMIFS(df_mutuos!H:H,df_mutuos!B:B,Conciliacao!A43)</f>
        <v>0</v>
      </c>
      <c r="G43" s="8">
        <f>SUMIFS(df_extratos!I:I,df_extratos!F:F,Conciliacao!A43,df_extratos!G:G,"CREDITO")</f>
        <v>0</v>
      </c>
      <c r="H43" s="24">
        <f>SUMIFS(df_tesouraria_trans!E:E,df_tesouraria_trans!D:D,Conciliacao!A43)</f>
        <v>0</v>
      </c>
      <c r="I43" s="10">
        <f t="shared" si="3"/>
        <v>0</v>
      </c>
      <c r="J43" s="5">
        <f>SUMIFS(df_blueme_sem_parcelamento!F:F,df_blueme_sem_parcelamento!I:I,Conciliacao!A43)</f>
        <v>0</v>
      </c>
      <c r="K43" s="5">
        <f>SUMIFS(df_blueme_com_parcelamento!I:I,df_blueme_com_parcelamento!L:L,Conciliacao!A43)</f>
        <v>0</v>
      </c>
      <c r="L43" s="9">
        <f>SUMIFS(df_mutuos!I:I,df_mutuos!B:B,Conciliacao!A43,df_mutuos!G:G,"b'\x00'")</f>
        <v>0</v>
      </c>
      <c r="M43" s="9">
        <f>SUMIFS(df_taxas_bancarias!E:E,df_taxas_bancarias!D:D,Conciliacao!A43,df_taxas_bancarias!F:F,"b'\x00'")</f>
        <v>0</v>
      </c>
      <c r="N43" s="11">
        <f>SUMIFS(df_extratos!I:I,df_extratos!F:F,Conciliacao!A43,df_extratos!G:G,"DEBITO")</f>
        <v>0</v>
      </c>
      <c r="O43" s="12">
        <f t="shared" si="4"/>
        <v>0</v>
      </c>
      <c r="P43" s="26">
        <f t="shared" si="5"/>
        <v>0</v>
      </c>
    </row>
    <row r="44" spans="1:16" hidden="1" x14ac:dyDescent="0.35">
      <c r="A44" s="6">
        <v>45334</v>
      </c>
      <c r="B44" s="4">
        <f>SUMIFS(df_faturam_zig!K:K,df_faturam_zig!L:L,Conciliacao!A44)</f>
        <v>0</v>
      </c>
      <c r="C44" s="4"/>
      <c r="D44" s="4">
        <f>SUMIFS(df_faturam_zig!E:E,df_faturam_zig!L:L,Conciliacao!A44,df_faturam_zig!F:F,"DINHEIRO")</f>
        <v>0</v>
      </c>
      <c r="E44" s="4">
        <f>SUMIFS(view_parc_agrup!G:G,view_parc_agrup!F:F,Conciliacao!A44)</f>
        <v>0</v>
      </c>
      <c r="F44" s="7">
        <f>SUMIFS(df_mutuos!H:H,df_mutuos!B:B,Conciliacao!A44)</f>
        <v>0</v>
      </c>
      <c r="G44" s="8">
        <f>SUMIFS(df_extratos!I:I,df_extratos!F:F,Conciliacao!A44,df_extratos!G:G,"CREDITO")</f>
        <v>0</v>
      </c>
      <c r="H44" s="24">
        <f>SUMIFS(df_tesouraria_trans!E:E,df_tesouraria_trans!D:D,Conciliacao!A44)</f>
        <v>0</v>
      </c>
      <c r="I44" s="10">
        <f t="shared" si="3"/>
        <v>0</v>
      </c>
      <c r="J44" s="5">
        <f>SUMIFS(df_blueme_sem_parcelamento!F:F,df_blueme_sem_parcelamento!I:I,Conciliacao!A44)</f>
        <v>0</v>
      </c>
      <c r="K44" s="5">
        <f>SUMIFS(df_blueme_com_parcelamento!I:I,df_blueme_com_parcelamento!L:L,Conciliacao!A44)</f>
        <v>0</v>
      </c>
      <c r="L44" s="9">
        <f>SUMIFS(df_mutuos!I:I,df_mutuos!B:B,Conciliacao!A44,df_mutuos!G:G,"b'\x00'")</f>
        <v>0</v>
      </c>
      <c r="M44" s="9">
        <f>SUMIFS(df_taxas_bancarias!E:E,df_taxas_bancarias!D:D,Conciliacao!A44,df_taxas_bancarias!F:F,"b'\x00'")</f>
        <v>0</v>
      </c>
      <c r="N44" s="11">
        <f>SUMIFS(df_extratos!I:I,df_extratos!F:F,Conciliacao!A44,df_extratos!G:G,"DEBITO")</f>
        <v>0</v>
      </c>
      <c r="O44" s="12">
        <f t="shared" si="4"/>
        <v>0</v>
      </c>
      <c r="P44" s="26">
        <f t="shared" si="5"/>
        <v>0</v>
      </c>
    </row>
    <row r="45" spans="1:16" hidden="1" x14ac:dyDescent="0.35">
      <c r="A45" s="6">
        <v>45335</v>
      </c>
      <c r="B45" s="4">
        <f>SUMIFS(df_faturam_zig!K:K,df_faturam_zig!L:L,Conciliacao!A45)</f>
        <v>0</v>
      </c>
      <c r="C45" s="4"/>
      <c r="D45" s="4">
        <f>SUMIFS(df_faturam_zig!E:E,df_faturam_zig!L:L,Conciliacao!A45,df_faturam_zig!F:F,"DINHEIRO")</f>
        <v>0</v>
      </c>
      <c r="E45" s="4">
        <f>SUMIFS(view_parc_agrup!G:G,view_parc_agrup!F:F,Conciliacao!A45)</f>
        <v>0</v>
      </c>
      <c r="F45" s="7">
        <f>SUMIFS(df_mutuos!H:H,df_mutuos!B:B,Conciliacao!A45)</f>
        <v>0</v>
      </c>
      <c r="G45" s="8">
        <f>SUMIFS(df_extratos!I:I,df_extratos!F:F,Conciliacao!A45,df_extratos!G:G,"CREDITO")</f>
        <v>0</v>
      </c>
      <c r="H45" s="24">
        <f>SUMIFS(df_tesouraria_trans!E:E,df_tesouraria_trans!D:D,Conciliacao!A45)</f>
        <v>0</v>
      </c>
      <c r="I45" s="10">
        <f t="shared" si="3"/>
        <v>0</v>
      </c>
      <c r="J45" s="5">
        <f>SUMIFS(df_blueme_sem_parcelamento!F:F,df_blueme_sem_parcelamento!I:I,Conciliacao!A45)</f>
        <v>0</v>
      </c>
      <c r="K45" s="5">
        <f>SUMIFS(df_blueme_com_parcelamento!I:I,df_blueme_com_parcelamento!L:L,Conciliacao!A45)</f>
        <v>0</v>
      </c>
      <c r="L45" s="9">
        <f>SUMIFS(df_mutuos!I:I,df_mutuos!B:B,Conciliacao!A45,df_mutuos!G:G,"b'\x00'")</f>
        <v>0</v>
      </c>
      <c r="M45" s="9">
        <f>SUMIFS(df_taxas_bancarias!E:E,df_taxas_bancarias!D:D,Conciliacao!A45,df_taxas_bancarias!F:F,"b'\x00'")</f>
        <v>0</v>
      </c>
      <c r="N45" s="11">
        <f>SUMIFS(df_extratos!I:I,df_extratos!F:F,Conciliacao!A45,df_extratos!G:G,"DEBITO")</f>
        <v>0</v>
      </c>
      <c r="O45" s="12">
        <f t="shared" si="4"/>
        <v>0</v>
      </c>
      <c r="P45" s="26">
        <f t="shared" si="5"/>
        <v>0</v>
      </c>
    </row>
    <row r="46" spans="1:16" hidden="1" x14ac:dyDescent="0.35">
      <c r="A46" s="6">
        <v>45336</v>
      </c>
      <c r="B46" s="4">
        <f>SUMIFS(df_faturam_zig!K:K,df_faturam_zig!L:L,Conciliacao!A46)</f>
        <v>0</v>
      </c>
      <c r="C46" s="4"/>
      <c r="D46" s="4">
        <f>SUMIFS(df_faturam_zig!E:E,df_faturam_zig!L:L,Conciliacao!A46,df_faturam_zig!F:F,"DINHEIRO")</f>
        <v>0</v>
      </c>
      <c r="E46" s="4">
        <f>SUMIFS(view_parc_agrup!G:G,view_parc_agrup!F:F,Conciliacao!A46)</f>
        <v>2099.63</v>
      </c>
      <c r="F46" s="7">
        <f>SUMIFS(df_mutuos!H:H,df_mutuos!B:B,Conciliacao!A46)</f>
        <v>0</v>
      </c>
      <c r="G46" s="8">
        <f>SUMIFS(df_extratos!I:I,df_extratos!F:F,Conciliacao!A46,df_extratos!G:G,"CREDITO")</f>
        <v>0</v>
      </c>
      <c r="H46" s="24">
        <f>SUMIFS(df_tesouraria_trans!E:E,df_tesouraria_trans!D:D,Conciliacao!A46)</f>
        <v>0</v>
      </c>
      <c r="I46" s="10">
        <f t="shared" si="3"/>
        <v>2099.63</v>
      </c>
      <c r="J46" s="5">
        <f>SUMIFS(df_blueme_sem_parcelamento!F:F,df_blueme_sem_parcelamento!I:I,Conciliacao!A46)</f>
        <v>0</v>
      </c>
      <c r="K46" s="5">
        <f>SUMIFS(df_blueme_com_parcelamento!I:I,df_blueme_com_parcelamento!L:L,Conciliacao!A46)</f>
        <v>0</v>
      </c>
      <c r="L46" s="9">
        <f>SUMIFS(df_mutuos!I:I,df_mutuos!B:B,Conciliacao!A46,df_mutuos!G:G,"b'\x00'")</f>
        <v>0</v>
      </c>
      <c r="M46" s="9">
        <f>SUMIFS(df_taxas_bancarias!E:E,df_taxas_bancarias!D:D,Conciliacao!A46,df_taxas_bancarias!F:F,"b'\x00'")</f>
        <v>0</v>
      </c>
      <c r="N46" s="11">
        <f>SUMIFS(df_extratos!I:I,df_extratos!F:F,Conciliacao!A46,df_extratos!G:G,"DEBITO")</f>
        <v>0</v>
      </c>
      <c r="O46" s="12">
        <f t="shared" si="4"/>
        <v>0</v>
      </c>
      <c r="P46" s="26">
        <f t="shared" si="5"/>
        <v>-2099.63</v>
      </c>
    </row>
    <row r="47" spans="1:16" hidden="1" x14ac:dyDescent="0.35">
      <c r="A47" s="6">
        <v>45337</v>
      </c>
      <c r="B47" s="4">
        <f>SUMIFS(df_faturam_zig!K:K,df_faturam_zig!L:L,Conciliacao!A47)</f>
        <v>0</v>
      </c>
      <c r="C47" s="4"/>
      <c r="D47" s="4">
        <f>SUMIFS(df_faturam_zig!E:E,df_faturam_zig!L:L,Conciliacao!A47,df_faturam_zig!F:F,"DINHEIRO")</f>
        <v>0</v>
      </c>
      <c r="E47" s="4">
        <f>SUMIFS(view_parc_agrup!G:G,view_parc_agrup!F:F,Conciliacao!A47)</f>
        <v>0</v>
      </c>
      <c r="F47" s="7">
        <f>SUMIFS(df_mutuos!H:H,df_mutuos!B:B,Conciliacao!A47)</f>
        <v>0</v>
      </c>
      <c r="G47" s="8">
        <f>SUMIFS(df_extratos!I:I,df_extratos!F:F,Conciliacao!A47,df_extratos!G:G,"CREDITO")</f>
        <v>0</v>
      </c>
      <c r="H47" s="24">
        <f>SUMIFS(df_tesouraria_trans!E:E,df_tesouraria_trans!D:D,Conciliacao!A47)</f>
        <v>0</v>
      </c>
      <c r="I47" s="10">
        <f t="shared" si="3"/>
        <v>0</v>
      </c>
      <c r="J47" s="5">
        <f>SUMIFS(df_blueme_sem_parcelamento!F:F,df_blueme_sem_parcelamento!I:I,Conciliacao!A47)</f>
        <v>0</v>
      </c>
      <c r="K47" s="5">
        <f>SUMIFS(df_blueme_com_parcelamento!I:I,df_blueme_com_parcelamento!L:L,Conciliacao!A47)</f>
        <v>0</v>
      </c>
      <c r="L47" s="9">
        <f>SUMIFS(df_mutuos!I:I,df_mutuos!B:B,Conciliacao!A47,df_mutuos!G:G,"b'\x00'")</f>
        <v>0</v>
      </c>
      <c r="M47" s="9">
        <f>SUMIFS(df_taxas_bancarias!E:E,df_taxas_bancarias!D:D,Conciliacao!A47,df_taxas_bancarias!F:F,"b'\x00'")</f>
        <v>0</v>
      </c>
      <c r="N47" s="11">
        <f>SUMIFS(df_extratos!I:I,df_extratos!F:F,Conciliacao!A47,df_extratos!G:G,"DEBITO")</f>
        <v>0</v>
      </c>
      <c r="O47" s="12">
        <f t="shared" si="4"/>
        <v>0</v>
      </c>
      <c r="P47" s="26">
        <f t="shared" si="5"/>
        <v>0</v>
      </c>
    </row>
    <row r="48" spans="1:16" hidden="1" x14ac:dyDescent="0.35">
      <c r="A48" s="6">
        <v>45338</v>
      </c>
      <c r="B48" s="4">
        <f>SUMIFS(df_faturam_zig!K:K,df_faturam_zig!L:L,Conciliacao!A48)</f>
        <v>0</v>
      </c>
      <c r="C48" s="4"/>
      <c r="D48" s="4">
        <f>SUMIFS(df_faturam_zig!E:E,df_faturam_zig!L:L,Conciliacao!A48,df_faturam_zig!F:F,"DINHEIRO")</f>
        <v>0</v>
      </c>
      <c r="E48" s="4">
        <f>SUMIFS(view_parc_agrup!G:G,view_parc_agrup!F:F,Conciliacao!A48)</f>
        <v>0</v>
      </c>
      <c r="F48" s="7">
        <f>SUMIFS(df_mutuos!H:H,df_mutuos!B:B,Conciliacao!A48)</f>
        <v>0</v>
      </c>
      <c r="G48" s="8">
        <f>SUMIFS(df_extratos!I:I,df_extratos!F:F,Conciliacao!A48,df_extratos!G:G,"CREDITO")</f>
        <v>0</v>
      </c>
      <c r="H48" s="24">
        <f>SUMIFS(df_tesouraria_trans!E:E,df_tesouraria_trans!D:D,Conciliacao!A48)</f>
        <v>0</v>
      </c>
      <c r="I48" s="10">
        <f t="shared" si="3"/>
        <v>0</v>
      </c>
      <c r="J48" s="5">
        <f>SUMIFS(df_blueme_sem_parcelamento!F:F,df_blueme_sem_parcelamento!I:I,Conciliacao!A48)</f>
        <v>0</v>
      </c>
      <c r="K48" s="5">
        <f>SUMIFS(df_blueme_com_parcelamento!I:I,df_blueme_com_parcelamento!L:L,Conciliacao!A48)</f>
        <v>0</v>
      </c>
      <c r="L48" s="9">
        <f>SUMIFS(df_mutuos!I:I,df_mutuos!B:B,Conciliacao!A48,df_mutuos!G:G,"b'\x00'")</f>
        <v>0</v>
      </c>
      <c r="M48" s="9">
        <f>SUMIFS(df_taxas_bancarias!E:E,df_taxas_bancarias!D:D,Conciliacao!A48,df_taxas_bancarias!F:F,"b'\x00'")</f>
        <v>0</v>
      </c>
      <c r="N48" s="11">
        <f>SUMIFS(df_extratos!I:I,df_extratos!F:F,Conciliacao!A48,df_extratos!G:G,"DEBITO")</f>
        <v>0</v>
      </c>
      <c r="O48" s="12">
        <f t="shared" si="4"/>
        <v>0</v>
      </c>
      <c r="P48" s="26">
        <f t="shared" si="5"/>
        <v>0</v>
      </c>
    </row>
    <row r="49" spans="1:16" hidden="1" x14ac:dyDescent="0.35">
      <c r="A49" s="6">
        <v>45339</v>
      </c>
      <c r="B49" s="4">
        <f>SUMIFS(df_faturam_zig!K:K,df_faturam_zig!L:L,Conciliacao!A49)</f>
        <v>0</v>
      </c>
      <c r="C49" s="4"/>
      <c r="D49" s="4">
        <f>SUMIFS(df_faturam_zig!E:E,df_faturam_zig!L:L,Conciliacao!A49,df_faturam_zig!F:F,"DINHEIRO")</f>
        <v>0</v>
      </c>
      <c r="E49" s="4">
        <f>SUMIFS(view_parc_agrup!G:G,view_parc_agrup!F:F,Conciliacao!A49)</f>
        <v>0</v>
      </c>
      <c r="F49" s="7">
        <f>SUMIFS(df_mutuos!H:H,df_mutuos!B:B,Conciliacao!A49)</f>
        <v>0</v>
      </c>
      <c r="G49" s="8">
        <f>SUMIFS(df_extratos!I:I,df_extratos!F:F,Conciliacao!A49,df_extratos!G:G,"CREDITO")</f>
        <v>0</v>
      </c>
      <c r="H49" s="24">
        <f>SUMIFS(df_tesouraria_trans!E:E,df_tesouraria_trans!D:D,Conciliacao!A49)</f>
        <v>0</v>
      </c>
      <c r="I49" s="10">
        <f t="shared" si="3"/>
        <v>0</v>
      </c>
      <c r="J49" s="5">
        <f>SUMIFS(df_blueme_sem_parcelamento!F:F,df_blueme_sem_parcelamento!I:I,Conciliacao!A49)</f>
        <v>0</v>
      </c>
      <c r="K49" s="5">
        <f>SUMIFS(df_blueme_com_parcelamento!I:I,df_blueme_com_parcelamento!L:L,Conciliacao!A49)</f>
        <v>0</v>
      </c>
      <c r="L49" s="9">
        <f>SUMIFS(df_mutuos!I:I,df_mutuos!B:B,Conciliacao!A49,df_mutuos!G:G,"b'\x00'")</f>
        <v>0</v>
      </c>
      <c r="M49" s="9">
        <f>SUMIFS(df_taxas_bancarias!E:E,df_taxas_bancarias!D:D,Conciliacao!A49,df_taxas_bancarias!F:F,"b'\x00'")</f>
        <v>0</v>
      </c>
      <c r="N49" s="11">
        <f>SUMIFS(df_extratos!I:I,df_extratos!F:F,Conciliacao!A49,df_extratos!G:G,"DEBITO")</f>
        <v>0</v>
      </c>
      <c r="O49" s="12">
        <f t="shared" si="4"/>
        <v>0</v>
      </c>
      <c r="P49" s="26">
        <f t="shared" si="5"/>
        <v>0</v>
      </c>
    </row>
    <row r="50" spans="1:16" hidden="1" x14ac:dyDescent="0.35">
      <c r="A50" s="6">
        <v>45340</v>
      </c>
      <c r="B50" s="4">
        <f>SUMIFS(df_faturam_zig!K:K,df_faturam_zig!L:L,Conciliacao!A50)</f>
        <v>0</v>
      </c>
      <c r="C50" s="4"/>
      <c r="D50" s="4">
        <f>SUMIFS(df_faturam_zig!E:E,df_faturam_zig!L:L,Conciliacao!A50,df_faturam_zig!F:F,"DINHEIRO")</f>
        <v>0</v>
      </c>
      <c r="E50" s="4">
        <f>SUMIFS(view_parc_agrup!G:G,view_parc_agrup!F:F,Conciliacao!A50)</f>
        <v>0</v>
      </c>
      <c r="F50" s="7">
        <f>SUMIFS(df_mutuos!H:H,df_mutuos!B:B,Conciliacao!A50)</f>
        <v>0</v>
      </c>
      <c r="G50" s="8">
        <f>SUMIFS(df_extratos!I:I,df_extratos!F:F,Conciliacao!A50,df_extratos!G:G,"CREDITO")</f>
        <v>0</v>
      </c>
      <c r="H50" s="24">
        <f>SUMIFS(df_tesouraria_trans!E:E,df_tesouraria_trans!D:D,Conciliacao!A50)</f>
        <v>0</v>
      </c>
      <c r="I50" s="10">
        <f t="shared" si="3"/>
        <v>0</v>
      </c>
      <c r="J50" s="5">
        <f>SUMIFS(df_blueme_sem_parcelamento!F:F,df_blueme_sem_parcelamento!I:I,Conciliacao!A50)</f>
        <v>0</v>
      </c>
      <c r="K50" s="5">
        <f>SUMIFS(df_blueme_com_parcelamento!I:I,df_blueme_com_parcelamento!L:L,Conciliacao!A50)</f>
        <v>0</v>
      </c>
      <c r="L50" s="9">
        <f>SUMIFS(df_mutuos!I:I,df_mutuos!B:B,Conciliacao!A50,df_mutuos!G:G,"b'\x00'")</f>
        <v>0</v>
      </c>
      <c r="M50" s="9">
        <f>SUMIFS(df_taxas_bancarias!E:E,df_taxas_bancarias!D:D,Conciliacao!A50,df_taxas_bancarias!F:F,"b'\x00'")</f>
        <v>0</v>
      </c>
      <c r="N50" s="11">
        <f>SUMIFS(df_extratos!I:I,df_extratos!F:F,Conciliacao!A50,df_extratos!G:G,"DEBITO")</f>
        <v>0</v>
      </c>
      <c r="O50" s="12">
        <f t="shared" si="4"/>
        <v>0</v>
      </c>
      <c r="P50" s="26">
        <f t="shared" si="5"/>
        <v>0</v>
      </c>
    </row>
    <row r="51" spans="1:16" hidden="1" x14ac:dyDescent="0.35">
      <c r="A51" s="6">
        <v>45341</v>
      </c>
      <c r="B51" s="4">
        <f>SUMIFS(df_faturam_zig!K:K,df_faturam_zig!L:L,Conciliacao!A51)</f>
        <v>0</v>
      </c>
      <c r="C51" s="4"/>
      <c r="D51" s="4">
        <f>SUMIFS(df_faturam_zig!E:E,df_faturam_zig!L:L,Conciliacao!A51,df_faturam_zig!F:F,"DINHEIRO")</f>
        <v>0</v>
      </c>
      <c r="E51" s="4">
        <f>SUMIFS(view_parc_agrup!G:G,view_parc_agrup!F:F,Conciliacao!A51)</f>
        <v>0</v>
      </c>
      <c r="F51" s="7">
        <f>SUMIFS(df_mutuos!H:H,df_mutuos!B:B,Conciliacao!A51)</f>
        <v>0</v>
      </c>
      <c r="G51" s="8">
        <f>SUMIFS(df_extratos!I:I,df_extratos!F:F,Conciliacao!A51,df_extratos!G:G,"CREDITO")</f>
        <v>0</v>
      </c>
      <c r="H51" s="24">
        <f>SUMIFS(df_tesouraria_trans!E:E,df_tesouraria_trans!D:D,Conciliacao!A51)</f>
        <v>0</v>
      </c>
      <c r="I51" s="10">
        <f t="shared" si="3"/>
        <v>0</v>
      </c>
      <c r="J51" s="5">
        <f>SUMIFS(df_blueme_sem_parcelamento!F:F,df_blueme_sem_parcelamento!I:I,Conciliacao!A51)</f>
        <v>0</v>
      </c>
      <c r="K51" s="5">
        <f>SUMIFS(df_blueme_com_parcelamento!I:I,df_blueme_com_parcelamento!L:L,Conciliacao!A51)</f>
        <v>0</v>
      </c>
      <c r="L51" s="9">
        <f>SUMIFS(df_mutuos!I:I,df_mutuos!B:B,Conciliacao!A51,df_mutuos!G:G,"b'\x00'")</f>
        <v>0</v>
      </c>
      <c r="M51" s="9">
        <f>SUMIFS(df_taxas_bancarias!E:E,df_taxas_bancarias!D:D,Conciliacao!A51,df_taxas_bancarias!F:F,"b'\x00'")</f>
        <v>0</v>
      </c>
      <c r="N51" s="11">
        <f>SUMIFS(df_extratos!I:I,df_extratos!F:F,Conciliacao!A51,df_extratos!G:G,"DEBITO")</f>
        <v>0</v>
      </c>
      <c r="O51" s="12">
        <f t="shared" si="4"/>
        <v>0</v>
      </c>
      <c r="P51" s="26">
        <f t="shared" si="5"/>
        <v>0</v>
      </c>
    </row>
    <row r="52" spans="1:16" hidden="1" x14ac:dyDescent="0.35">
      <c r="A52" s="6">
        <v>45342</v>
      </c>
      <c r="B52" s="4">
        <f>SUMIFS(df_faturam_zig!K:K,df_faturam_zig!L:L,Conciliacao!A52)</f>
        <v>0</v>
      </c>
      <c r="C52" s="4"/>
      <c r="D52" s="4">
        <f>SUMIFS(df_faturam_zig!E:E,df_faturam_zig!L:L,Conciliacao!A52,df_faturam_zig!F:F,"DINHEIRO")</f>
        <v>0</v>
      </c>
      <c r="E52" s="4">
        <f>SUMIFS(view_parc_agrup!G:G,view_parc_agrup!F:F,Conciliacao!A52)</f>
        <v>0</v>
      </c>
      <c r="F52" s="7">
        <f>SUMIFS(df_mutuos!H:H,df_mutuos!B:B,Conciliacao!A52)</f>
        <v>0</v>
      </c>
      <c r="G52" s="8">
        <f>SUMIFS(df_extratos!I:I,df_extratos!F:F,Conciliacao!A52,df_extratos!G:G,"CREDITO")</f>
        <v>0</v>
      </c>
      <c r="H52" s="24">
        <f>SUMIFS(df_tesouraria_trans!E:E,df_tesouraria_trans!D:D,Conciliacao!A52)</f>
        <v>0</v>
      </c>
      <c r="I52" s="10">
        <f t="shared" si="3"/>
        <v>0</v>
      </c>
      <c r="J52" s="5">
        <f>SUMIFS(df_blueme_sem_parcelamento!F:F,df_blueme_sem_parcelamento!I:I,Conciliacao!A52)</f>
        <v>0</v>
      </c>
      <c r="K52" s="5">
        <f>SUMIFS(df_blueme_com_parcelamento!I:I,df_blueme_com_parcelamento!L:L,Conciliacao!A52)</f>
        <v>0</v>
      </c>
      <c r="L52" s="9">
        <f>SUMIFS(df_mutuos!I:I,df_mutuos!B:B,Conciliacao!A52,df_mutuos!G:G,"b'\x00'")</f>
        <v>0</v>
      </c>
      <c r="M52" s="9">
        <f>SUMIFS(df_taxas_bancarias!E:E,df_taxas_bancarias!D:D,Conciliacao!A52,df_taxas_bancarias!F:F,"b'\x00'")</f>
        <v>0</v>
      </c>
      <c r="N52" s="11">
        <f>SUMIFS(df_extratos!I:I,df_extratos!F:F,Conciliacao!A52,df_extratos!G:G,"DEBITO")</f>
        <v>0</v>
      </c>
      <c r="O52" s="12">
        <f t="shared" si="4"/>
        <v>0</v>
      </c>
      <c r="P52" s="26">
        <f t="shared" si="5"/>
        <v>0</v>
      </c>
    </row>
    <row r="53" spans="1:16" hidden="1" x14ac:dyDescent="0.35">
      <c r="A53" s="6">
        <v>45343</v>
      </c>
      <c r="B53" s="4">
        <f>SUMIFS(df_faturam_zig!K:K,df_faturam_zig!L:L,Conciliacao!A53)</f>
        <v>0</v>
      </c>
      <c r="C53" s="4"/>
      <c r="D53" s="4">
        <f>SUMIFS(df_faturam_zig!E:E,df_faturam_zig!L:L,Conciliacao!A53,df_faturam_zig!F:F,"DINHEIRO")</f>
        <v>0</v>
      </c>
      <c r="E53" s="4">
        <f>SUMIFS(view_parc_agrup!G:G,view_parc_agrup!F:F,Conciliacao!A53)</f>
        <v>0</v>
      </c>
      <c r="F53" s="7">
        <f>SUMIFS(df_mutuos!H:H,df_mutuos!B:B,Conciliacao!A53)</f>
        <v>0</v>
      </c>
      <c r="G53" s="8">
        <f>SUMIFS(df_extratos!I:I,df_extratos!F:F,Conciliacao!A53,df_extratos!G:G,"CREDITO")</f>
        <v>0</v>
      </c>
      <c r="H53" s="24">
        <f>SUMIFS(df_tesouraria_trans!E:E,df_tesouraria_trans!D:D,Conciliacao!A53)</f>
        <v>0</v>
      </c>
      <c r="I53" s="10">
        <f t="shared" si="3"/>
        <v>0</v>
      </c>
      <c r="J53" s="5">
        <f>SUMIFS(df_blueme_sem_parcelamento!F:F,df_blueme_sem_parcelamento!I:I,Conciliacao!A53)</f>
        <v>0</v>
      </c>
      <c r="K53" s="5">
        <f>SUMIFS(df_blueme_com_parcelamento!I:I,df_blueme_com_parcelamento!L:L,Conciliacao!A53)</f>
        <v>0</v>
      </c>
      <c r="L53" s="9">
        <f>SUMIFS(df_mutuos!I:I,df_mutuos!B:B,Conciliacao!A53,df_mutuos!G:G,"b'\x00'")</f>
        <v>0</v>
      </c>
      <c r="M53" s="9">
        <f>SUMIFS(df_taxas_bancarias!E:E,df_taxas_bancarias!D:D,Conciliacao!A53,df_taxas_bancarias!F:F,"b'\x00'")</f>
        <v>0</v>
      </c>
      <c r="N53" s="11">
        <f>SUMIFS(df_extratos!I:I,df_extratos!F:F,Conciliacao!A53,df_extratos!G:G,"DEBITO")</f>
        <v>0</v>
      </c>
      <c r="O53" s="12">
        <f t="shared" si="4"/>
        <v>0</v>
      </c>
      <c r="P53" s="26">
        <f t="shared" si="5"/>
        <v>0</v>
      </c>
    </row>
    <row r="54" spans="1:16" hidden="1" x14ac:dyDescent="0.35">
      <c r="A54" s="6">
        <v>45344</v>
      </c>
      <c r="B54" s="4">
        <f>SUMIFS(df_faturam_zig!K:K,df_faturam_zig!L:L,Conciliacao!A54)</f>
        <v>0</v>
      </c>
      <c r="C54" s="4"/>
      <c r="D54" s="4">
        <f>SUMIFS(df_faturam_zig!E:E,df_faturam_zig!L:L,Conciliacao!A54,df_faturam_zig!F:F,"DINHEIRO")</f>
        <v>0</v>
      </c>
      <c r="E54" s="4">
        <f>SUMIFS(view_parc_agrup!G:G,view_parc_agrup!F:F,Conciliacao!A54)</f>
        <v>700</v>
      </c>
      <c r="F54" s="7">
        <f>SUMIFS(df_mutuos!H:H,df_mutuos!B:B,Conciliacao!A54)</f>
        <v>0</v>
      </c>
      <c r="G54" s="8">
        <f>SUMIFS(df_extratos!I:I,df_extratos!F:F,Conciliacao!A54,df_extratos!G:G,"CREDITO")</f>
        <v>0</v>
      </c>
      <c r="H54" s="24">
        <f>SUMIFS(df_tesouraria_trans!E:E,df_tesouraria_trans!D:D,Conciliacao!A54)</f>
        <v>0</v>
      </c>
      <c r="I54" s="10">
        <f t="shared" si="3"/>
        <v>700</v>
      </c>
      <c r="J54" s="5">
        <f>SUMIFS(df_blueme_sem_parcelamento!F:F,df_blueme_sem_parcelamento!I:I,Conciliacao!A54)</f>
        <v>0</v>
      </c>
      <c r="K54" s="5">
        <f>SUMIFS(df_blueme_com_parcelamento!I:I,df_blueme_com_parcelamento!L:L,Conciliacao!A54)</f>
        <v>0</v>
      </c>
      <c r="L54" s="9">
        <f>SUMIFS(df_mutuos!I:I,df_mutuos!B:B,Conciliacao!A54,df_mutuos!G:G,"b'\x00'")</f>
        <v>0</v>
      </c>
      <c r="M54" s="9">
        <f>SUMIFS(df_taxas_bancarias!E:E,df_taxas_bancarias!D:D,Conciliacao!A54,df_taxas_bancarias!F:F,"b'\x00'")</f>
        <v>0</v>
      </c>
      <c r="N54" s="11">
        <f>SUMIFS(df_extratos!I:I,df_extratos!F:F,Conciliacao!A54,df_extratos!G:G,"DEBITO")</f>
        <v>0</v>
      </c>
      <c r="O54" s="12">
        <f t="shared" si="4"/>
        <v>0</v>
      </c>
      <c r="P54" s="26">
        <f t="shared" si="5"/>
        <v>-700</v>
      </c>
    </row>
    <row r="55" spans="1:16" hidden="1" x14ac:dyDescent="0.35">
      <c r="A55" s="6">
        <v>45345</v>
      </c>
      <c r="B55" s="4">
        <f>SUMIFS(df_faturam_zig!K:K,df_faturam_zig!L:L,Conciliacao!A55)</f>
        <v>0</v>
      </c>
      <c r="C55" s="4"/>
      <c r="D55" s="4">
        <f>SUMIFS(df_faturam_zig!E:E,df_faturam_zig!L:L,Conciliacao!A55,df_faturam_zig!F:F,"DINHEIRO")</f>
        <v>0</v>
      </c>
      <c r="E55" s="4">
        <f>SUMIFS(view_parc_agrup!G:G,view_parc_agrup!F:F,Conciliacao!A55)</f>
        <v>798.23</v>
      </c>
      <c r="F55" s="7">
        <f>SUMIFS(df_mutuos!H:H,df_mutuos!B:B,Conciliacao!A55)</f>
        <v>0</v>
      </c>
      <c r="G55" s="8">
        <f>SUMIFS(df_extratos!I:I,df_extratos!F:F,Conciliacao!A55,df_extratos!G:G,"CREDITO")</f>
        <v>0</v>
      </c>
      <c r="H55" s="24">
        <f>SUMIFS(df_tesouraria_trans!E:E,df_tesouraria_trans!D:D,Conciliacao!A55)</f>
        <v>0</v>
      </c>
      <c r="I55" s="10">
        <f t="shared" si="3"/>
        <v>798.23</v>
      </c>
      <c r="J55" s="5">
        <f>SUMIFS(df_blueme_sem_parcelamento!F:F,df_blueme_sem_parcelamento!I:I,Conciliacao!A55)</f>
        <v>0</v>
      </c>
      <c r="K55" s="5">
        <f>SUMIFS(df_blueme_com_parcelamento!I:I,df_blueme_com_parcelamento!L:L,Conciliacao!A55)</f>
        <v>0</v>
      </c>
      <c r="L55" s="9">
        <f>SUMIFS(df_mutuos!I:I,df_mutuos!B:B,Conciliacao!A55,df_mutuos!G:G,"b'\x00'")</f>
        <v>0</v>
      </c>
      <c r="M55" s="9">
        <f>SUMIFS(df_taxas_bancarias!E:E,df_taxas_bancarias!D:D,Conciliacao!A55,df_taxas_bancarias!F:F,"b'\x00'")</f>
        <v>0</v>
      </c>
      <c r="N55" s="11">
        <f>SUMIFS(df_extratos!I:I,df_extratos!F:F,Conciliacao!A55,df_extratos!G:G,"DEBITO")</f>
        <v>0</v>
      </c>
      <c r="O55" s="12">
        <f t="shared" si="4"/>
        <v>0</v>
      </c>
      <c r="P55" s="26">
        <f t="shared" si="5"/>
        <v>-798.23</v>
      </c>
    </row>
    <row r="56" spans="1:16" hidden="1" x14ac:dyDescent="0.35">
      <c r="A56" s="6">
        <v>45346</v>
      </c>
      <c r="B56" s="4">
        <f>SUMIFS(df_faturam_zig!K:K,df_faturam_zig!L:L,Conciliacao!A56)</f>
        <v>0</v>
      </c>
      <c r="C56" s="4"/>
      <c r="D56" s="4">
        <f>SUMIFS(df_faturam_zig!E:E,df_faturam_zig!L:L,Conciliacao!A56,df_faturam_zig!F:F,"DINHEIRO")</f>
        <v>0</v>
      </c>
      <c r="E56" s="4">
        <f>SUMIFS(view_parc_agrup!G:G,view_parc_agrup!F:F,Conciliacao!A56)</f>
        <v>33700</v>
      </c>
      <c r="F56" s="7">
        <f>SUMIFS(df_mutuos!H:H,df_mutuos!B:B,Conciliacao!A56)</f>
        <v>0</v>
      </c>
      <c r="G56" s="8">
        <f>SUMIFS(df_extratos!I:I,df_extratos!F:F,Conciliacao!A56,df_extratos!G:G,"CREDITO")</f>
        <v>0</v>
      </c>
      <c r="H56" s="24">
        <f>SUMIFS(df_tesouraria_trans!E:E,df_tesouraria_trans!D:D,Conciliacao!A56)</f>
        <v>0</v>
      </c>
      <c r="I56" s="10">
        <f t="shared" si="3"/>
        <v>33700</v>
      </c>
      <c r="J56" s="5">
        <f>SUMIFS(df_blueme_sem_parcelamento!F:F,df_blueme_sem_parcelamento!I:I,Conciliacao!A56)</f>
        <v>0</v>
      </c>
      <c r="K56" s="5">
        <f>SUMIFS(df_blueme_com_parcelamento!I:I,df_blueme_com_parcelamento!L:L,Conciliacao!A56)</f>
        <v>0</v>
      </c>
      <c r="L56" s="9">
        <f>SUMIFS(df_mutuos!I:I,df_mutuos!B:B,Conciliacao!A56,df_mutuos!G:G,"b'\x00'")</f>
        <v>0</v>
      </c>
      <c r="M56" s="9">
        <f>SUMIFS(df_taxas_bancarias!E:E,df_taxas_bancarias!D:D,Conciliacao!A56,df_taxas_bancarias!F:F,"b'\x00'")</f>
        <v>0</v>
      </c>
      <c r="N56" s="11">
        <f>SUMIFS(df_extratos!I:I,df_extratos!F:F,Conciliacao!A56,df_extratos!G:G,"DEBITO")</f>
        <v>0</v>
      </c>
      <c r="O56" s="12">
        <f t="shared" si="4"/>
        <v>0</v>
      </c>
      <c r="P56" s="26">
        <f t="shared" si="5"/>
        <v>-33700</v>
      </c>
    </row>
    <row r="57" spans="1:16" hidden="1" x14ac:dyDescent="0.35">
      <c r="A57" s="6">
        <v>45347</v>
      </c>
      <c r="B57" s="4">
        <f>SUMIFS(df_faturam_zig!K:K,df_faturam_zig!L:L,Conciliacao!A57)</f>
        <v>0</v>
      </c>
      <c r="C57" s="4"/>
      <c r="D57" s="4">
        <f>SUMIFS(df_faturam_zig!E:E,df_faturam_zig!L:L,Conciliacao!A57,df_faturam_zig!F:F,"DINHEIRO")</f>
        <v>0</v>
      </c>
      <c r="E57" s="4">
        <f>SUMIFS(view_parc_agrup!G:G,view_parc_agrup!F:F,Conciliacao!A57)</f>
        <v>0</v>
      </c>
      <c r="F57" s="7">
        <f>SUMIFS(df_mutuos!H:H,df_mutuos!B:B,Conciliacao!A57)</f>
        <v>0</v>
      </c>
      <c r="G57" s="8">
        <f>SUMIFS(df_extratos!I:I,df_extratos!F:F,Conciliacao!A57,df_extratos!G:G,"CREDITO")</f>
        <v>0</v>
      </c>
      <c r="H57" s="24">
        <f>SUMIFS(df_tesouraria_trans!E:E,df_tesouraria_trans!D:D,Conciliacao!A57)</f>
        <v>0</v>
      </c>
      <c r="I57" s="10">
        <f t="shared" si="3"/>
        <v>0</v>
      </c>
      <c r="J57" s="5">
        <f>SUMIFS(df_blueme_sem_parcelamento!F:F,df_blueme_sem_parcelamento!I:I,Conciliacao!A57)</f>
        <v>0</v>
      </c>
      <c r="K57" s="5">
        <f>SUMIFS(df_blueme_com_parcelamento!I:I,df_blueme_com_parcelamento!L:L,Conciliacao!A57)</f>
        <v>0</v>
      </c>
      <c r="L57" s="9">
        <f>SUMIFS(df_mutuos!I:I,df_mutuos!B:B,Conciliacao!A57,df_mutuos!G:G,"b'\x00'")</f>
        <v>0</v>
      </c>
      <c r="M57" s="9">
        <f>SUMIFS(df_taxas_bancarias!E:E,df_taxas_bancarias!D:D,Conciliacao!A57,df_taxas_bancarias!F:F,"b'\x00'")</f>
        <v>0</v>
      </c>
      <c r="N57" s="11">
        <f>SUMIFS(df_extratos!I:I,df_extratos!F:F,Conciliacao!A57,df_extratos!G:G,"DEBITO")</f>
        <v>0</v>
      </c>
      <c r="O57" s="12">
        <f t="shared" si="4"/>
        <v>0</v>
      </c>
      <c r="P57" s="26">
        <f t="shared" si="5"/>
        <v>0</v>
      </c>
    </row>
    <row r="58" spans="1:16" hidden="1" x14ac:dyDescent="0.35">
      <c r="A58" s="6">
        <v>45348</v>
      </c>
      <c r="B58" s="4">
        <f>SUMIFS(df_faturam_zig!K:K,df_faturam_zig!L:L,Conciliacao!A58)</f>
        <v>0</v>
      </c>
      <c r="C58" s="4"/>
      <c r="D58" s="4">
        <f>SUMIFS(df_faturam_zig!E:E,df_faturam_zig!L:L,Conciliacao!A58,df_faturam_zig!F:F,"DINHEIRO")</f>
        <v>0</v>
      </c>
      <c r="E58" s="4">
        <f>SUMIFS(view_parc_agrup!G:G,view_parc_agrup!F:F,Conciliacao!A58)</f>
        <v>0</v>
      </c>
      <c r="F58" s="7">
        <f>SUMIFS(df_mutuos!H:H,df_mutuos!B:B,Conciliacao!A58)</f>
        <v>0</v>
      </c>
      <c r="G58" s="8">
        <f>SUMIFS(df_extratos!I:I,df_extratos!F:F,Conciliacao!A58,df_extratos!G:G,"CREDITO")</f>
        <v>0</v>
      </c>
      <c r="H58" s="24">
        <f>SUMIFS(df_tesouraria_trans!E:E,df_tesouraria_trans!D:D,Conciliacao!A58)</f>
        <v>0</v>
      </c>
      <c r="I58" s="10">
        <f t="shared" si="3"/>
        <v>0</v>
      </c>
      <c r="J58" s="5">
        <f>SUMIFS(df_blueme_sem_parcelamento!F:F,df_blueme_sem_parcelamento!I:I,Conciliacao!A58)</f>
        <v>0</v>
      </c>
      <c r="K58" s="5">
        <f>SUMIFS(df_blueme_com_parcelamento!I:I,df_blueme_com_parcelamento!L:L,Conciliacao!A58)</f>
        <v>0</v>
      </c>
      <c r="L58" s="9">
        <f>SUMIFS(df_mutuos!I:I,df_mutuos!B:B,Conciliacao!A58,df_mutuos!G:G,"b'\x00'")</f>
        <v>0</v>
      </c>
      <c r="M58" s="9">
        <f>SUMIFS(df_taxas_bancarias!E:E,df_taxas_bancarias!D:D,Conciliacao!A58,df_taxas_bancarias!F:F,"b'\x00'")</f>
        <v>0</v>
      </c>
      <c r="N58" s="11">
        <f>SUMIFS(df_extratos!I:I,df_extratos!F:F,Conciliacao!A58,df_extratos!G:G,"DEBITO")</f>
        <v>0</v>
      </c>
      <c r="O58" s="12">
        <f t="shared" si="4"/>
        <v>0</v>
      </c>
      <c r="P58" s="26">
        <f t="shared" si="5"/>
        <v>0</v>
      </c>
    </row>
    <row r="59" spans="1:16" hidden="1" x14ac:dyDescent="0.35">
      <c r="A59" s="6">
        <v>45349</v>
      </c>
      <c r="B59" s="4">
        <f>SUMIFS(df_faturam_zig!K:K,df_faturam_zig!L:L,Conciliacao!A59)</f>
        <v>0</v>
      </c>
      <c r="C59" s="4"/>
      <c r="D59" s="4">
        <f>SUMIFS(df_faturam_zig!E:E,df_faturam_zig!L:L,Conciliacao!A59,df_faturam_zig!F:F,"DINHEIRO")</f>
        <v>0</v>
      </c>
      <c r="E59" s="4">
        <f>SUMIFS(view_parc_agrup!G:G,view_parc_agrup!F:F,Conciliacao!A59)</f>
        <v>960.5</v>
      </c>
      <c r="F59" s="7">
        <f>SUMIFS(df_mutuos!H:H,df_mutuos!B:B,Conciliacao!A59)</f>
        <v>0</v>
      </c>
      <c r="G59" s="8">
        <f>SUMIFS(df_extratos!I:I,df_extratos!F:F,Conciliacao!A59,df_extratos!G:G,"CREDITO")</f>
        <v>0</v>
      </c>
      <c r="H59" s="24">
        <f>SUMIFS(df_tesouraria_trans!E:E,df_tesouraria_trans!D:D,Conciliacao!A59)</f>
        <v>0</v>
      </c>
      <c r="I59" s="10">
        <f t="shared" si="3"/>
        <v>960.5</v>
      </c>
      <c r="J59" s="5">
        <f>SUMIFS(df_blueme_sem_parcelamento!F:F,df_blueme_sem_parcelamento!I:I,Conciliacao!A59)</f>
        <v>0</v>
      </c>
      <c r="K59" s="5">
        <f>SUMIFS(df_blueme_com_parcelamento!I:I,df_blueme_com_parcelamento!L:L,Conciliacao!A59)</f>
        <v>0</v>
      </c>
      <c r="L59" s="9">
        <f>SUMIFS(df_mutuos!I:I,df_mutuos!B:B,Conciliacao!A59,df_mutuos!G:G,"b'\x00'")</f>
        <v>0</v>
      </c>
      <c r="M59" s="9">
        <f>SUMIFS(df_taxas_bancarias!E:E,df_taxas_bancarias!D:D,Conciliacao!A59,df_taxas_bancarias!F:F,"b'\x00'")</f>
        <v>0</v>
      </c>
      <c r="N59" s="11">
        <f>SUMIFS(df_extratos!I:I,df_extratos!F:F,Conciliacao!A59,df_extratos!G:G,"DEBITO")</f>
        <v>0</v>
      </c>
      <c r="O59" s="12">
        <f t="shared" si="4"/>
        <v>0</v>
      </c>
      <c r="P59" s="26">
        <f t="shared" si="5"/>
        <v>-960.5</v>
      </c>
    </row>
    <row r="60" spans="1:16" hidden="1" x14ac:dyDescent="0.35">
      <c r="A60" s="6">
        <v>45350</v>
      </c>
      <c r="B60" s="4">
        <f>SUMIFS(df_faturam_zig!K:K,df_faturam_zig!L:L,Conciliacao!A60)</f>
        <v>0</v>
      </c>
      <c r="C60" s="4"/>
      <c r="D60" s="4">
        <f>SUMIFS(df_faturam_zig!E:E,df_faturam_zig!L:L,Conciliacao!A60,df_faturam_zig!F:F,"DINHEIRO")</f>
        <v>0</v>
      </c>
      <c r="E60" s="4">
        <f>SUMIFS(view_parc_agrup!G:G,view_parc_agrup!F:F,Conciliacao!A60)</f>
        <v>4379.71</v>
      </c>
      <c r="F60" s="7">
        <f>SUMIFS(df_mutuos!H:H,df_mutuos!B:B,Conciliacao!A60)</f>
        <v>0</v>
      </c>
      <c r="G60" s="8">
        <f>SUMIFS(df_extratos!I:I,df_extratos!F:F,Conciliacao!A60,df_extratos!G:G,"CREDITO")</f>
        <v>0</v>
      </c>
      <c r="H60" s="24">
        <f>SUMIFS(df_tesouraria_trans!E:E,df_tesouraria_trans!D:D,Conciliacao!A60)</f>
        <v>0</v>
      </c>
      <c r="I60" s="10">
        <f t="shared" si="3"/>
        <v>4379.71</v>
      </c>
      <c r="J60" s="5">
        <f>SUMIFS(df_blueme_sem_parcelamento!F:F,df_blueme_sem_parcelamento!I:I,Conciliacao!A60)</f>
        <v>0</v>
      </c>
      <c r="K60" s="5">
        <f>SUMIFS(df_blueme_com_parcelamento!I:I,df_blueme_com_parcelamento!L:L,Conciliacao!A60)</f>
        <v>0</v>
      </c>
      <c r="L60" s="9">
        <f>SUMIFS(df_mutuos!I:I,df_mutuos!B:B,Conciliacao!A60,df_mutuos!G:G,"b'\x00'")</f>
        <v>0</v>
      </c>
      <c r="M60" s="9">
        <f>SUMIFS(df_taxas_bancarias!E:E,df_taxas_bancarias!D:D,Conciliacao!A60,df_taxas_bancarias!F:F,"b'\x00'")</f>
        <v>0</v>
      </c>
      <c r="N60" s="11">
        <f>SUMIFS(df_extratos!I:I,df_extratos!F:F,Conciliacao!A60,df_extratos!G:G,"DEBITO")</f>
        <v>0</v>
      </c>
      <c r="O60" s="12">
        <f t="shared" si="4"/>
        <v>0</v>
      </c>
      <c r="P60" s="26">
        <f t="shared" si="5"/>
        <v>-4379.71</v>
      </c>
    </row>
    <row r="61" spans="1:16" hidden="1" x14ac:dyDescent="0.35">
      <c r="A61" s="6">
        <v>45351</v>
      </c>
      <c r="B61" s="4">
        <f>SUMIFS(df_faturam_zig!K:K,df_faturam_zig!L:L,Conciliacao!A61)</f>
        <v>0</v>
      </c>
      <c r="C61" s="4"/>
      <c r="D61" s="4">
        <f>SUMIFS(df_faturam_zig!E:E,df_faturam_zig!L:L,Conciliacao!A61,df_faturam_zig!F:F,"DINHEIRO")</f>
        <v>0</v>
      </c>
      <c r="E61" s="4">
        <f>SUMIFS(view_parc_agrup!G:G,view_parc_agrup!F:F,Conciliacao!A61)</f>
        <v>0</v>
      </c>
      <c r="F61" s="7">
        <f>SUMIFS(df_mutuos!H:H,df_mutuos!B:B,Conciliacao!A61)</f>
        <v>0</v>
      </c>
      <c r="G61" s="8">
        <f>SUMIFS(df_extratos!I:I,df_extratos!F:F,Conciliacao!A61,df_extratos!G:G,"CREDITO")</f>
        <v>0</v>
      </c>
      <c r="H61" s="24">
        <f>SUMIFS(df_tesouraria_trans!E:E,df_tesouraria_trans!D:D,Conciliacao!A61)</f>
        <v>0</v>
      </c>
      <c r="I61" s="10">
        <f t="shared" si="3"/>
        <v>0</v>
      </c>
      <c r="J61" s="5">
        <f>SUMIFS(df_blueme_sem_parcelamento!F:F,df_blueme_sem_parcelamento!I:I,Conciliacao!A61)</f>
        <v>0</v>
      </c>
      <c r="K61" s="5">
        <f>SUMIFS(df_blueme_com_parcelamento!I:I,df_blueme_com_parcelamento!L:L,Conciliacao!A61)</f>
        <v>0</v>
      </c>
      <c r="L61" s="9">
        <f>SUMIFS(df_mutuos!I:I,df_mutuos!B:B,Conciliacao!A61,df_mutuos!G:G,"b'\x00'")</f>
        <v>0</v>
      </c>
      <c r="M61" s="9">
        <f>SUMIFS(df_taxas_bancarias!E:E,df_taxas_bancarias!D:D,Conciliacao!A61,df_taxas_bancarias!F:F,"b'\x00'")</f>
        <v>0</v>
      </c>
      <c r="N61" s="11">
        <f>SUMIFS(df_extratos!I:I,df_extratos!F:F,Conciliacao!A61,df_extratos!G:G,"DEBITO")</f>
        <v>0</v>
      </c>
      <c r="O61" s="12">
        <f t="shared" si="4"/>
        <v>0</v>
      </c>
      <c r="P61" s="26">
        <f t="shared" si="5"/>
        <v>0</v>
      </c>
    </row>
    <row r="62" spans="1:16" hidden="1" x14ac:dyDescent="0.35">
      <c r="A62" s="6">
        <v>45352</v>
      </c>
      <c r="B62" s="4">
        <f>SUMIFS(df_faturam_zig!K:K,df_faturam_zig!L:L,Conciliacao!A62)</f>
        <v>0</v>
      </c>
      <c r="C62" s="4"/>
      <c r="D62" s="4">
        <f>SUMIFS(df_faturam_zig!E:E,df_faturam_zig!L:L,Conciliacao!A62,df_faturam_zig!F:F,"DINHEIRO")</f>
        <v>0</v>
      </c>
      <c r="E62" s="4">
        <f>SUMIFS(view_parc_agrup!G:G,view_parc_agrup!F:F,Conciliacao!A62)</f>
        <v>0</v>
      </c>
      <c r="F62" s="7">
        <f>SUMIFS(df_mutuos!H:H,df_mutuos!B:B,Conciliacao!A62)</f>
        <v>67405.279999999999</v>
      </c>
      <c r="G62" s="8">
        <f>SUMIFS(df_extratos!I:I,df_extratos!F:F,Conciliacao!A62,df_extratos!G:G,"CREDITO")</f>
        <v>0</v>
      </c>
      <c r="H62" s="24">
        <f>SUMIFS(df_tesouraria_trans!E:E,df_tesouraria_trans!D:D,Conciliacao!A62)</f>
        <v>0</v>
      </c>
      <c r="I62" s="10">
        <f t="shared" si="3"/>
        <v>67405.279999999999</v>
      </c>
      <c r="J62" s="5">
        <f>SUMIFS(df_blueme_sem_parcelamento!F:F,df_blueme_sem_parcelamento!I:I,Conciliacao!A62)</f>
        <v>0</v>
      </c>
      <c r="K62" s="5">
        <f>SUMIFS(df_blueme_com_parcelamento!I:I,df_blueme_com_parcelamento!L:L,Conciliacao!A62)</f>
        <v>0</v>
      </c>
      <c r="L62" s="9">
        <f>SUMIFS(df_mutuos!I:I,df_mutuos!B:B,Conciliacao!A62,df_mutuos!G:G,"b'\x00'")</f>
        <v>0</v>
      </c>
      <c r="M62" s="9">
        <f>SUMIFS(df_taxas_bancarias!E:E,df_taxas_bancarias!D:D,Conciliacao!A62,df_taxas_bancarias!F:F,"b'\x00'")</f>
        <v>0</v>
      </c>
      <c r="N62" s="11">
        <f>SUMIFS(df_extratos!I:I,df_extratos!F:F,Conciliacao!A62,df_extratos!G:G,"DEBITO")</f>
        <v>0</v>
      </c>
      <c r="O62" s="12">
        <f t="shared" si="4"/>
        <v>0</v>
      </c>
      <c r="P62" s="26">
        <f t="shared" si="5"/>
        <v>-67405.279999999999</v>
      </c>
    </row>
    <row r="63" spans="1:16" hidden="1" x14ac:dyDescent="0.35">
      <c r="A63" s="6">
        <v>45353</v>
      </c>
      <c r="B63" s="4">
        <f>SUMIFS(df_faturam_zig!K:K,df_faturam_zig!L:L,Conciliacao!A63)</f>
        <v>0</v>
      </c>
      <c r="C63" s="4"/>
      <c r="D63" s="4">
        <f>SUMIFS(df_faturam_zig!E:E,df_faturam_zig!L:L,Conciliacao!A63,df_faturam_zig!F:F,"DINHEIRO")</f>
        <v>0</v>
      </c>
      <c r="E63" s="4">
        <f>SUMIFS(view_parc_agrup!G:G,view_parc_agrup!F:F,Conciliacao!A63)</f>
        <v>0</v>
      </c>
      <c r="F63" s="7">
        <f>SUMIFS(df_mutuos!H:H,df_mutuos!B:B,Conciliacao!A63)</f>
        <v>0</v>
      </c>
      <c r="G63" s="8">
        <f>SUMIFS(df_extratos!I:I,df_extratos!F:F,Conciliacao!A63,df_extratos!G:G,"CREDITO")</f>
        <v>0</v>
      </c>
      <c r="H63" s="24">
        <f>SUMIFS(df_tesouraria_trans!E:E,df_tesouraria_trans!D:D,Conciliacao!A63)</f>
        <v>0</v>
      </c>
      <c r="I63" s="10">
        <f t="shared" si="3"/>
        <v>0</v>
      </c>
      <c r="J63" s="5">
        <f>SUMIFS(df_blueme_sem_parcelamento!F:F,df_blueme_sem_parcelamento!I:I,Conciliacao!A63)</f>
        <v>0</v>
      </c>
      <c r="K63" s="5">
        <f>SUMIFS(df_blueme_com_parcelamento!I:I,df_blueme_com_parcelamento!L:L,Conciliacao!A63)</f>
        <v>0</v>
      </c>
      <c r="L63" s="9">
        <f>SUMIFS(df_mutuos!I:I,df_mutuos!B:B,Conciliacao!A63,df_mutuos!G:G,"b'\x00'")</f>
        <v>0</v>
      </c>
      <c r="M63" s="9">
        <f>SUMIFS(df_taxas_bancarias!E:E,df_taxas_bancarias!D:D,Conciliacao!A63,df_taxas_bancarias!F:F,"b'\x00'")</f>
        <v>0</v>
      </c>
      <c r="N63" s="11">
        <f>SUMIFS(df_extratos!I:I,df_extratos!F:F,Conciliacao!A63,df_extratos!G:G,"DEBITO")</f>
        <v>0</v>
      </c>
      <c r="O63" s="12">
        <f t="shared" si="4"/>
        <v>0</v>
      </c>
      <c r="P63" s="26">
        <f t="shared" si="5"/>
        <v>0</v>
      </c>
    </row>
    <row r="64" spans="1:16" hidden="1" x14ac:dyDescent="0.35">
      <c r="A64" s="6">
        <v>45354</v>
      </c>
      <c r="B64" s="4">
        <f>SUMIFS(df_faturam_zig!K:K,df_faturam_zig!L:L,Conciliacao!A64)</f>
        <v>0</v>
      </c>
      <c r="C64" s="4"/>
      <c r="D64" s="4">
        <f>SUMIFS(df_faturam_zig!E:E,df_faturam_zig!L:L,Conciliacao!A64,df_faturam_zig!F:F,"DINHEIRO")</f>
        <v>0</v>
      </c>
      <c r="E64" s="4">
        <f>SUMIFS(view_parc_agrup!G:G,view_parc_agrup!F:F,Conciliacao!A64)</f>
        <v>0</v>
      </c>
      <c r="F64" s="7">
        <f>SUMIFS(df_mutuos!H:H,df_mutuos!B:B,Conciliacao!A64)</f>
        <v>0</v>
      </c>
      <c r="G64" s="8">
        <f>SUMIFS(df_extratos!I:I,df_extratos!F:F,Conciliacao!A64,df_extratos!G:G,"CREDITO")</f>
        <v>0</v>
      </c>
      <c r="H64" s="24">
        <f>SUMIFS(df_tesouraria_trans!E:E,df_tesouraria_trans!D:D,Conciliacao!A64)</f>
        <v>0</v>
      </c>
      <c r="I64" s="10">
        <f t="shared" si="3"/>
        <v>0</v>
      </c>
      <c r="J64" s="5">
        <f>SUMIFS(df_blueme_sem_parcelamento!F:F,df_blueme_sem_parcelamento!I:I,Conciliacao!A64)</f>
        <v>0</v>
      </c>
      <c r="K64" s="5">
        <f>SUMIFS(df_blueme_com_parcelamento!I:I,df_blueme_com_parcelamento!L:L,Conciliacao!A64)</f>
        <v>0</v>
      </c>
      <c r="L64" s="9">
        <f>SUMIFS(df_mutuos!I:I,df_mutuos!B:B,Conciliacao!A64,df_mutuos!G:G,"b'\x00'")</f>
        <v>0</v>
      </c>
      <c r="M64" s="9">
        <f>SUMIFS(df_taxas_bancarias!E:E,df_taxas_bancarias!D:D,Conciliacao!A64,df_taxas_bancarias!F:F,"b'\x00'")</f>
        <v>0</v>
      </c>
      <c r="N64" s="11">
        <f>SUMIFS(df_extratos!I:I,df_extratos!F:F,Conciliacao!A64,df_extratos!G:G,"DEBITO")</f>
        <v>0</v>
      </c>
      <c r="O64" s="12">
        <f t="shared" si="4"/>
        <v>0</v>
      </c>
      <c r="P64" s="26">
        <f t="shared" si="5"/>
        <v>0</v>
      </c>
    </row>
    <row r="65" spans="1:16" hidden="1" x14ac:dyDescent="0.35">
      <c r="A65" s="6">
        <v>45355</v>
      </c>
      <c r="B65" s="4">
        <f>SUMIFS(df_faturam_zig!K:K,df_faturam_zig!L:L,Conciliacao!A65)</f>
        <v>0</v>
      </c>
      <c r="C65" s="4"/>
      <c r="D65" s="4">
        <f>SUMIFS(df_faturam_zig!E:E,df_faturam_zig!L:L,Conciliacao!A65,df_faturam_zig!F:F,"DINHEIRO")</f>
        <v>0</v>
      </c>
      <c r="E65" s="4">
        <f>SUMIFS(view_parc_agrup!G:G,view_parc_agrup!F:F,Conciliacao!A65)</f>
        <v>0</v>
      </c>
      <c r="F65" s="7">
        <f>SUMIFS(df_mutuos!H:H,df_mutuos!B:B,Conciliacao!A65)</f>
        <v>81168.44</v>
      </c>
      <c r="G65" s="8">
        <f>SUMIFS(df_extratos!I:I,df_extratos!F:F,Conciliacao!A65,df_extratos!G:G,"CREDITO")</f>
        <v>0</v>
      </c>
      <c r="H65" s="24">
        <f>SUMIFS(df_tesouraria_trans!E:E,df_tesouraria_trans!D:D,Conciliacao!A65)</f>
        <v>0</v>
      </c>
      <c r="I65" s="10">
        <f t="shared" si="3"/>
        <v>81168.44</v>
      </c>
      <c r="J65" s="5">
        <f>SUMIFS(df_blueme_sem_parcelamento!F:F,df_blueme_sem_parcelamento!I:I,Conciliacao!A65)</f>
        <v>0</v>
      </c>
      <c r="K65" s="5">
        <f>SUMIFS(df_blueme_com_parcelamento!I:I,df_blueme_com_parcelamento!L:L,Conciliacao!A65)</f>
        <v>0</v>
      </c>
      <c r="L65" s="9">
        <f>SUMIFS(df_mutuos!I:I,df_mutuos!B:B,Conciliacao!A65,df_mutuos!G:G,"b'\x00'")</f>
        <v>0</v>
      </c>
      <c r="M65" s="9">
        <f>SUMIFS(df_taxas_bancarias!E:E,df_taxas_bancarias!D:D,Conciliacao!A65,df_taxas_bancarias!F:F,"b'\x00'")</f>
        <v>0</v>
      </c>
      <c r="N65" s="11">
        <f>SUMIFS(df_extratos!I:I,df_extratos!F:F,Conciliacao!A65,df_extratos!G:G,"DEBITO")</f>
        <v>0</v>
      </c>
      <c r="O65" s="12">
        <f t="shared" si="4"/>
        <v>0</v>
      </c>
      <c r="P65" s="26">
        <f t="shared" si="5"/>
        <v>-81168.44</v>
      </c>
    </row>
    <row r="66" spans="1:16" hidden="1" x14ac:dyDescent="0.35">
      <c r="A66" s="6">
        <v>45356</v>
      </c>
      <c r="B66" s="4">
        <f>SUMIFS(df_faturam_zig!K:K,df_faturam_zig!L:L,Conciliacao!A66)</f>
        <v>0</v>
      </c>
      <c r="C66" s="4"/>
      <c r="D66" s="4">
        <f>SUMIFS(df_faturam_zig!E:E,df_faturam_zig!L:L,Conciliacao!A66,df_faturam_zig!F:F,"DINHEIRO")</f>
        <v>0</v>
      </c>
      <c r="E66" s="4">
        <f>SUMIFS(view_parc_agrup!G:G,view_parc_agrup!F:F,Conciliacao!A66)</f>
        <v>0</v>
      </c>
      <c r="F66" s="7">
        <f>SUMIFS(df_mutuos!H:H,df_mutuos!B:B,Conciliacao!A66)</f>
        <v>52420</v>
      </c>
      <c r="G66" s="8">
        <f>SUMIFS(df_extratos!I:I,df_extratos!F:F,Conciliacao!A66,df_extratos!G:G,"CREDITO")</f>
        <v>0</v>
      </c>
      <c r="H66" s="24">
        <f>SUMIFS(df_tesouraria_trans!E:E,df_tesouraria_trans!D:D,Conciliacao!A66)</f>
        <v>0</v>
      </c>
      <c r="I66" s="10">
        <f t="shared" ref="I66:I97" si="6">SUM(B66:F66)-SUM(G66:H66)</f>
        <v>52420</v>
      </c>
      <c r="J66" s="5">
        <f>SUMIFS(df_blueme_sem_parcelamento!F:F,df_blueme_sem_parcelamento!I:I,Conciliacao!A66)</f>
        <v>0</v>
      </c>
      <c r="K66" s="5">
        <f>SUMIFS(df_blueme_com_parcelamento!I:I,df_blueme_com_parcelamento!L:L,Conciliacao!A66)</f>
        <v>0</v>
      </c>
      <c r="L66" s="9">
        <f>SUMIFS(df_mutuos!I:I,df_mutuos!B:B,Conciliacao!A66,df_mutuos!G:G,"b'\x00'")</f>
        <v>0</v>
      </c>
      <c r="M66" s="9">
        <f>SUMIFS(df_taxas_bancarias!E:E,df_taxas_bancarias!D:D,Conciliacao!A66,df_taxas_bancarias!F:F,"b'\x00'")</f>
        <v>0</v>
      </c>
      <c r="N66" s="11">
        <f>SUMIFS(df_extratos!I:I,df_extratos!F:F,Conciliacao!A66,df_extratos!G:G,"DEBITO")</f>
        <v>0</v>
      </c>
      <c r="O66" s="12">
        <f t="shared" ref="O66:O97" si="7">SUM(J66:M66)+N66</f>
        <v>0</v>
      </c>
      <c r="P66" s="26">
        <f t="shared" ref="P66:P97" si="8">O66-I66</f>
        <v>-52420</v>
      </c>
    </row>
    <row r="67" spans="1:16" hidden="1" x14ac:dyDescent="0.35">
      <c r="A67" s="6">
        <v>45357</v>
      </c>
      <c r="B67" s="4">
        <f>SUMIFS(df_faturam_zig!K:K,df_faturam_zig!L:L,Conciliacao!A67)</f>
        <v>0</v>
      </c>
      <c r="C67" s="4"/>
      <c r="D67" s="4">
        <f>SUMIFS(df_faturam_zig!E:E,df_faturam_zig!L:L,Conciliacao!A67,df_faturam_zig!F:F,"DINHEIRO")</f>
        <v>0</v>
      </c>
      <c r="E67" s="4">
        <f>SUMIFS(view_parc_agrup!G:G,view_parc_agrup!F:F,Conciliacao!A67)</f>
        <v>3500</v>
      </c>
      <c r="F67" s="7">
        <f>SUMIFS(df_mutuos!H:H,df_mutuos!B:B,Conciliacao!A67)</f>
        <v>110143.66</v>
      </c>
      <c r="G67" s="8">
        <f>SUMIFS(df_extratos!I:I,df_extratos!F:F,Conciliacao!A67,df_extratos!G:G,"CREDITO")</f>
        <v>0</v>
      </c>
      <c r="H67" s="24">
        <f>SUMIFS(df_tesouraria_trans!E:E,df_tesouraria_trans!D:D,Conciliacao!A67)</f>
        <v>0</v>
      </c>
      <c r="I67" s="10">
        <f t="shared" si="6"/>
        <v>113643.66</v>
      </c>
      <c r="J67" s="5">
        <f>SUMIFS(df_blueme_sem_parcelamento!F:F,df_blueme_sem_parcelamento!I:I,Conciliacao!A67)</f>
        <v>0</v>
      </c>
      <c r="K67" s="5">
        <f>SUMIFS(df_blueme_com_parcelamento!I:I,df_blueme_com_parcelamento!L:L,Conciliacao!A67)</f>
        <v>0</v>
      </c>
      <c r="L67" s="9">
        <f>SUMIFS(df_mutuos!I:I,df_mutuos!B:B,Conciliacao!A67,df_mutuos!G:G,"b'\x00'")</f>
        <v>0</v>
      </c>
      <c r="M67" s="9">
        <f>SUMIFS(df_taxas_bancarias!E:E,df_taxas_bancarias!D:D,Conciliacao!A67,df_taxas_bancarias!F:F,"b'\x00'")</f>
        <v>0</v>
      </c>
      <c r="N67" s="11">
        <f>SUMIFS(df_extratos!I:I,df_extratos!F:F,Conciliacao!A67,df_extratos!G:G,"DEBITO")</f>
        <v>0</v>
      </c>
      <c r="O67" s="12">
        <f t="shared" si="7"/>
        <v>0</v>
      </c>
      <c r="P67" s="26">
        <f t="shared" si="8"/>
        <v>-113643.66</v>
      </c>
    </row>
    <row r="68" spans="1:16" hidden="1" x14ac:dyDescent="0.35">
      <c r="A68" s="6">
        <v>45358</v>
      </c>
      <c r="B68" s="4">
        <f>SUMIFS(df_faturam_zig!K:K,df_faturam_zig!L:L,Conciliacao!A68)</f>
        <v>0</v>
      </c>
      <c r="C68" s="4"/>
      <c r="D68" s="4">
        <f>SUMIFS(df_faturam_zig!E:E,df_faturam_zig!L:L,Conciliacao!A68,df_faturam_zig!F:F,"DINHEIRO")</f>
        <v>0</v>
      </c>
      <c r="E68" s="4">
        <f>SUMIFS(view_parc_agrup!G:G,view_parc_agrup!F:F,Conciliacao!A68)</f>
        <v>4800</v>
      </c>
      <c r="F68" s="7">
        <f>SUMIFS(df_mutuos!H:H,df_mutuos!B:B,Conciliacao!A68)</f>
        <v>28560</v>
      </c>
      <c r="G68" s="8">
        <f>SUMIFS(df_extratos!I:I,df_extratos!F:F,Conciliacao!A68,df_extratos!G:G,"CREDITO")</f>
        <v>0</v>
      </c>
      <c r="H68" s="24">
        <f>SUMIFS(df_tesouraria_trans!E:E,df_tesouraria_trans!D:D,Conciliacao!A68)</f>
        <v>0</v>
      </c>
      <c r="I68" s="10">
        <f t="shared" si="6"/>
        <v>33360</v>
      </c>
      <c r="J68" s="5">
        <f>SUMIFS(df_blueme_sem_parcelamento!F:F,df_blueme_sem_parcelamento!I:I,Conciliacao!A68)</f>
        <v>0</v>
      </c>
      <c r="K68" s="5">
        <f>SUMIFS(df_blueme_com_parcelamento!I:I,df_blueme_com_parcelamento!L:L,Conciliacao!A68)</f>
        <v>0</v>
      </c>
      <c r="L68" s="9">
        <f>SUMIFS(df_mutuos!I:I,df_mutuos!B:B,Conciliacao!A68,df_mutuos!G:G,"b'\x00'")</f>
        <v>0</v>
      </c>
      <c r="M68" s="9">
        <f>SUMIFS(df_taxas_bancarias!E:E,df_taxas_bancarias!D:D,Conciliacao!A68,df_taxas_bancarias!F:F,"b'\x00'")</f>
        <v>0</v>
      </c>
      <c r="N68" s="11">
        <f>SUMIFS(df_extratos!I:I,df_extratos!F:F,Conciliacao!A68,df_extratos!G:G,"DEBITO")</f>
        <v>0</v>
      </c>
      <c r="O68" s="12">
        <f t="shared" si="7"/>
        <v>0</v>
      </c>
      <c r="P68" s="26">
        <f t="shared" si="8"/>
        <v>-33360</v>
      </c>
    </row>
    <row r="69" spans="1:16" hidden="1" x14ac:dyDescent="0.35">
      <c r="A69" s="6">
        <v>45359</v>
      </c>
      <c r="B69" s="4">
        <f>SUMIFS(df_faturam_zig!K:K,df_faturam_zig!L:L,Conciliacao!A69)</f>
        <v>0</v>
      </c>
      <c r="C69" s="4"/>
      <c r="D69" s="4">
        <f>SUMIFS(df_faturam_zig!E:E,df_faturam_zig!L:L,Conciliacao!A69,df_faturam_zig!F:F,"DINHEIRO")</f>
        <v>0</v>
      </c>
      <c r="E69" s="4">
        <f>SUMIFS(view_parc_agrup!G:G,view_parc_agrup!F:F,Conciliacao!A69)</f>
        <v>2081.4899999999998</v>
      </c>
      <c r="F69" s="7">
        <f>SUMIFS(df_mutuos!H:H,df_mutuos!B:B,Conciliacao!A69)</f>
        <v>66000</v>
      </c>
      <c r="G69" s="8">
        <f>SUMIFS(df_extratos!I:I,df_extratos!F:F,Conciliacao!A69,df_extratos!G:G,"CREDITO")</f>
        <v>0</v>
      </c>
      <c r="H69" s="24">
        <f>SUMIFS(df_tesouraria_trans!E:E,df_tesouraria_trans!D:D,Conciliacao!A69)</f>
        <v>0</v>
      </c>
      <c r="I69" s="10">
        <f t="shared" si="6"/>
        <v>68081.490000000005</v>
      </c>
      <c r="J69" s="5">
        <f>SUMIFS(df_blueme_sem_parcelamento!F:F,df_blueme_sem_parcelamento!I:I,Conciliacao!A69)</f>
        <v>0</v>
      </c>
      <c r="K69" s="5">
        <f>SUMIFS(df_blueme_com_parcelamento!I:I,df_blueme_com_parcelamento!L:L,Conciliacao!A69)</f>
        <v>0</v>
      </c>
      <c r="L69" s="9">
        <f>SUMIFS(df_mutuos!I:I,df_mutuos!B:B,Conciliacao!A69,df_mutuos!G:G,"b'\x00'")</f>
        <v>0</v>
      </c>
      <c r="M69" s="9">
        <f>SUMIFS(df_taxas_bancarias!E:E,df_taxas_bancarias!D:D,Conciliacao!A69,df_taxas_bancarias!F:F,"b'\x00'")</f>
        <v>0</v>
      </c>
      <c r="N69" s="11">
        <f>SUMIFS(df_extratos!I:I,df_extratos!F:F,Conciliacao!A69,df_extratos!G:G,"DEBITO")</f>
        <v>0</v>
      </c>
      <c r="O69" s="12">
        <f t="shared" si="7"/>
        <v>0</v>
      </c>
      <c r="P69" s="26">
        <f t="shared" si="8"/>
        <v>-68081.490000000005</v>
      </c>
    </row>
    <row r="70" spans="1:16" hidden="1" x14ac:dyDescent="0.35">
      <c r="A70" s="6">
        <v>45360</v>
      </c>
      <c r="B70" s="4">
        <f>SUMIFS(df_faturam_zig!K:K,df_faturam_zig!L:L,Conciliacao!A70)</f>
        <v>0</v>
      </c>
      <c r="C70" s="4"/>
      <c r="D70" s="4">
        <f>SUMIFS(df_faturam_zig!E:E,df_faturam_zig!L:L,Conciliacao!A70,df_faturam_zig!F:F,"DINHEIRO")</f>
        <v>0</v>
      </c>
      <c r="E70" s="4">
        <f>SUMIFS(view_parc_agrup!G:G,view_parc_agrup!F:F,Conciliacao!A70)</f>
        <v>0</v>
      </c>
      <c r="F70" s="7">
        <f>SUMIFS(df_mutuos!H:H,df_mutuos!B:B,Conciliacao!A70)</f>
        <v>0</v>
      </c>
      <c r="G70" s="8">
        <f>SUMIFS(df_extratos!I:I,df_extratos!F:F,Conciliacao!A70,df_extratos!G:G,"CREDITO")</f>
        <v>0</v>
      </c>
      <c r="H70" s="24">
        <f>SUMIFS(df_tesouraria_trans!E:E,df_tesouraria_trans!D:D,Conciliacao!A70)</f>
        <v>0</v>
      </c>
      <c r="I70" s="10">
        <f t="shared" si="6"/>
        <v>0</v>
      </c>
      <c r="J70" s="5">
        <f>SUMIFS(df_blueme_sem_parcelamento!F:F,df_blueme_sem_parcelamento!I:I,Conciliacao!A70)</f>
        <v>0</v>
      </c>
      <c r="K70" s="5">
        <f>SUMIFS(df_blueme_com_parcelamento!I:I,df_blueme_com_parcelamento!L:L,Conciliacao!A70)</f>
        <v>0</v>
      </c>
      <c r="L70" s="9">
        <f>SUMIFS(df_mutuos!I:I,df_mutuos!B:B,Conciliacao!A70,df_mutuos!G:G,"b'\x00'")</f>
        <v>0</v>
      </c>
      <c r="M70" s="9">
        <f>SUMIFS(df_taxas_bancarias!E:E,df_taxas_bancarias!D:D,Conciliacao!A70,df_taxas_bancarias!F:F,"b'\x00'")</f>
        <v>0</v>
      </c>
      <c r="N70" s="11">
        <f>SUMIFS(df_extratos!I:I,df_extratos!F:F,Conciliacao!A70,df_extratos!G:G,"DEBITO")</f>
        <v>0</v>
      </c>
      <c r="O70" s="12">
        <f t="shared" si="7"/>
        <v>0</v>
      </c>
      <c r="P70" s="26">
        <f t="shared" si="8"/>
        <v>0</v>
      </c>
    </row>
    <row r="71" spans="1:16" hidden="1" x14ac:dyDescent="0.35">
      <c r="A71" s="6">
        <v>45361</v>
      </c>
      <c r="B71" s="4">
        <f>SUMIFS(df_faturam_zig!K:K,df_faturam_zig!L:L,Conciliacao!A71)</f>
        <v>0</v>
      </c>
      <c r="C71" s="4"/>
      <c r="D71" s="4">
        <f>SUMIFS(df_faturam_zig!E:E,df_faturam_zig!L:L,Conciliacao!A71,df_faturam_zig!F:F,"DINHEIRO")</f>
        <v>0</v>
      </c>
      <c r="E71" s="4">
        <f>SUMIFS(view_parc_agrup!G:G,view_parc_agrup!F:F,Conciliacao!A71)</f>
        <v>0</v>
      </c>
      <c r="F71" s="7">
        <f>SUMIFS(df_mutuos!H:H,df_mutuos!B:B,Conciliacao!A71)</f>
        <v>0</v>
      </c>
      <c r="G71" s="8">
        <f>SUMIFS(df_extratos!I:I,df_extratos!F:F,Conciliacao!A71,df_extratos!G:G,"CREDITO")</f>
        <v>0</v>
      </c>
      <c r="H71" s="24">
        <f>SUMIFS(df_tesouraria_trans!E:E,df_tesouraria_trans!D:D,Conciliacao!A71)</f>
        <v>0</v>
      </c>
      <c r="I71" s="10">
        <f t="shared" si="6"/>
        <v>0</v>
      </c>
      <c r="J71" s="5">
        <f>SUMIFS(df_blueme_sem_parcelamento!F:F,df_blueme_sem_parcelamento!I:I,Conciliacao!A71)</f>
        <v>0</v>
      </c>
      <c r="K71" s="5">
        <f>SUMIFS(df_blueme_com_parcelamento!I:I,df_blueme_com_parcelamento!L:L,Conciliacao!A71)</f>
        <v>0</v>
      </c>
      <c r="L71" s="9">
        <f>SUMIFS(df_mutuos!I:I,df_mutuos!B:B,Conciliacao!A71,df_mutuos!G:G,"b'\x00'")</f>
        <v>0</v>
      </c>
      <c r="M71" s="9">
        <f>SUMIFS(df_taxas_bancarias!E:E,df_taxas_bancarias!D:D,Conciliacao!A71,df_taxas_bancarias!F:F,"b'\x00'")</f>
        <v>0</v>
      </c>
      <c r="N71" s="11">
        <f>SUMIFS(df_extratos!I:I,df_extratos!F:F,Conciliacao!A71,df_extratos!G:G,"DEBITO")</f>
        <v>0</v>
      </c>
      <c r="O71" s="12">
        <f t="shared" si="7"/>
        <v>0</v>
      </c>
      <c r="P71" s="26">
        <f t="shared" si="8"/>
        <v>0</v>
      </c>
    </row>
    <row r="72" spans="1:16" hidden="1" x14ac:dyDescent="0.35">
      <c r="A72" s="6">
        <v>45362</v>
      </c>
      <c r="B72" s="4">
        <f>SUMIFS(df_faturam_zig!K:K,df_faturam_zig!L:L,Conciliacao!A72)</f>
        <v>0</v>
      </c>
      <c r="C72" s="4"/>
      <c r="D72" s="4">
        <f>SUMIFS(df_faturam_zig!E:E,df_faturam_zig!L:L,Conciliacao!A72,df_faturam_zig!F:F,"DINHEIRO")</f>
        <v>0</v>
      </c>
      <c r="E72" s="4">
        <f>SUMIFS(view_parc_agrup!G:G,view_parc_agrup!F:F,Conciliacao!A72)</f>
        <v>0</v>
      </c>
      <c r="F72" s="7">
        <f>SUMIFS(df_mutuos!H:H,df_mutuos!B:B,Conciliacao!A72)</f>
        <v>46020</v>
      </c>
      <c r="G72" s="8">
        <f>SUMIFS(df_extratos!I:I,df_extratos!F:F,Conciliacao!A72,df_extratos!G:G,"CREDITO")</f>
        <v>0</v>
      </c>
      <c r="H72" s="24">
        <f>SUMIFS(df_tesouraria_trans!E:E,df_tesouraria_trans!D:D,Conciliacao!A72)</f>
        <v>0</v>
      </c>
      <c r="I72" s="10">
        <f t="shared" si="6"/>
        <v>46020</v>
      </c>
      <c r="J72" s="5">
        <f>SUMIFS(df_blueme_sem_parcelamento!F:F,df_blueme_sem_parcelamento!I:I,Conciliacao!A72)</f>
        <v>0</v>
      </c>
      <c r="K72" s="5">
        <f>SUMIFS(df_blueme_com_parcelamento!I:I,df_blueme_com_parcelamento!L:L,Conciliacao!A72)</f>
        <v>0</v>
      </c>
      <c r="L72" s="9">
        <f>SUMIFS(df_mutuos!I:I,df_mutuos!B:B,Conciliacao!A72,df_mutuos!G:G,"b'\x00'")</f>
        <v>0</v>
      </c>
      <c r="M72" s="9">
        <f>SUMIFS(df_taxas_bancarias!E:E,df_taxas_bancarias!D:D,Conciliacao!A72,df_taxas_bancarias!F:F,"b'\x00'")</f>
        <v>0</v>
      </c>
      <c r="N72" s="11">
        <f>SUMIFS(df_extratos!I:I,df_extratos!F:F,Conciliacao!A72,df_extratos!G:G,"DEBITO")</f>
        <v>0</v>
      </c>
      <c r="O72" s="12">
        <f t="shared" si="7"/>
        <v>0</v>
      </c>
      <c r="P72" s="26">
        <f t="shared" si="8"/>
        <v>-46020</v>
      </c>
    </row>
    <row r="73" spans="1:16" hidden="1" x14ac:dyDescent="0.35">
      <c r="A73" s="6">
        <v>45363</v>
      </c>
      <c r="B73" s="4">
        <f>SUMIFS(df_faturam_zig!K:K,df_faturam_zig!L:L,Conciliacao!A73)</f>
        <v>0</v>
      </c>
      <c r="C73" s="4"/>
      <c r="D73" s="4">
        <f>SUMIFS(df_faturam_zig!E:E,df_faturam_zig!L:L,Conciliacao!A73,df_faturam_zig!F:F,"DINHEIRO")</f>
        <v>0</v>
      </c>
      <c r="E73" s="4">
        <f>SUMIFS(view_parc_agrup!G:G,view_parc_agrup!F:F,Conciliacao!A73)</f>
        <v>0</v>
      </c>
      <c r="F73" s="7">
        <f>SUMIFS(df_mutuos!H:H,df_mutuos!B:B,Conciliacao!A73)</f>
        <v>104020</v>
      </c>
      <c r="G73" s="8">
        <f>SUMIFS(df_extratos!I:I,df_extratos!F:F,Conciliacao!A73,df_extratos!G:G,"CREDITO")</f>
        <v>0</v>
      </c>
      <c r="H73" s="24">
        <f>SUMIFS(df_tesouraria_trans!E:E,df_tesouraria_trans!D:D,Conciliacao!A73)</f>
        <v>0</v>
      </c>
      <c r="I73" s="10">
        <f t="shared" si="6"/>
        <v>104020</v>
      </c>
      <c r="J73" s="5">
        <f>SUMIFS(df_blueme_sem_parcelamento!F:F,df_blueme_sem_parcelamento!I:I,Conciliacao!A73)</f>
        <v>0</v>
      </c>
      <c r="K73" s="5">
        <f>SUMIFS(df_blueme_com_parcelamento!I:I,df_blueme_com_parcelamento!L:L,Conciliacao!A73)</f>
        <v>0</v>
      </c>
      <c r="L73" s="9">
        <f>SUMIFS(df_mutuos!I:I,df_mutuos!B:B,Conciliacao!A73,df_mutuos!G:G,"b'\x00'")</f>
        <v>0</v>
      </c>
      <c r="M73" s="9">
        <f>SUMIFS(df_taxas_bancarias!E:E,df_taxas_bancarias!D:D,Conciliacao!A73,df_taxas_bancarias!F:F,"b'\x00'")</f>
        <v>0</v>
      </c>
      <c r="N73" s="11">
        <f>SUMIFS(df_extratos!I:I,df_extratos!F:F,Conciliacao!A73,df_extratos!G:G,"DEBITO")</f>
        <v>0</v>
      </c>
      <c r="O73" s="12">
        <f t="shared" si="7"/>
        <v>0</v>
      </c>
      <c r="P73" s="26">
        <f t="shared" si="8"/>
        <v>-104020</v>
      </c>
    </row>
    <row r="74" spans="1:16" hidden="1" x14ac:dyDescent="0.35">
      <c r="A74" s="6">
        <v>45364</v>
      </c>
      <c r="B74" s="4">
        <f>SUMIFS(df_faturam_zig!K:K,df_faturam_zig!L:L,Conciliacao!A74)</f>
        <v>0</v>
      </c>
      <c r="C74" s="4"/>
      <c r="D74" s="4">
        <f>SUMIFS(df_faturam_zig!E:E,df_faturam_zig!L:L,Conciliacao!A74,df_faturam_zig!F:F,"DINHEIRO")</f>
        <v>0</v>
      </c>
      <c r="E74" s="4">
        <f>SUMIFS(view_parc_agrup!G:G,view_parc_agrup!F:F,Conciliacao!A74)</f>
        <v>3705.63</v>
      </c>
      <c r="F74" s="7">
        <f>SUMIFS(df_mutuos!H:H,df_mutuos!B:B,Conciliacao!A74)</f>
        <v>0</v>
      </c>
      <c r="G74" s="8">
        <f>SUMIFS(df_extratos!I:I,df_extratos!F:F,Conciliacao!A74,df_extratos!G:G,"CREDITO")</f>
        <v>0</v>
      </c>
      <c r="H74" s="24">
        <f>SUMIFS(df_tesouraria_trans!E:E,df_tesouraria_trans!D:D,Conciliacao!A74)</f>
        <v>0</v>
      </c>
      <c r="I74" s="10">
        <f t="shared" si="6"/>
        <v>3705.63</v>
      </c>
      <c r="J74" s="5">
        <f>SUMIFS(df_blueme_sem_parcelamento!F:F,df_blueme_sem_parcelamento!I:I,Conciliacao!A74)</f>
        <v>0</v>
      </c>
      <c r="K74" s="5">
        <f>SUMIFS(df_blueme_com_parcelamento!I:I,df_blueme_com_parcelamento!L:L,Conciliacao!A74)</f>
        <v>0</v>
      </c>
      <c r="L74" s="9">
        <f>SUMIFS(df_mutuos!I:I,df_mutuos!B:B,Conciliacao!A74,df_mutuos!G:G,"b'\x00'")</f>
        <v>0</v>
      </c>
      <c r="M74" s="9">
        <f>SUMIFS(df_taxas_bancarias!E:E,df_taxas_bancarias!D:D,Conciliacao!A74,df_taxas_bancarias!F:F,"b'\x00'")</f>
        <v>0</v>
      </c>
      <c r="N74" s="11">
        <f>SUMIFS(df_extratos!I:I,df_extratos!F:F,Conciliacao!A74,df_extratos!G:G,"DEBITO")</f>
        <v>0</v>
      </c>
      <c r="O74" s="12">
        <f t="shared" si="7"/>
        <v>0</v>
      </c>
      <c r="P74" s="26">
        <f t="shared" si="8"/>
        <v>-3705.63</v>
      </c>
    </row>
    <row r="75" spans="1:16" hidden="1" x14ac:dyDescent="0.35">
      <c r="A75" s="6">
        <v>45365</v>
      </c>
      <c r="B75" s="4">
        <f>SUMIFS(df_faturam_zig!K:K,df_faturam_zig!L:L,Conciliacao!A75)</f>
        <v>0</v>
      </c>
      <c r="C75" s="4"/>
      <c r="D75" s="4">
        <f>SUMIFS(df_faturam_zig!E:E,df_faturam_zig!L:L,Conciliacao!A75,df_faturam_zig!F:F,"DINHEIRO")</f>
        <v>0</v>
      </c>
      <c r="E75" s="4">
        <f>SUMIFS(view_parc_agrup!G:G,view_parc_agrup!F:F,Conciliacao!A75)</f>
        <v>0</v>
      </c>
      <c r="F75" s="7">
        <f>SUMIFS(df_mutuos!H:H,df_mutuos!B:B,Conciliacao!A75)</f>
        <v>66000</v>
      </c>
      <c r="G75" s="8">
        <f>SUMIFS(df_extratos!I:I,df_extratos!F:F,Conciliacao!A75,df_extratos!G:G,"CREDITO")</f>
        <v>0</v>
      </c>
      <c r="H75" s="24">
        <f>SUMIFS(df_tesouraria_trans!E:E,df_tesouraria_trans!D:D,Conciliacao!A75)</f>
        <v>0</v>
      </c>
      <c r="I75" s="10">
        <f t="shared" si="6"/>
        <v>66000</v>
      </c>
      <c r="J75" s="5">
        <f>SUMIFS(df_blueme_sem_parcelamento!F:F,df_blueme_sem_parcelamento!I:I,Conciliacao!A75)</f>
        <v>0</v>
      </c>
      <c r="K75" s="5">
        <f>SUMIFS(df_blueme_com_parcelamento!I:I,df_blueme_com_parcelamento!L:L,Conciliacao!A75)</f>
        <v>0</v>
      </c>
      <c r="L75" s="9">
        <f>SUMIFS(df_mutuos!I:I,df_mutuos!B:B,Conciliacao!A75,df_mutuos!G:G,"b'\x00'")</f>
        <v>0</v>
      </c>
      <c r="M75" s="9">
        <f>SUMIFS(df_taxas_bancarias!E:E,df_taxas_bancarias!D:D,Conciliacao!A75,df_taxas_bancarias!F:F,"b'\x00'")</f>
        <v>0</v>
      </c>
      <c r="N75" s="11">
        <f>SUMIFS(df_extratos!I:I,df_extratos!F:F,Conciliacao!A75,df_extratos!G:G,"DEBITO")</f>
        <v>0</v>
      </c>
      <c r="O75" s="12">
        <f t="shared" si="7"/>
        <v>0</v>
      </c>
      <c r="P75" s="26">
        <f t="shared" si="8"/>
        <v>-66000</v>
      </c>
    </row>
    <row r="76" spans="1:16" hidden="1" x14ac:dyDescent="0.35">
      <c r="A76" s="6">
        <v>45366</v>
      </c>
      <c r="B76" s="4">
        <f>SUMIFS(df_faturam_zig!K:K,df_faturam_zig!L:L,Conciliacao!A76)</f>
        <v>0</v>
      </c>
      <c r="C76" s="4"/>
      <c r="D76" s="4">
        <f>SUMIFS(df_faturam_zig!E:E,df_faturam_zig!L:L,Conciliacao!A76,df_faturam_zig!F:F,"DINHEIRO")</f>
        <v>0</v>
      </c>
      <c r="E76" s="4">
        <f>SUMIFS(view_parc_agrup!G:G,view_parc_agrup!F:F,Conciliacao!A76)</f>
        <v>0</v>
      </c>
      <c r="F76" s="7">
        <f>SUMIFS(df_mutuos!H:H,df_mutuos!B:B,Conciliacao!A76)</f>
        <v>56303.8</v>
      </c>
      <c r="G76" s="8">
        <f>SUMIFS(df_extratos!I:I,df_extratos!F:F,Conciliacao!A76,df_extratos!G:G,"CREDITO")</f>
        <v>0</v>
      </c>
      <c r="H76" s="24">
        <f>SUMIFS(df_tesouraria_trans!E:E,df_tesouraria_trans!D:D,Conciliacao!A76)</f>
        <v>0</v>
      </c>
      <c r="I76" s="10">
        <f t="shared" si="6"/>
        <v>56303.8</v>
      </c>
      <c r="J76" s="5">
        <f>SUMIFS(df_blueme_sem_parcelamento!F:F,df_blueme_sem_parcelamento!I:I,Conciliacao!A76)</f>
        <v>0</v>
      </c>
      <c r="K76" s="5">
        <f>SUMIFS(df_blueme_com_parcelamento!I:I,df_blueme_com_parcelamento!L:L,Conciliacao!A76)</f>
        <v>0</v>
      </c>
      <c r="L76" s="9">
        <f>SUMIFS(df_mutuos!I:I,df_mutuos!B:B,Conciliacao!A76,df_mutuos!G:G,"b'\x00'")</f>
        <v>0</v>
      </c>
      <c r="M76" s="9">
        <f>SUMIFS(df_taxas_bancarias!E:E,df_taxas_bancarias!D:D,Conciliacao!A76,df_taxas_bancarias!F:F,"b'\x00'")</f>
        <v>0</v>
      </c>
      <c r="N76" s="11">
        <f>SUMIFS(df_extratos!I:I,df_extratos!F:F,Conciliacao!A76,df_extratos!G:G,"DEBITO")</f>
        <v>0</v>
      </c>
      <c r="O76" s="12">
        <f t="shared" si="7"/>
        <v>0</v>
      </c>
      <c r="P76" s="26">
        <f t="shared" si="8"/>
        <v>-56303.8</v>
      </c>
    </row>
    <row r="77" spans="1:16" hidden="1" x14ac:dyDescent="0.35">
      <c r="A77" s="6">
        <v>45367</v>
      </c>
      <c r="B77" s="4">
        <f>SUMIFS(df_faturam_zig!K:K,df_faturam_zig!L:L,Conciliacao!A77)</f>
        <v>0</v>
      </c>
      <c r="C77" s="4"/>
      <c r="D77" s="4">
        <f>SUMIFS(df_faturam_zig!E:E,df_faturam_zig!L:L,Conciliacao!A77,df_faturam_zig!F:F,"DINHEIRO")</f>
        <v>0</v>
      </c>
      <c r="E77" s="4">
        <f>SUMIFS(view_parc_agrup!G:G,view_parc_agrup!F:F,Conciliacao!A77)</f>
        <v>0</v>
      </c>
      <c r="F77" s="7">
        <f>SUMIFS(df_mutuos!H:H,df_mutuos!B:B,Conciliacao!A77)</f>
        <v>0</v>
      </c>
      <c r="G77" s="8">
        <f>SUMIFS(df_extratos!I:I,df_extratos!F:F,Conciliacao!A77,df_extratos!G:G,"CREDITO")</f>
        <v>0</v>
      </c>
      <c r="H77" s="24">
        <f>SUMIFS(df_tesouraria_trans!E:E,df_tesouraria_trans!D:D,Conciliacao!A77)</f>
        <v>0</v>
      </c>
      <c r="I77" s="10">
        <f t="shared" si="6"/>
        <v>0</v>
      </c>
      <c r="J77" s="5">
        <f>SUMIFS(df_blueme_sem_parcelamento!F:F,df_blueme_sem_parcelamento!I:I,Conciliacao!A77)</f>
        <v>0</v>
      </c>
      <c r="K77" s="5">
        <f>SUMIFS(df_blueme_com_parcelamento!I:I,df_blueme_com_parcelamento!L:L,Conciliacao!A77)</f>
        <v>0</v>
      </c>
      <c r="L77" s="9">
        <f>SUMIFS(df_mutuos!I:I,df_mutuos!B:B,Conciliacao!A77,df_mutuos!G:G,"b'\x00'")</f>
        <v>0</v>
      </c>
      <c r="M77" s="9">
        <f>SUMIFS(df_taxas_bancarias!E:E,df_taxas_bancarias!D:D,Conciliacao!A77,df_taxas_bancarias!F:F,"b'\x00'")</f>
        <v>0</v>
      </c>
      <c r="N77" s="11">
        <f>SUMIFS(df_extratos!I:I,df_extratos!F:F,Conciliacao!A77,df_extratos!G:G,"DEBITO")</f>
        <v>0</v>
      </c>
      <c r="O77" s="12">
        <f t="shared" si="7"/>
        <v>0</v>
      </c>
      <c r="P77" s="26">
        <f t="shared" si="8"/>
        <v>0</v>
      </c>
    </row>
    <row r="78" spans="1:16" hidden="1" x14ac:dyDescent="0.35">
      <c r="A78" s="6">
        <v>45368</v>
      </c>
      <c r="B78" s="4">
        <f>SUMIFS(df_faturam_zig!K:K,df_faturam_zig!L:L,Conciliacao!A78)</f>
        <v>0</v>
      </c>
      <c r="C78" s="4"/>
      <c r="D78" s="4">
        <f>SUMIFS(df_faturam_zig!E:E,df_faturam_zig!L:L,Conciliacao!A78,df_faturam_zig!F:F,"DINHEIRO")</f>
        <v>0</v>
      </c>
      <c r="E78" s="4">
        <f>SUMIFS(view_parc_agrup!G:G,view_parc_agrup!F:F,Conciliacao!A78)</f>
        <v>0</v>
      </c>
      <c r="F78" s="7">
        <f>SUMIFS(df_mutuos!H:H,df_mutuos!B:B,Conciliacao!A78)</f>
        <v>0</v>
      </c>
      <c r="G78" s="8">
        <f>SUMIFS(df_extratos!I:I,df_extratos!F:F,Conciliacao!A78,df_extratos!G:G,"CREDITO")</f>
        <v>0</v>
      </c>
      <c r="H78" s="24">
        <f>SUMIFS(df_tesouraria_trans!E:E,df_tesouraria_trans!D:D,Conciliacao!A78)</f>
        <v>0</v>
      </c>
      <c r="I78" s="10">
        <f t="shared" si="6"/>
        <v>0</v>
      </c>
      <c r="J78" s="5">
        <f>SUMIFS(df_blueme_sem_parcelamento!F:F,df_blueme_sem_parcelamento!I:I,Conciliacao!A78)</f>
        <v>0</v>
      </c>
      <c r="K78" s="5">
        <f>SUMIFS(df_blueme_com_parcelamento!I:I,df_blueme_com_parcelamento!L:L,Conciliacao!A78)</f>
        <v>0</v>
      </c>
      <c r="L78" s="9">
        <f>SUMIFS(df_mutuos!I:I,df_mutuos!B:B,Conciliacao!A78,df_mutuos!G:G,"b'\x00'")</f>
        <v>0</v>
      </c>
      <c r="M78" s="9">
        <f>SUMIFS(df_taxas_bancarias!E:E,df_taxas_bancarias!D:D,Conciliacao!A78,df_taxas_bancarias!F:F,"b'\x00'")</f>
        <v>0</v>
      </c>
      <c r="N78" s="11">
        <f>SUMIFS(df_extratos!I:I,df_extratos!F:F,Conciliacao!A78,df_extratos!G:G,"DEBITO")</f>
        <v>0</v>
      </c>
      <c r="O78" s="12">
        <f t="shared" si="7"/>
        <v>0</v>
      </c>
      <c r="P78" s="26">
        <f t="shared" si="8"/>
        <v>0</v>
      </c>
    </row>
    <row r="79" spans="1:16" hidden="1" x14ac:dyDescent="0.35">
      <c r="A79" s="6">
        <v>45369</v>
      </c>
      <c r="B79" s="4">
        <f>SUMIFS(df_faturam_zig!K:K,df_faturam_zig!L:L,Conciliacao!A79)</f>
        <v>0</v>
      </c>
      <c r="C79" s="4"/>
      <c r="D79" s="4">
        <f>SUMIFS(df_faturam_zig!E:E,df_faturam_zig!L:L,Conciliacao!A79,df_faturam_zig!F:F,"DINHEIRO")</f>
        <v>0</v>
      </c>
      <c r="E79" s="4">
        <f>SUMIFS(view_parc_agrup!G:G,view_parc_agrup!F:F,Conciliacao!A79)</f>
        <v>0</v>
      </c>
      <c r="F79" s="7">
        <f>SUMIFS(df_mutuos!H:H,df_mutuos!B:B,Conciliacao!A79)</f>
        <v>147669.16</v>
      </c>
      <c r="G79" s="8">
        <f>SUMIFS(df_extratos!I:I,df_extratos!F:F,Conciliacao!A79,df_extratos!G:G,"CREDITO")</f>
        <v>0</v>
      </c>
      <c r="H79" s="24">
        <f>SUMIFS(df_tesouraria_trans!E:E,df_tesouraria_trans!D:D,Conciliacao!A79)</f>
        <v>0</v>
      </c>
      <c r="I79" s="10">
        <f t="shared" si="6"/>
        <v>147669.16</v>
      </c>
      <c r="J79" s="5">
        <f>SUMIFS(df_blueme_sem_parcelamento!F:F,df_blueme_sem_parcelamento!I:I,Conciliacao!A79)</f>
        <v>0</v>
      </c>
      <c r="K79" s="5">
        <f>SUMIFS(df_blueme_com_parcelamento!I:I,df_blueme_com_parcelamento!L:L,Conciliacao!A79)</f>
        <v>0</v>
      </c>
      <c r="L79" s="9">
        <f>SUMIFS(df_mutuos!I:I,df_mutuos!B:B,Conciliacao!A79,df_mutuos!G:G,"b'\x00'")</f>
        <v>0</v>
      </c>
      <c r="M79" s="9">
        <f>SUMIFS(df_taxas_bancarias!E:E,df_taxas_bancarias!D:D,Conciliacao!A79,df_taxas_bancarias!F:F,"b'\x00'")</f>
        <v>0</v>
      </c>
      <c r="N79" s="11">
        <f>SUMIFS(df_extratos!I:I,df_extratos!F:F,Conciliacao!A79,df_extratos!G:G,"DEBITO")</f>
        <v>0</v>
      </c>
      <c r="O79" s="12">
        <f t="shared" si="7"/>
        <v>0</v>
      </c>
      <c r="P79" s="26">
        <f t="shared" si="8"/>
        <v>-147669.16</v>
      </c>
    </row>
    <row r="80" spans="1:16" hidden="1" x14ac:dyDescent="0.35">
      <c r="A80" s="6">
        <v>45370</v>
      </c>
      <c r="B80" s="4">
        <f>SUMIFS(df_faturam_zig!K:K,df_faturam_zig!L:L,Conciliacao!A80)</f>
        <v>0</v>
      </c>
      <c r="C80" s="4"/>
      <c r="D80" s="4">
        <f>SUMIFS(df_faturam_zig!E:E,df_faturam_zig!L:L,Conciliacao!A80,df_faturam_zig!F:F,"DINHEIRO")</f>
        <v>0</v>
      </c>
      <c r="E80" s="4">
        <f>SUMIFS(view_parc_agrup!G:G,view_parc_agrup!F:F,Conciliacao!A80)</f>
        <v>0</v>
      </c>
      <c r="F80" s="7">
        <f>SUMIFS(df_mutuos!H:H,df_mutuos!B:B,Conciliacao!A80)</f>
        <v>74020</v>
      </c>
      <c r="G80" s="8">
        <f>SUMIFS(df_extratos!I:I,df_extratos!F:F,Conciliacao!A80,df_extratos!G:G,"CREDITO")</f>
        <v>0</v>
      </c>
      <c r="H80" s="24">
        <f>SUMIFS(df_tesouraria_trans!E:E,df_tesouraria_trans!D:D,Conciliacao!A80)</f>
        <v>0</v>
      </c>
      <c r="I80" s="10">
        <f t="shared" si="6"/>
        <v>74020</v>
      </c>
      <c r="J80" s="5">
        <f>SUMIFS(df_blueme_sem_parcelamento!F:F,df_blueme_sem_parcelamento!I:I,Conciliacao!A80)</f>
        <v>0</v>
      </c>
      <c r="K80" s="5">
        <f>SUMIFS(df_blueme_com_parcelamento!I:I,df_blueme_com_parcelamento!L:L,Conciliacao!A80)</f>
        <v>0</v>
      </c>
      <c r="L80" s="9">
        <f>SUMIFS(df_mutuos!I:I,df_mutuos!B:B,Conciliacao!A80,df_mutuos!G:G,"b'\x00'")</f>
        <v>0</v>
      </c>
      <c r="M80" s="9">
        <f>SUMIFS(df_taxas_bancarias!E:E,df_taxas_bancarias!D:D,Conciliacao!A80,df_taxas_bancarias!F:F,"b'\x00'")</f>
        <v>0</v>
      </c>
      <c r="N80" s="11">
        <f>SUMIFS(df_extratos!I:I,df_extratos!F:F,Conciliacao!A80,df_extratos!G:G,"DEBITO")</f>
        <v>0</v>
      </c>
      <c r="O80" s="12">
        <f t="shared" si="7"/>
        <v>0</v>
      </c>
      <c r="P80" s="26">
        <f t="shared" si="8"/>
        <v>-74020</v>
      </c>
    </row>
    <row r="81" spans="1:16" hidden="1" x14ac:dyDescent="0.35">
      <c r="A81" s="6">
        <v>45371</v>
      </c>
      <c r="B81" s="4">
        <f>SUMIFS(df_faturam_zig!K:K,df_faturam_zig!L:L,Conciliacao!A81)</f>
        <v>0</v>
      </c>
      <c r="C81" s="4"/>
      <c r="D81" s="4">
        <f>SUMIFS(df_faturam_zig!E:E,df_faturam_zig!L:L,Conciliacao!A81,df_faturam_zig!F:F,"DINHEIRO")</f>
        <v>0</v>
      </c>
      <c r="E81" s="4">
        <f>SUMIFS(view_parc_agrup!G:G,view_parc_agrup!F:F,Conciliacao!A81)</f>
        <v>1730.51</v>
      </c>
      <c r="F81" s="7">
        <f>SUMIFS(df_mutuos!H:H,df_mutuos!B:B,Conciliacao!A81)</f>
        <v>174141.36000000002</v>
      </c>
      <c r="G81" s="8">
        <f>SUMIFS(df_extratos!I:I,df_extratos!F:F,Conciliacao!A81,df_extratos!G:G,"CREDITO")</f>
        <v>0</v>
      </c>
      <c r="H81" s="24">
        <f>SUMIFS(df_tesouraria_trans!E:E,df_tesouraria_trans!D:D,Conciliacao!A81)</f>
        <v>0</v>
      </c>
      <c r="I81" s="10">
        <f t="shared" si="6"/>
        <v>175871.87000000002</v>
      </c>
      <c r="J81" s="5">
        <f>SUMIFS(df_blueme_sem_parcelamento!F:F,df_blueme_sem_parcelamento!I:I,Conciliacao!A81)</f>
        <v>0</v>
      </c>
      <c r="K81" s="5">
        <f>SUMIFS(df_blueme_com_parcelamento!I:I,df_blueme_com_parcelamento!L:L,Conciliacao!A81)</f>
        <v>0</v>
      </c>
      <c r="L81" s="9">
        <f>SUMIFS(df_mutuos!I:I,df_mutuos!B:B,Conciliacao!A81,df_mutuos!G:G,"b'\x00'")</f>
        <v>0</v>
      </c>
      <c r="M81" s="9">
        <f>SUMIFS(df_taxas_bancarias!E:E,df_taxas_bancarias!D:D,Conciliacao!A81,df_taxas_bancarias!F:F,"b'\x00'")</f>
        <v>0</v>
      </c>
      <c r="N81" s="11">
        <f>SUMIFS(df_extratos!I:I,df_extratos!F:F,Conciliacao!A81,df_extratos!G:G,"DEBITO")</f>
        <v>0</v>
      </c>
      <c r="O81" s="12">
        <f t="shared" si="7"/>
        <v>0</v>
      </c>
      <c r="P81" s="26">
        <f t="shared" si="8"/>
        <v>-175871.87000000002</v>
      </c>
    </row>
    <row r="82" spans="1:16" hidden="1" x14ac:dyDescent="0.35">
      <c r="A82" s="6">
        <v>45372</v>
      </c>
      <c r="B82" s="4">
        <f>SUMIFS(df_faturam_zig!K:K,df_faturam_zig!L:L,Conciliacao!A82)</f>
        <v>0</v>
      </c>
      <c r="C82" s="4"/>
      <c r="D82" s="4">
        <f>SUMIFS(df_faturam_zig!E:E,df_faturam_zig!L:L,Conciliacao!A82,df_faturam_zig!F:F,"DINHEIRO")</f>
        <v>0</v>
      </c>
      <c r="E82" s="4">
        <f>SUMIFS(view_parc_agrup!G:G,view_parc_agrup!F:F,Conciliacao!A82)</f>
        <v>0</v>
      </c>
      <c r="F82" s="7">
        <f>SUMIFS(df_mutuos!H:H,df_mutuos!B:B,Conciliacao!A82)</f>
        <v>44095.46</v>
      </c>
      <c r="G82" s="8">
        <f>SUMIFS(df_extratos!I:I,df_extratos!F:F,Conciliacao!A82,df_extratos!G:G,"CREDITO")</f>
        <v>0</v>
      </c>
      <c r="H82" s="24">
        <f>SUMIFS(df_tesouraria_trans!E:E,df_tesouraria_trans!D:D,Conciliacao!A82)</f>
        <v>0</v>
      </c>
      <c r="I82" s="10">
        <f t="shared" si="6"/>
        <v>44095.46</v>
      </c>
      <c r="J82" s="5">
        <f>SUMIFS(df_blueme_sem_parcelamento!F:F,df_blueme_sem_parcelamento!I:I,Conciliacao!A82)</f>
        <v>0</v>
      </c>
      <c r="K82" s="5">
        <f>SUMIFS(df_blueme_com_parcelamento!I:I,df_blueme_com_parcelamento!L:L,Conciliacao!A82)</f>
        <v>0</v>
      </c>
      <c r="L82" s="9">
        <f>SUMIFS(df_mutuos!I:I,df_mutuos!B:B,Conciliacao!A82,df_mutuos!G:G,"b'\x00'")</f>
        <v>0</v>
      </c>
      <c r="M82" s="9">
        <f>SUMIFS(df_taxas_bancarias!E:E,df_taxas_bancarias!D:D,Conciliacao!A82,df_taxas_bancarias!F:F,"b'\x00'")</f>
        <v>0</v>
      </c>
      <c r="N82" s="11">
        <f>SUMIFS(df_extratos!I:I,df_extratos!F:F,Conciliacao!A82,df_extratos!G:G,"DEBITO")</f>
        <v>0</v>
      </c>
      <c r="O82" s="12">
        <f t="shared" si="7"/>
        <v>0</v>
      </c>
      <c r="P82" s="26">
        <f t="shared" si="8"/>
        <v>-44095.46</v>
      </c>
    </row>
    <row r="83" spans="1:16" hidden="1" x14ac:dyDescent="0.35">
      <c r="A83" s="6">
        <v>45373</v>
      </c>
      <c r="B83" s="4">
        <f>SUMIFS(df_faturam_zig!K:K,df_faturam_zig!L:L,Conciliacao!A83)</f>
        <v>0</v>
      </c>
      <c r="C83" s="4"/>
      <c r="D83" s="4">
        <f>SUMIFS(df_faturam_zig!E:E,df_faturam_zig!L:L,Conciliacao!A83,df_faturam_zig!F:F,"DINHEIRO")</f>
        <v>0</v>
      </c>
      <c r="E83" s="4">
        <f>SUMIFS(view_parc_agrup!G:G,view_parc_agrup!F:F,Conciliacao!A83)</f>
        <v>0</v>
      </c>
      <c r="F83" s="7">
        <f>SUMIFS(df_mutuos!H:H,df_mutuos!B:B,Conciliacao!A83)</f>
        <v>70420</v>
      </c>
      <c r="G83" s="8">
        <f>SUMIFS(df_extratos!I:I,df_extratos!F:F,Conciliacao!A83,df_extratos!G:G,"CREDITO")</f>
        <v>0</v>
      </c>
      <c r="H83" s="24">
        <f>SUMIFS(df_tesouraria_trans!E:E,df_tesouraria_trans!D:D,Conciliacao!A83)</f>
        <v>0</v>
      </c>
      <c r="I83" s="10">
        <f t="shared" si="6"/>
        <v>70420</v>
      </c>
      <c r="J83" s="5">
        <f>SUMIFS(df_blueme_sem_parcelamento!F:F,df_blueme_sem_parcelamento!I:I,Conciliacao!A83)</f>
        <v>0</v>
      </c>
      <c r="K83" s="5">
        <f>SUMIFS(df_blueme_com_parcelamento!I:I,df_blueme_com_parcelamento!L:L,Conciliacao!A83)</f>
        <v>0</v>
      </c>
      <c r="L83" s="9">
        <f>SUMIFS(df_mutuos!I:I,df_mutuos!B:B,Conciliacao!A83,df_mutuos!G:G,"b'\x00'")</f>
        <v>0</v>
      </c>
      <c r="M83" s="9">
        <f>SUMIFS(df_taxas_bancarias!E:E,df_taxas_bancarias!D:D,Conciliacao!A83,df_taxas_bancarias!F:F,"b'\x00'")</f>
        <v>0</v>
      </c>
      <c r="N83" s="11">
        <f>SUMIFS(df_extratos!I:I,df_extratos!F:F,Conciliacao!A83,df_extratos!G:G,"DEBITO")</f>
        <v>0</v>
      </c>
      <c r="O83" s="12">
        <f t="shared" si="7"/>
        <v>0</v>
      </c>
      <c r="P83" s="26">
        <f t="shared" si="8"/>
        <v>-70420</v>
      </c>
    </row>
    <row r="84" spans="1:16" hidden="1" x14ac:dyDescent="0.35">
      <c r="A84" s="6">
        <v>45374</v>
      </c>
      <c r="B84" s="4">
        <f>SUMIFS(df_faturam_zig!K:K,df_faturam_zig!L:L,Conciliacao!A84)</f>
        <v>0</v>
      </c>
      <c r="C84" s="4"/>
      <c r="D84" s="4">
        <f>SUMIFS(df_faturam_zig!E:E,df_faturam_zig!L:L,Conciliacao!A84,df_faturam_zig!F:F,"DINHEIRO")</f>
        <v>0</v>
      </c>
      <c r="E84" s="4">
        <f>SUMIFS(view_parc_agrup!G:G,view_parc_agrup!F:F,Conciliacao!A84)</f>
        <v>0</v>
      </c>
      <c r="F84" s="7">
        <f>SUMIFS(df_mutuos!H:H,df_mutuos!B:B,Conciliacao!A84)</f>
        <v>0</v>
      </c>
      <c r="G84" s="8">
        <f>SUMIFS(df_extratos!I:I,df_extratos!F:F,Conciliacao!A84,df_extratos!G:G,"CREDITO")</f>
        <v>0</v>
      </c>
      <c r="H84" s="24">
        <f>SUMIFS(df_tesouraria_trans!E:E,df_tesouraria_trans!D:D,Conciliacao!A84)</f>
        <v>0</v>
      </c>
      <c r="I84" s="10">
        <f t="shared" si="6"/>
        <v>0</v>
      </c>
      <c r="J84" s="5">
        <f>SUMIFS(df_blueme_sem_parcelamento!F:F,df_blueme_sem_parcelamento!I:I,Conciliacao!A84)</f>
        <v>0</v>
      </c>
      <c r="K84" s="5">
        <f>SUMIFS(df_blueme_com_parcelamento!I:I,df_blueme_com_parcelamento!L:L,Conciliacao!A84)</f>
        <v>0</v>
      </c>
      <c r="L84" s="9">
        <f>SUMIFS(df_mutuos!I:I,df_mutuos!B:B,Conciliacao!A84,df_mutuos!G:G,"b'\x00'")</f>
        <v>0</v>
      </c>
      <c r="M84" s="9">
        <f>SUMIFS(df_taxas_bancarias!E:E,df_taxas_bancarias!D:D,Conciliacao!A84,df_taxas_bancarias!F:F,"b'\x00'")</f>
        <v>0</v>
      </c>
      <c r="N84" s="11">
        <f>SUMIFS(df_extratos!I:I,df_extratos!F:F,Conciliacao!A84,df_extratos!G:G,"DEBITO")</f>
        <v>0</v>
      </c>
      <c r="O84" s="12">
        <f t="shared" si="7"/>
        <v>0</v>
      </c>
      <c r="P84" s="26">
        <f t="shared" si="8"/>
        <v>0</v>
      </c>
    </row>
    <row r="85" spans="1:16" hidden="1" x14ac:dyDescent="0.35">
      <c r="A85" s="6">
        <v>45375</v>
      </c>
      <c r="B85" s="4">
        <f>SUMIFS(df_faturam_zig!K:K,df_faturam_zig!L:L,Conciliacao!A85)</f>
        <v>0</v>
      </c>
      <c r="C85" s="4"/>
      <c r="D85" s="4">
        <f>SUMIFS(df_faturam_zig!E:E,df_faturam_zig!L:L,Conciliacao!A85,df_faturam_zig!F:F,"DINHEIRO")</f>
        <v>0</v>
      </c>
      <c r="E85" s="4">
        <f>SUMIFS(view_parc_agrup!G:G,view_parc_agrup!F:F,Conciliacao!A85)</f>
        <v>0</v>
      </c>
      <c r="F85" s="7">
        <f>SUMIFS(df_mutuos!H:H,df_mutuos!B:B,Conciliacao!A85)</f>
        <v>0</v>
      </c>
      <c r="G85" s="8">
        <f>SUMIFS(df_extratos!I:I,df_extratos!F:F,Conciliacao!A85,df_extratos!G:G,"CREDITO")</f>
        <v>0</v>
      </c>
      <c r="H85" s="24">
        <f>SUMIFS(df_tesouraria_trans!E:E,df_tesouraria_trans!D:D,Conciliacao!A85)</f>
        <v>0</v>
      </c>
      <c r="I85" s="10">
        <f t="shared" si="6"/>
        <v>0</v>
      </c>
      <c r="J85" s="5">
        <f>SUMIFS(df_blueme_sem_parcelamento!F:F,df_blueme_sem_parcelamento!I:I,Conciliacao!A85)</f>
        <v>0</v>
      </c>
      <c r="K85" s="5">
        <f>SUMIFS(df_blueme_com_parcelamento!I:I,df_blueme_com_parcelamento!L:L,Conciliacao!A85)</f>
        <v>0</v>
      </c>
      <c r="L85" s="9">
        <f>SUMIFS(df_mutuos!I:I,df_mutuos!B:B,Conciliacao!A85,df_mutuos!G:G,"b'\x00'")</f>
        <v>0</v>
      </c>
      <c r="M85" s="9">
        <f>SUMIFS(df_taxas_bancarias!E:E,df_taxas_bancarias!D:D,Conciliacao!A85,df_taxas_bancarias!F:F,"b'\x00'")</f>
        <v>0</v>
      </c>
      <c r="N85" s="11">
        <f>SUMIFS(df_extratos!I:I,df_extratos!F:F,Conciliacao!A85,df_extratos!G:G,"DEBITO")</f>
        <v>0</v>
      </c>
      <c r="O85" s="12">
        <f t="shared" si="7"/>
        <v>0</v>
      </c>
      <c r="P85" s="26">
        <f t="shared" si="8"/>
        <v>0</v>
      </c>
    </row>
    <row r="86" spans="1:16" hidden="1" x14ac:dyDescent="0.35">
      <c r="A86" s="6">
        <v>45376</v>
      </c>
      <c r="B86" s="4">
        <f>SUMIFS(df_faturam_zig!K:K,df_faturam_zig!L:L,Conciliacao!A86)</f>
        <v>0</v>
      </c>
      <c r="C86" s="4"/>
      <c r="D86" s="4">
        <f>SUMIFS(df_faturam_zig!E:E,df_faturam_zig!L:L,Conciliacao!A86,df_faturam_zig!F:F,"DINHEIRO")</f>
        <v>0</v>
      </c>
      <c r="E86" s="4">
        <f>SUMIFS(view_parc_agrup!G:G,view_parc_agrup!F:F,Conciliacao!A86)</f>
        <v>10366.09</v>
      </c>
      <c r="F86" s="7">
        <f>SUMIFS(df_mutuos!H:H,df_mutuos!B:B,Conciliacao!A86)</f>
        <v>180020</v>
      </c>
      <c r="G86" s="8">
        <f>SUMIFS(df_extratos!I:I,df_extratos!F:F,Conciliacao!A86,df_extratos!G:G,"CREDITO")</f>
        <v>0</v>
      </c>
      <c r="H86" s="24">
        <f>SUMIFS(df_tesouraria_trans!E:E,df_tesouraria_trans!D:D,Conciliacao!A86)</f>
        <v>0</v>
      </c>
      <c r="I86" s="10">
        <f t="shared" si="6"/>
        <v>190386.09</v>
      </c>
      <c r="J86" s="5">
        <f>SUMIFS(df_blueme_sem_parcelamento!F:F,df_blueme_sem_parcelamento!I:I,Conciliacao!A86)</f>
        <v>0</v>
      </c>
      <c r="K86" s="5">
        <f>SUMIFS(df_blueme_com_parcelamento!I:I,df_blueme_com_parcelamento!L:L,Conciliacao!A86)</f>
        <v>0</v>
      </c>
      <c r="L86" s="9">
        <f>SUMIFS(df_mutuos!I:I,df_mutuos!B:B,Conciliacao!A86,df_mutuos!G:G,"b'\x00'")</f>
        <v>0</v>
      </c>
      <c r="M86" s="9">
        <f>SUMIFS(df_taxas_bancarias!E:E,df_taxas_bancarias!D:D,Conciliacao!A86,df_taxas_bancarias!F:F,"b'\x00'")</f>
        <v>0</v>
      </c>
      <c r="N86" s="11">
        <f>SUMIFS(df_extratos!I:I,df_extratos!F:F,Conciliacao!A86,df_extratos!G:G,"DEBITO")</f>
        <v>0</v>
      </c>
      <c r="O86" s="12">
        <f t="shared" si="7"/>
        <v>0</v>
      </c>
      <c r="P86" s="26">
        <f t="shared" si="8"/>
        <v>-190386.09</v>
      </c>
    </row>
    <row r="87" spans="1:16" hidden="1" x14ac:dyDescent="0.35">
      <c r="A87" s="6">
        <v>45377</v>
      </c>
      <c r="B87" s="4">
        <f>SUMIFS(df_faturam_zig!K:K,df_faturam_zig!L:L,Conciliacao!A87)</f>
        <v>0</v>
      </c>
      <c r="C87" s="4"/>
      <c r="D87" s="4">
        <f>SUMIFS(df_faturam_zig!E:E,df_faturam_zig!L:L,Conciliacao!A87,df_faturam_zig!F:F,"DINHEIRO")</f>
        <v>0</v>
      </c>
      <c r="E87" s="4">
        <f>SUMIFS(view_parc_agrup!G:G,view_parc_agrup!F:F,Conciliacao!A87)</f>
        <v>0</v>
      </c>
      <c r="F87" s="7">
        <f>SUMIFS(df_mutuos!H:H,df_mutuos!B:B,Conciliacao!A87)</f>
        <v>80020</v>
      </c>
      <c r="G87" s="8">
        <f>SUMIFS(df_extratos!I:I,df_extratos!F:F,Conciliacao!A87,df_extratos!G:G,"CREDITO")</f>
        <v>0</v>
      </c>
      <c r="H87" s="24">
        <f>SUMIFS(df_tesouraria_trans!E:E,df_tesouraria_trans!D:D,Conciliacao!A87)</f>
        <v>0</v>
      </c>
      <c r="I87" s="10">
        <f t="shared" si="6"/>
        <v>80020</v>
      </c>
      <c r="J87" s="5">
        <f>SUMIFS(df_blueme_sem_parcelamento!F:F,df_blueme_sem_parcelamento!I:I,Conciliacao!A87)</f>
        <v>0</v>
      </c>
      <c r="K87" s="5">
        <f>SUMIFS(df_blueme_com_parcelamento!I:I,df_blueme_com_parcelamento!L:L,Conciliacao!A87)</f>
        <v>0</v>
      </c>
      <c r="L87" s="9">
        <f>SUMIFS(df_mutuos!I:I,df_mutuos!B:B,Conciliacao!A87,df_mutuos!G:G,"b'\x00'")</f>
        <v>0</v>
      </c>
      <c r="M87" s="9">
        <f>SUMIFS(df_taxas_bancarias!E:E,df_taxas_bancarias!D:D,Conciliacao!A87,df_taxas_bancarias!F:F,"b'\x00'")</f>
        <v>0</v>
      </c>
      <c r="N87" s="11">
        <f>SUMIFS(df_extratos!I:I,df_extratos!F:F,Conciliacao!A87,df_extratos!G:G,"DEBITO")</f>
        <v>0</v>
      </c>
      <c r="O87" s="12">
        <f t="shared" si="7"/>
        <v>0</v>
      </c>
      <c r="P87" s="26">
        <f t="shared" si="8"/>
        <v>-80020</v>
      </c>
    </row>
    <row r="88" spans="1:16" hidden="1" x14ac:dyDescent="0.35">
      <c r="A88" s="6">
        <v>45378</v>
      </c>
      <c r="B88" s="4">
        <f>SUMIFS(df_faturam_zig!K:K,df_faturam_zig!L:L,Conciliacao!A88)</f>
        <v>0</v>
      </c>
      <c r="C88" s="4"/>
      <c r="D88" s="4">
        <f>SUMIFS(df_faturam_zig!E:E,df_faturam_zig!L:L,Conciliacao!A88,df_faturam_zig!F:F,"DINHEIRO")</f>
        <v>0</v>
      </c>
      <c r="E88" s="4">
        <f>SUMIFS(view_parc_agrup!G:G,view_parc_agrup!F:F,Conciliacao!A88)</f>
        <v>2092.98</v>
      </c>
      <c r="F88" s="7">
        <f>SUMIFS(df_mutuos!H:H,df_mutuos!B:B,Conciliacao!A88)</f>
        <v>55480</v>
      </c>
      <c r="G88" s="8">
        <f>SUMIFS(df_extratos!I:I,df_extratos!F:F,Conciliacao!A88,df_extratos!G:G,"CREDITO")</f>
        <v>0</v>
      </c>
      <c r="H88" s="24">
        <f>SUMIFS(df_tesouraria_trans!E:E,df_tesouraria_trans!D:D,Conciliacao!A88)</f>
        <v>0</v>
      </c>
      <c r="I88" s="10">
        <f t="shared" si="6"/>
        <v>57572.98</v>
      </c>
      <c r="J88" s="5">
        <f>SUMIFS(df_blueme_sem_parcelamento!F:F,df_blueme_sem_parcelamento!I:I,Conciliacao!A88)</f>
        <v>0</v>
      </c>
      <c r="K88" s="5">
        <f>SUMIFS(df_blueme_com_parcelamento!I:I,df_blueme_com_parcelamento!L:L,Conciliacao!A88)</f>
        <v>0</v>
      </c>
      <c r="L88" s="9">
        <f>SUMIFS(df_mutuos!I:I,df_mutuos!B:B,Conciliacao!A88,df_mutuos!G:G,"b'\x00'")</f>
        <v>0</v>
      </c>
      <c r="M88" s="9">
        <f>SUMIFS(df_taxas_bancarias!E:E,df_taxas_bancarias!D:D,Conciliacao!A88,df_taxas_bancarias!F:F,"b'\x00'")</f>
        <v>0</v>
      </c>
      <c r="N88" s="11">
        <f>SUMIFS(df_extratos!I:I,df_extratos!F:F,Conciliacao!A88,df_extratos!G:G,"DEBITO")</f>
        <v>0</v>
      </c>
      <c r="O88" s="12">
        <f t="shared" si="7"/>
        <v>0</v>
      </c>
      <c r="P88" s="26">
        <f t="shared" si="8"/>
        <v>-57572.98</v>
      </c>
    </row>
    <row r="89" spans="1:16" hidden="1" x14ac:dyDescent="0.35">
      <c r="A89" s="6">
        <v>45379</v>
      </c>
      <c r="B89" s="4">
        <f>SUMIFS(df_faturam_zig!K:K,df_faturam_zig!L:L,Conciliacao!A89)</f>
        <v>0</v>
      </c>
      <c r="C89" s="4"/>
      <c r="D89" s="4">
        <f>SUMIFS(df_faturam_zig!E:E,df_faturam_zig!L:L,Conciliacao!A89,df_faturam_zig!F:F,"DINHEIRO")</f>
        <v>0</v>
      </c>
      <c r="E89" s="4">
        <f>SUMIFS(view_parc_agrup!G:G,view_parc_agrup!F:F,Conciliacao!A89)</f>
        <v>0</v>
      </c>
      <c r="F89" s="7">
        <f>SUMIFS(df_mutuos!H:H,df_mutuos!B:B,Conciliacao!A89)</f>
        <v>50020</v>
      </c>
      <c r="G89" s="8">
        <f>SUMIFS(df_extratos!I:I,df_extratos!F:F,Conciliacao!A89,df_extratos!G:G,"CREDITO")</f>
        <v>0</v>
      </c>
      <c r="H89" s="24">
        <f>SUMIFS(df_tesouraria_trans!E:E,df_tesouraria_trans!D:D,Conciliacao!A89)</f>
        <v>0</v>
      </c>
      <c r="I89" s="10">
        <f t="shared" si="6"/>
        <v>50020</v>
      </c>
      <c r="J89" s="5">
        <f>SUMIFS(df_blueme_sem_parcelamento!F:F,df_blueme_sem_parcelamento!I:I,Conciliacao!A89)</f>
        <v>0</v>
      </c>
      <c r="K89" s="5">
        <f>SUMIFS(df_blueme_com_parcelamento!I:I,df_blueme_com_parcelamento!L:L,Conciliacao!A89)</f>
        <v>0</v>
      </c>
      <c r="L89" s="9">
        <f>SUMIFS(df_mutuos!I:I,df_mutuos!B:B,Conciliacao!A89,df_mutuos!G:G,"b'\x00'")</f>
        <v>0</v>
      </c>
      <c r="M89" s="9">
        <f>SUMIFS(df_taxas_bancarias!E:E,df_taxas_bancarias!D:D,Conciliacao!A89,df_taxas_bancarias!F:F,"b'\x00'")</f>
        <v>0</v>
      </c>
      <c r="N89" s="11">
        <f>SUMIFS(df_extratos!I:I,df_extratos!F:F,Conciliacao!A89,df_extratos!G:G,"DEBITO")</f>
        <v>0</v>
      </c>
      <c r="O89" s="12">
        <f t="shared" si="7"/>
        <v>0</v>
      </c>
      <c r="P89" s="26">
        <f t="shared" si="8"/>
        <v>-50020</v>
      </c>
    </row>
    <row r="90" spans="1:16" hidden="1" x14ac:dyDescent="0.35">
      <c r="A90" s="6">
        <v>45380</v>
      </c>
      <c r="B90" s="4">
        <f>SUMIFS(df_faturam_zig!K:K,df_faturam_zig!L:L,Conciliacao!A90)</f>
        <v>0</v>
      </c>
      <c r="C90" s="4"/>
      <c r="D90" s="4">
        <f>SUMIFS(df_faturam_zig!E:E,df_faturam_zig!L:L,Conciliacao!A90,df_faturam_zig!F:F,"DINHEIRO")</f>
        <v>0</v>
      </c>
      <c r="E90" s="4">
        <f>SUMIFS(view_parc_agrup!G:G,view_parc_agrup!F:F,Conciliacao!A90)</f>
        <v>0</v>
      </c>
      <c r="F90" s="7">
        <f>SUMIFS(df_mutuos!H:H,df_mutuos!B:B,Conciliacao!A90)</f>
        <v>0</v>
      </c>
      <c r="G90" s="8">
        <f>SUMIFS(df_extratos!I:I,df_extratos!F:F,Conciliacao!A90,df_extratos!G:G,"CREDITO")</f>
        <v>0</v>
      </c>
      <c r="H90" s="24">
        <f>SUMIFS(df_tesouraria_trans!E:E,df_tesouraria_trans!D:D,Conciliacao!A90)</f>
        <v>0</v>
      </c>
      <c r="I90" s="10">
        <f t="shared" si="6"/>
        <v>0</v>
      </c>
      <c r="J90" s="5">
        <f>SUMIFS(df_blueme_sem_parcelamento!F:F,df_blueme_sem_parcelamento!I:I,Conciliacao!A90)</f>
        <v>0</v>
      </c>
      <c r="K90" s="5">
        <f>SUMIFS(df_blueme_com_parcelamento!I:I,df_blueme_com_parcelamento!L:L,Conciliacao!A90)</f>
        <v>0</v>
      </c>
      <c r="L90" s="9">
        <f>SUMIFS(df_mutuos!I:I,df_mutuos!B:B,Conciliacao!A90,df_mutuos!G:G,"b'\x00'")</f>
        <v>0</v>
      </c>
      <c r="M90" s="9">
        <f>SUMIFS(df_taxas_bancarias!E:E,df_taxas_bancarias!D:D,Conciliacao!A90,df_taxas_bancarias!F:F,"b'\x00'")</f>
        <v>0</v>
      </c>
      <c r="N90" s="11">
        <f>SUMIFS(df_extratos!I:I,df_extratos!F:F,Conciliacao!A90,df_extratos!G:G,"DEBITO")</f>
        <v>0</v>
      </c>
      <c r="O90" s="12">
        <f t="shared" si="7"/>
        <v>0</v>
      </c>
      <c r="P90" s="26">
        <f t="shared" si="8"/>
        <v>0</v>
      </c>
    </row>
    <row r="91" spans="1:16" hidden="1" x14ac:dyDescent="0.35">
      <c r="A91" s="6">
        <v>45381</v>
      </c>
      <c r="B91" s="4">
        <f>SUMIFS(df_faturam_zig!K:K,df_faturam_zig!L:L,Conciliacao!A91)</f>
        <v>0</v>
      </c>
      <c r="C91" s="4"/>
      <c r="D91" s="4">
        <f>SUMIFS(df_faturam_zig!E:E,df_faturam_zig!L:L,Conciliacao!A91,df_faturam_zig!F:F,"DINHEIRO")</f>
        <v>0</v>
      </c>
      <c r="E91" s="4">
        <f>SUMIFS(view_parc_agrup!G:G,view_parc_agrup!F:F,Conciliacao!A91)</f>
        <v>0</v>
      </c>
      <c r="F91" s="7">
        <f>SUMIFS(df_mutuos!H:H,df_mutuos!B:B,Conciliacao!A91)</f>
        <v>0</v>
      </c>
      <c r="G91" s="8">
        <f>SUMIFS(df_extratos!I:I,df_extratos!F:F,Conciliacao!A91,df_extratos!G:G,"CREDITO")</f>
        <v>0</v>
      </c>
      <c r="H91" s="24">
        <f>SUMIFS(df_tesouraria_trans!E:E,df_tesouraria_trans!D:D,Conciliacao!A91)</f>
        <v>0</v>
      </c>
      <c r="I91" s="10">
        <f t="shared" si="6"/>
        <v>0</v>
      </c>
      <c r="J91" s="5">
        <f>SUMIFS(df_blueme_sem_parcelamento!F:F,df_blueme_sem_parcelamento!I:I,Conciliacao!A91)</f>
        <v>0</v>
      </c>
      <c r="K91" s="5">
        <f>SUMIFS(df_blueme_com_parcelamento!I:I,df_blueme_com_parcelamento!L:L,Conciliacao!A91)</f>
        <v>0</v>
      </c>
      <c r="L91" s="9">
        <f>SUMIFS(df_mutuos!I:I,df_mutuos!B:B,Conciliacao!A91,df_mutuos!G:G,"b'\x00'")</f>
        <v>0</v>
      </c>
      <c r="M91" s="9">
        <f>SUMIFS(df_taxas_bancarias!E:E,df_taxas_bancarias!D:D,Conciliacao!A91,df_taxas_bancarias!F:F,"b'\x00'")</f>
        <v>0</v>
      </c>
      <c r="N91" s="11">
        <f>SUMIFS(df_extratos!I:I,df_extratos!F:F,Conciliacao!A91,df_extratos!G:G,"DEBITO")</f>
        <v>0</v>
      </c>
      <c r="O91" s="12">
        <f t="shared" si="7"/>
        <v>0</v>
      </c>
      <c r="P91" s="26">
        <f t="shared" si="8"/>
        <v>0</v>
      </c>
    </row>
    <row r="92" spans="1:16" hidden="1" x14ac:dyDescent="0.35">
      <c r="A92" s="6">
        <v>45382</v>
      </c>
      <c r="B92" s="4">
        <f>SUMIFS(df_faturam_zig!K:K,df_faturam_zig!L:L,Conciliacao!A92)</f>
        <v>0</v>
      </c>
      <c r="C92" s="4"/>
      <c r="D92" s="4">
        <f>SUMIFS(df_faturam_zig!E:E,df_faturam_zig!L:L,Conciliacao!A92,df_faturam_zig!F:F,"DINHEIRO")</f>
        <v>0</v>
      </c>
      <c r="E92" s="4">
        <f>SUMIFS(view_parc_agrup!G:G,view_parc_agrup!F:F,Conciliacao!A92)</f>
        <v>0</v>
      </c>
      <c r="F92" s="7">
        <f>SUMIFS(df_mutuos!H:H,df_mutuos!B:B,Conciliacao!A92)</f>
        <v>0</v>
      </c>
      <c r="G92" s="8">
        <f>SUMIFS(df_extratos!I:I,df_extratos!F:F,Conciliacao!A92,df_extratos!G:G,"CREDITO")</f>
        <v>0</v>
      </c>
      <c r="H92" s="24">
        <f>SUMIFS(df_tesouraria_trans!E:E,df_tesouraria_trans!D:D,Conciliacao!A92)</f>
        <v>0</v>
      </c>
      <c r="I92" s="10">
        <f t="shared" si="6"/>
        <v>0</v>
      </c>
      <c r="J92" s="5">
        <f>SUMIFS(df_blueme_sem_parcelamento!F:F,df_blueme_sem_parcelamento!I:I,Conciliacao!A92)</f>
        <v>0</v>
      </c>
      <c r="K92" s="5">
        <f>SUMIFS(df_blueme_com_parcelamento!I:I,df_blueme_com_parcelamento!L:L,Conciliacao!A92)</f>
        <v>0</v>
      </c>
      <c r="L92" s="9">
        <f>SUMIFS(df_mutuos!I:I,df_mutuos!B:B,Conciliacao!A92,df_mutuos!G:G,"b'\x00'")</f>
        <v>0</v>
      </c>
      <c r="M92" s="9">
        <f>SUMIFS(df_taxas_bancarias!E:E,df_taxas_bancarias!D:D,Conciliacao!A92,df_taxas_bancarias!F:F,"b'\x00'")</f>
        <v>0</v>
      </c>
      <c r="N92" s="11">
        <f>SUMIFS(df_extratos!I:I,df_extratos!F:F,Conciliacao!A92,df_extratos!G:G,"DEBITO")</f>
        <v>0</v>
      </c>
      <c r="O92" s="12">
        <f t="shared" si="7"/>
        <v>0</v>
      </c>
      <c r="P92" s="26">
        <f t="shared" si="8"/>
        <v>0</v>
      </c>
    </row>
    <row r="93" spans="1:16" hidden="1" x14ac:dyDescent="0.35">
      <c r="A93" s="6">
        <v>45383</v>
      </c>
      <c r="B93" s="4">
        <f>SUMIFS(df_faturam_zig!K:K,df_faturam_zig!L:L,Conciliacao!A93)</f>
        <v>0</v>
      </c>
      <c r="C93" s="4"/>
      <c r="D93" s="4">
        <f>SUMIFS(df_faturam_zig!E:E,df_faturam_zig!L:L,Conciliacao!A93,df_faturam_zig!F:F,"DINHEIRO")</f>
        <v>0</v>
      </c>
      <c r="E93" s="4">
        <f>SUMIFS(view_parc_agrup!G:G,view_parc_agrup!F:F,Conciliacao!A93)</f>
        <v>4292.1000000000004</v>
      </c>
      <c r="F93" s="7">
        <f>SUMIFS(df_mutuos!H:H,df_mutuos!B:B,Conciliacao!A93)</f>
        <v>40010</v>
      </c>
      <c r="G93" s="8">
        <f>SUMIFS(df_extratos!I:I,df_extratos!F:F,Conciliacao!A93,df_extratos!G:G,"CREDITO")</f>
        <v>0</v>
      </c>
      <c r="H93" s="24">
        <f>SUMIFS(df_tesouraria_trans!E:E,df_tesouraria_trans!D:D,Conciliacao!A93)</f>
        <v>0</v>
      </c>
      <c r="I93" s="10">
        <f t="shared" si="6"/>
        <v>44302.1</v>
      </c>
      <c r="J93" s="5">
        <f>SUMIFS(df_blueme_sem_parcelamento!F:F,df_blueme_sem_parcelamento!I:I,Conciliacao!A93)</f>
        <v>0</v>
      </c>
      <c r="K93" s="5">
        <f>SUMIFS(df_blueme_com_parcelamento!I:I,df_blueme_com_parcelamento!L:L,Conciliacao!A93)</f>
        <v>0</v>
      </c>
      <c r="L93" s="9">
        <f>SUMIFS(df_mutuos!I:I,df_mutuos!B:B,Conciliacao!A93,df_mutuos!G:G,0)</f>
        <v>1600</v>
      </c>
      <c r="M93" s="9">
        <f>SUMIFS(df_taxas_bancarias!E:E,df_taxas_bancarias!D:D,Conciliacao!A93,df_taxas_bancarias!F:F,"b'\x00'")</f>
        <v>0</v>
      </c>
      <c r="N93" s="11">
        <f>SUMIFS(df_extratos!I:I,df_extratos!F:F,Conciliacao!A93,df_extratos!G:G,"DEBITO")</f>
        <v>0</v>
      </c>
      <c r="O93" s="12">
        <f t="shared" si="7"/>
        <v>1600</v>
      </c>
      <c r="P93" s="26">
        <f t="shared" si="8"/>
        <v>-42702.1</v>
      </c>
    </row>
    <row r="94" spans="1:16" hidden="1" x14ac:dyDescent="0.35">
      <c r="A94" s="6">
        <v>45384</v>
      </c>
      <c r="B94" s="4">
        <f>SUMIFS(df_faturam_zig!K:K,df_faturam_zig!L:L,Conciliacao!A94)</f>
        <v>0</v>
      </c>
      <c r="C94" s="4"/>
      <c r="D94" s="4">
        <f>SUMIFS(df_faturam_zig!E:E,df_faturam_zig!L:L,Conciliacao!A94,df_faturam_zig!F:F,"DINHEIRO")</f>
        <v>0</v>
      </c>
      <c r="E94" s="4">
        <f>SUMIFS(view_parc_agrup!G:G,view_parc_agrup!F:F,Conciliacao!A94)</f>
        <v>3005.28</v>
      </c>
      <c r="F94" s="7">
        <f>SUMIFS(df_mutuos!H:H,df_mutuos!B:B,Conciliacao!A94)</f>
        <v>37010</v>
      </c>
      <c r="G94" s="8">
        <f>SUMIFS(df_extratos!I:I,df_extratos!F:F,Conciliacao!A94,df_extratos!G:G,"CREDITO")</f>
        <v>0</v>
      </c>
      <c r="H94" s="24">
        <f>SUMIFS(df_tesouraria_trans!E:E,df_tesouraria_trans!D:D,Conciliacao!A94)</f>
        <v>0</v>
      </c>
      <c r="I94" s="10">
        <f t="shared" si="6"/>
        <v>40015.279999999999</v>
      </c>
      <c r="J94" s="5">
        <f>SUMIFS(df_blueme_sem_parcelamento!F:F,df_blueme_sem_parcelamento!I:I,Conciliacao!A94)</f>
        <v>0</v>
      </c>
      <c r="K94" s="5">
        <f>SUMIFS(df_blueme_com_parcelamento!I:I,df_blueme_com_parcelamento!L:L,Conciliacao!A94)</f>
        <v>0</v>
      </c>
      <c r="L94" s="9">
        <f>SUMIFS(df_mutuos!I:I,df_mutuos!B:B,Conciliacao!A94,df_mutuos!G:G,0)</f>
        <v>3000</v>
      </c>
      <c r="M94" s="9">
        <f>SUMIFS(df_taxas_bancarias!E:E,df_taxas_bancarias!D:D,Conciliacao!A94,df_taxas_bancarias!F:F,"b'\x00'")</f>
        <v>0</v>
      </c>
      <c r="N94" s="11">
        <f>SUMIFS(df_extratos!I:I,df_extratos!F:F,Conciliacao!A94,df_extratos!G:G,"DEBITO")</f>
        <v>0</v>
      </c>
      <c r="O94" s="12">
        <f t="shared" si="7"/>
        <v>3000</v>
      </c>
      <c r="P94" s="26">
        <f t="shared" si="8"/>
        <v>-37015.279999999999</v>
      </c>
    </row>
    <row r="95" spans="1:16" hidden="1" x14ac:dyDescent="0.35">
      <c r="A95" s="6">
        <v>45385</v>
      </c>
      <c r="B95" s="4">
        <f>SUMIFS(df_faturam_zig!K:K,df_faturam_zig!L:L,Conciliacao!A95)</f>
        <v>0</v>
      </c>
      <c r="C95" s="4"/>
      <c r="D95" s="4">
        <f>SUMIFS(df_faturam_zig!E:E,df_faturam_zig!L:L,Conciliacao!A95,df_faturam_zig!F:F,"DINHEIRO")</f>
        <v>0</v>
      </c>
      <c r="E95" s="4">
        <f>SUMIFS(view_parc_agrup!G:G,view_parc_agrup!F:F,Conciliacao!A95)</f>
        <v>3219.19</v>
      </c>
      <c r="F95" s="7">
        <f>SUMIFS(df_mutuos!H:H,df_mutuos!B:B,Conciliacao!A95)</f>
        <v>20000</v>
      </c>
      <c r="G95" s="8">
        <f>SUMIFS(df_extratos!I:I,df_extratos!F:F,Conciliacao!A95,df_extratos!G:G,"CREDITO")</f>
        <v>0</v>
      </c>
      <c r="H95" s="24">
        <f>SUMIFS(df_tesouraria_trans!E:E,df_tesouraria_trans!D:D,Conciliacao!A95)</f>
        <v>0</v>
      </c>
      <c r="I95" s="10">
        <f t="shared" si="6"/>
        <v>23219.19</v>
      </c>
      <c r="J95" s="5">
        <f>SUMIFS(df_blueme_sem_parcelamento!F:F,df_blueme_sem_parcelamento!I:I,Conciliacao!A95)</f>
        <v>0</v>
      </c>
      <c r="K95" s="5">
        <f>SUMIFS(df_blueme_com_parcelamento!I:I,df_blueme_com_parcelamento!L:L,Conciliacao!A95)</f>
        <v>0</v>
      </c>
      <c r="L95" s="9">
        <f>SUMIFS(df_mutuos!I:I,df_mutuos!B:B,Conciliacao!A95,df_mutuos!G:G,0)</f>
        <v>2959.57</v>
      </c>
      <c r="M95" s="9">
        <f>SUMIFS(df_taxas_bancarias!E:E,df_taxas_bancarias!D:D,Conciliacao!A95,df_taxas_bancarias!F:F,"b'\x00'")</f>
        <v>0</v>
      </c>
      <c r="N95" s="11">
        <f>SUMIFS(df_extratos!I:I,df_extratos!F:F,Conciliacao!A95,df_extratos!G:G,"DEBITO")</f>
        <v>0</v>
      </c>
      <c r="O95" s="12">
        <f t="shared" si="7"/>
        <v>2959.57</v>
      </c>
      <c r="P95" s="26">
        <f t="shared" si="8"/>
        <v>-20259.62</v>
      </c>
    </row>
    <row r="96" spans="1:16" hidden="1" x14ac:dyDescent="0.35">
      <c r="A96" s="6">
        <v>45386</v>
      </c>
      <c r="B96" s="4">
        <f>SUMIFS(df_faturam_zig!K:K,df_faturam_zig!L:L,Conciliacao!A96)</f>
        <v>0</v>
      </c>
      <c r="C96" s="4"/>
      <c r="D96" s="4">
        <f>SUMIFS(df_faturam_zig!E:E,df_faturam_zig!L:L,Conciliacao!A96,df_faturam_zig!F:F,"DINHEIRO")</f>
        <v>0</v>
      </c>
      <c r="E96" s="4">
        <f>SUMIFS(view_parc_agrup!G:G,view_parc_agrup!F:F,Conciliacao!A96)</f>
        <v>0</v>
      </c>
      <c r="F96" s="7">
        <f>SUMIFS(df_mutuos!H:H,df_mutuos!B:B,Conciliacao!A96)</f>
        <v>20010</v>
      </c>
      <c r="G96" s="8">
        <f>SUMIFS(df_extratos!I:I,df_extratos!F:F,Conciliacao!A96,df_extratos!G:G,"CREDITO")</f>
        <v>0</v>
      </c>
      <c r="H96" s="24">
        <f>SUMIFS(df_tesouraria_trans!E:E,df_tesouraria_trans!D:D,Conciliacao!A96)</f>
        <v>0</v>
      </c>
      <c r="I96" s="10">
        <f t="shared" si="6"/>
        <v>20010</v>
      </c>
      <c r="J96" s="5">
        <f>SUMIFS(df_blueme_sem_parcelamento!F:F,df_blueme_sem_parcelamento!I:I,Conciliacao!A96)</f>
        <v>0</v>
      </c>
      <c r="K96" s="5">
        <f>SUMIFS(df_blueme_com_parcelamento!I:I,df_blueme_com_parcelamento!L:L,Conciliacao!A96)</f>
        <v>0</v>
      </c>
      <c r="L96" s="9">
        <f>SUMIFS(df_mutuos!I:I,df_mutuos!B:B,Conciliacao!A96,df_mutuos!G:G,0)</f>
        <v>3600</v>
      </c>
      <c r="M96" s="9">
        <f>SUMIFS(df_taxas_bancarias!E:E,df_taxas_bancarias!D:D,Conciliacao!A96,df_taxas_bancarias!F:F,"b'\x00'")</f>
        <v>0</v>
      </c>
      <c r="N96" s="11">
        <f>SUMIFS(df_extratos!I:I,df_extratos!F:F,Conciliacao!A96,df_extratos!G:G,"DEBITO")</f>
        <v>0</v>
      </c>
      <c r="O96" s="12">
        <f t="shared" si="7"/>
        <v>3600</v>
      </c>
      <c r="P96" s="26">
        <f t="shared" si="8"/>
        <v>-16410</v>
      </c>
    </row>
    <row r="97" spans="1:16" hidden="1" x14ac:dyDescent="0.35">
      <c r="A97" s="6">
        <v>45387</v>
      </c>
      <c r="B97" s="4">
        <f>SUMIFS(df_faturam_zig!K:K,df_faturam_zig!L:L,Conciliacao!A97)</f>
        <v>0</v>
      </c>
      <c r="C97" s="4"/>
      <c r="D97" s="4">
        <f>SUMIFS(df_faturam_zig!E:E,df_faturam_zig!L:L,Conciliacao!A97,df_faturam_zig!F:F,"DINHEIRO")</f>
        <v>0</v>
      </c>
      <c r="E97" s="4">
        <f>SUMIFS(view_parc_agrup!G:G,view_parc_agrup!F:F,Conciliacao!A97)</f>
        <v>8958.83</v>
      </c>
      <c r="F97" s="7">
        <f>SUMIFS(df_mutuos!H:H,df_mutuos!B:B,Conciliacao!A97)</f>
        <v>63502.09</v>
      </c>
      <c r="G97" s="8">
        <f>SUMIFS(df_extratos!I:I,df_extratos!F:F,Conciliacao!A97,df_extratos!G:G,"CREDITO")</f>
        <v>0</v>
      </c>
      <c r="H97" s="24">
        <f>SUMIFS(df_tesouraria_trans!E:E,df_tesouraria_trans!D:D,Conciliacao!A97)</f>
        <v>0</v>
      </c>
      <c r="I97" s="10">
        <f t="shared" si="6"/>
        <v>72460.92</v>
      </c>
      <c r="J97" s="5">
        <f>SUMIFS(df_blueme_sem_parcelamento!F:F,df_blueme_sem_parcelamento!I:I,Conciliacao!A97)</f>
        <v>0</v>
      </c>
      <c r="K97" s="5">
        <f>SUMIFS(df_blueme_com_parcelamento!I:I,df_blueme_com_parcelamento!L:L,Conciliacao!A97)</f>
        <v>0</v>
      </c>
      <c r="L97" s="9">
        <f>SUMIFS(df_mutuos!I:I,df_mutuos!B:B,Conciliacao!A97,df_mutuos!G:G,0)</f>
        <v>3900</v>
      </c>
      <c r="M97" s="9">
        <f>SUMIFS(df_taxas_bancarias!E:E,df_taxas_bancarias!D:D,Conciliacao!A97,df_taxas_bancarias!F:F,"b'\x00'")</f>
        <v>0</v>
      </c>
      <c r="N97" s="11">
        <f>SUMIFS(df_extratos!I:I,df_extratos!F:F,Conciliacao!A97,df_extratos!G:G,"DEBITO")</f>
        <v>0</v>
      </c>
      <c r="O97" s="12">
        <f t="shared" si="7"/>
        <v>3900</v>
      </c>
      <c r="P97" s="26">
        <f t="shared" si="8"/>
        <v>-68560.92</v>
      </c>
    </row>
    <row r="98" spans="1:16" hidden="1" x14ac:dyDescent="0.35">
      <c r="A98" s="6">
        <v>45388</v>
      </c>
      <c r="B98" s="4">
        <f>SUMIFS(df_faturam_zig!K:K,df_faturam_zig!L:L,Conciliacao!A98)</f>
        <v>0</v>
      </c>
      <c r="C98" s="4"/>
      <c r="D98" s="4">
        <f>SUMIFS(df_faturam_zig!E:E,df_faturam_zig!L:L,Conciliacao!A98,df_faturam_zig!F:F,"DINHEIRO")</f>
        <v>0</v>
      </c>
      <c r="E98" s="4">
        <f>SUMIFS(view_parc_agrup!G:G,view_parc_agrup!F:F,Conciliacao!A98)</f>
        <v>0</v>
      </c>
      <c r="F98" s="7">
        <f>SUMIFS(df_mutuos!H:H,df_mutuos!B:B,Conciliacao!A98)</f>
        <v>0</v>
      </c>
      <c r="G98" s="8">
        <f>SUMIFS(df_extratos!I:I,df_extratos!F:F,Conciliacao!A98,df_extratos!G:G,"CREDITO")</f>
        <v>0</v>
      </c>
      <c r="H98" s="24">
        <f>SUMIFS(df_tesouraria_trans!E:E,df_tesouraria_trans!D:D,Conciliacao!A98)</f>
        <v>0</v>
      </c>
      <c r="I98" s="10">
        <f t="shared" ref="I98:I129" si="9">SUM(B98:F98)-SUM(G98:H98)</f>
        <v>0</v>
      </c>
      <c r="J98" s="5">
        <f>SUMIFS(df_blueme_sem_parcelamento!F:F,df_blueme_sem_parcelamento!I:I,Conciliacao!A98)</f>
        <v>0</v>
      </c>
      <c r="K98" s="5">
        <f>SUMIFS(df_blueme_com_parcelamento!I:I,df_blueme_com_parcelamento!L:L,Conciliacao!A98)</f>
        <v>0</v>
      </c>
      <c r="L98" s="9">
        <f>SUMIFS(df_mutuos!I:I,df_mutuos!B:B,Conciliacao!A98,df_mutuos!G:G,0)</f>
        <v>0</v>
      </c>
      <c r="M98" s="9">
        <f>SUMIFS(df_taxas_bancarias!E:E,df_taxas_bancarias!D:D,Conciliacao!A98,df_taxas_bancarias!F:F,"b'\x00'")</f>
        <v>0</v>
      </c>
      <c r="N98" s="11">
        <f>SUMIFS(df_extratos!I:I,df_extratos!F:F,Conciliacao!A98,df_extratos!G:G,"DEBITO")</f>
        <v>0</v>
      </c>
      <c r="O98" s="12">
        <f t="shared" ref="O98:O129" si="10">SUM(J98:M98)+N98</f>
        <v>0</v>
      </c>
      <c r="P98" s="26">
        <f t="shared" ref="P98:P129" si="11">O98-I98</f>
        <v>0</v>
      </c>
    </row>
    <row r="99" spans="1:16" hidden="1" x14ac:dyDescent="0.35">
      <c r="A99" s="6">
        <v>45389</v>
      </c>
      <c r="B99" s="4">
        <f>SUMIFS(df_faturam_zig!K:K,df_faturam_zig!L:L,Conciliacao!A99)</f>
        <v>0</v>
      </c>
      <c r="C99" s="4"/>
      <c r="D99" s="4">
        <f>SUMIFS(df_faturam_zig!E:E,df_faturam_zig!L:L,Conciliacao!A99,df_faturam_zig!F:F,"DINHEIRO")</f>
        <v>0</v>
      </c>
      <c r="E99" s="4">
        <f>SUMIFS(view_parc_agrup!G:G,view_parc_agrup!F:F,Conciliacao!A99)</f>
        <v>0</v>
      </c>
      <c r="F99" s="7">
        <f>SUMIFS(df_mutuos!H:H,df_mutuos!B:B,Conciliacao!A99)</f>
        <v>0</v>
      </c>
      <c r="G99" s="8">
        <f>SUMIFS(df_extratos!I:I,df_extratos!F:F,Conciliacao!A99,df_extratos!G:G,"CREDITO")</f>
        <v>0</v>
      </c>
      <c r="H99" s="24">
        <f>SUMIFS(df_tesouraria_trans!E:E,df_tesouraria_trans!D:D,Conciliacao!A99)</f>
        <v>0</v>
      </c>
      <c r="I99" s="10">
        <f t="shared" si="9"/>
        <v>0</v>
      </c>
      <c r="J99" s="5">
        <f>SUMIFS(df_blueme_sem_parcelamento!F:F,df_blueme_sem_parcelamento!I:I,Conciliacao!A99)</f>
        <v>0</v>
      </c>
      <c r="K99" s="5">
        <f>SUMIFS(df_blueme_com_parcelamento!I:I,df_blueme_com_parcelamento!L:L,Conciliacao!A99)</f>
        <v>0</v>
      </c>
      <c r="L99" s="9">
        <f>SUMIFS(df_mutuos!I:I,df_mutuos!B:B,Conciliacao!A99,df_mutuos!G:G,0)</f>
        <v>0</v>
      </c>
      <c r="M99" s="9">
        <f>SUMIFS(df_taxas_bancarias!E:E,df_taxas_bancarias!D:D,Conciliacao!A99,df_taxas_bancarias!F:F,"b'\x00'")</f>
        <v>0</v>
      </c>
      <c r="N99" s="11">
        <f>SUMIFS(df_extratos!I:I,df_extratos!F:F,Conciliacao!A99,df_extratos!G:G,"DEBITO")</f>
        <v>0</v>
      </c>
      <c r="O99" s="12">
        <f t="shared" si="10"/>
        <v>0</v>
      </c>
      <c r="P99" s="26">
        <f t="shared" si="11"/>
        <v>0</v>
      </c>
    </row>
    <row r="100" spans="1:16" hidden="1" x14ac:dyDescent="0.35">
      <c r="A100" s="6">
        <v>45390</v>
      </c>
      <c r="B100" s="4">
        <f>SUMIFS(df_faturam_zig!K:K,df_faturam_zig!L:L,Conciliacao!A100)</f>
        <v>0</v>
      </c>
      <c r="C100" s="4"/>
      <c r="D100" s="4">
        <f>SUMIFS(df_faturam_zig!E:E,df_faturam_zig!L:L,Conciliacao!A100,df_faturam_zig!F:F,"DINHEIRO")</f>
        <v>0</v>
      </c>
      <c r="E100" s="4">
        <f>SUMIFS(view_parc_agrup!G:G,view_parc_agrup!F:F,Conciliacao!A100)</f>
        <v>1907.2599999999998</v>
      </c>
      <c r="F100" s="7">
        <f>SUMIFS(df_mutuos!H:H,df_mutuos!B:B,Conciliacao!A100)</f>
        <v>30010</v>
      </c>
      <c r="G100" s="8">
        <f>SUMIFS(df_extratos!I:I,df_extratos!F:F,Conciliacao!A100,df_extratos!G:G,"CREDITO")</f>
        <v>0</v>
      </c>
      <c r="H100" s="24">
        <f>SUMIFS(df_tesouraria_trans!E:E,df_tesouraria_trans!D:D,Conciliacao!A100)</f>
        <v>0</v>
      </c>
      <c r="I100" s="10">
        <f t="shared" si="9"/>
        <v>31917.26</v>
      </c>
      <c r="J100" s="5">
        <f>SUMIFS(df_blueme_sem_parcelamento!F:F,df_blueme_sem_parcelamento!I:I,Conciliacao!A100)</f>
        <v>0</v>
      </c>
      <c r="K100" s="5">
        <f>SUMIFS(df_blueme_com_parcelamento!I:I,df_blueme_com_parcelamento!L:L,Conciliacao!A100)</f>
        <v>0</v>
      </c>
      <c r="L100" s="9">
        <f>SUMIFS(df_mutuos!I:I,df_mutuos!B:B,Conciliacao!A100,df_mutuos!G:G,0)</f>
        <v>4855.1000000000004</v>
      </c>
      <c r="M100" s="9">
        <f>SUMIFS(df_taxas_bancarias!E:E,df_taxas_bancarias!D:D,Conciliacao!A100,df_taxas_bancarias!F:F,"b'\x00'")</f>
        <v>0</v>
      </c>
      <c r="N100" s="11">
        <f>SUMIFS(df_extratos!I:I,df_extratos!F:F,Conciliacao!A100,df_extratos!G:G,"DEBITO")</f>
        <v>0</v>
      </c>
      <c r="O100" s="12">
        <f t="shared" si="10"/>
        <v>4855.1000000000004</v>
      </c>
      <c r="P100" s="26">
        <f t="shared" si="11"/>
        <v>-27062.159999999996</v>
      </c>
    </row>
    <row r="101" spans="1:16" hidden="1" x14ac:dyDescent="0.35">
      <c r="A101" s="6">
        <v>45391</v>
      </c>
      <c r="B101" s="4">
        <f>SUMIFS(df_faturam_zig!K:K,df_faturam_zig!L:L,Conciliacao!A101)</f>
        <v>0</v>
      </c>
      <c r="C101" s="4"/>
      <c r="D101" s="4">
        <f>SUMIFS(df_faturam_zig!E:E,df_faturam_zig!L:L,Conciliacao!A101,df_faturam_zig!F:F,"DINHEIRO")</f>
        <v>0</v>
      </c>
      <c r="E101" s="4">
        <f>SUMIFS(view_parc_agrup!G:G,view_parc_agrup!F:F,Conciliacao!A101)</f>
        <v>1288.58</v>
      </c>
      <c r="F101" s="7">
        <f>SUMIFS(df_mutuos!H:H,df_mutuos!B:B,Conciliacao!A101)</f>
        <v>62260</v>
      </c>
      <c r="G101" s="8">
        <f>SUMIFS(df_extratos!I:I,df_extratos!F:F,Conciliacao!A101,df_extratos!G:G,"CREDITO")</f>
        <v>0</v>
      </c>
      <c r="H101" s="24">
        <f>SUMIFS(df_tesouraria_trans!E:E,df_tesouraria_trans!D:D,Conciliacao!A101)</f>
        <v>0</v>
      </c>
      <c r="I101" s="10">
        <f t="shared" si="9"/>
        <v>63548.58</v>
      </c>
      <c r="J101" s="5">
        <f>SUMIFS(df_blueme_sem_parcelamento!F:F,df_blueme_sem_parcelamento!I:I,Conciliacao!A101)</f>
        <v>0</v>
      </c>
      <c r="K101" s="5">
        <f>SUMIFS(df_blueme_com_parcelamento!I:I,df_blueme_com_parcelamento!L:L,Conciliacao!A101)</f>
        <v>0</v>
      </c>
      <c r="L101" s="9">
        <f>SUMIFS(df_mutuos!I:I,df_mutuos!B:B,Conciliacao!A101,df_mutuos!G:G,0)</f>
        <v>0</v>
      </c>
      <c r="M101" s="9">
        <f>SUMIFS(df_taxas_bancarias!E:E,df_taxas_bancarias!D:D,Conciliacao!A101,df_taxas_bancarias!F:F,"b'\x00'")</f>
        <v>0</v>
      </c>
      <c r="N101" s="11">
        <f>SUMIFS(df_extratos!I:I,df_extratos!F:F,Conciliacao!A101,df_extratos!G:G,"DEBITO")</f>
        <v>0</v>
      </c>
      <c r="O101" s="12">
        <f t="shared" si="10"/>
        <v>0</v>
      </c>
      <c r="P101" s="26">
        <f t="shared" si="11"/>
        <v>-63548.58</v>
      </c>
    </row>
    <row r="102" spans="1:16" hidden="1" x14ac:dyDescent="0.35">
      <c r="A102" s="6">
        <v>45392</v>
      </c>
      <c r="B102" s="4">
        <f>SUMIFS(df_faturam_zig!K:K,df_faturam_zig!L:L,Conciliacao!A102)</f>
        <v>0</v>
      </c>
      <c r="C102" s="4"/>
      <c r="D102" s="4">
        <f>SUMIFS(df_faturam_zig!E:E,df_faturam_zig!L:L,Conciliacao!A102,df_faturam_zig!F:F,"DINHEIRO")</f>
        <v>0</v>
      </c>
      <c r="E102" s="4">
        <f>SUMIFS(view_parc_agrup!G:G,view_parc_agrup!F:F,Conciliacao!A102)</f>
        <v>2727.74</v>
      </c>
      <c r="F102" s="7">
        <f>SUMIFS(df_mutuos!H:H,df_mutuos!B:B,Conciliacao!A102)</f>
        <v>20500</v>
      </c>
      <c r="G102" s="8">
        <f>SUMIFS(df_extratos!I:I,df_extratos!F:F,Conciliacao!A102,df_extratos!G:G,"CREDITO")</f>
        <v>0</v>
      </c>
      <c r="H102" s="24">
        <f>SUMIFS(df_tesouraria_trans!E:E,df_tesouraria_trans!D:D,Conciliacao!A102)</f>
        <v>0</v>
      </c>
      <c r="I102" s="10">
        <f t="shared" si="9"/>
        <v>23227.739999999998</v>
      </c>
      <c r="J102" s="5">
        <f>SUMIFS(df_blueme_sem_parcelamento!F:F,df_blueme_sem_parcelamento!I:I,Conciliacao!A102)</f>
        <v>0</v>
      </c>
      <c r="K102" s="5">
        <f>SUMIFS(df_blueme_com_parcelamento!I:I,df_blueme_com_parcelamento!L:L,Conciliacao!A102)</f>
        <v>0</v>
      </c>
      <c r="L102" s="9">
        <f>SUMIFS(df_mutuos!I:I,df_mutuos!B:B,Conciliacao!A102,df_mutuos!G:G,0)</f>
        <v>1000</v>
      </c>
      <c r="M102" s="9">
        <f>SUMIFS(df_taxas_bancarias!E:E,df_taxas_bancarias!D:D,Conciliacao!A102,df_taxas_bancarias!F:F,"b'\x00'")</f>
        <v>0</v>
      </c>
      <c r="N102" s="11">
        <f>SUMIFS(df_extratos!I:I,df_extratos!F:F,Conciliacao!A102,df_extratos!G:G,"DEBITO")</f>
        <v>0</v>
      </c>
      <c r="O102" s="12">
        <f t="shared" si="10"/>
        <v>1000</v>
      </c>
      <c r="P102" s="26">
        <f t="shared" si="11"/>
        <v>-22227.739999999998</v>
      </c>
    </row>
    <row r="103" spans="1:16" hidden="1" x14ac:dyDescent="0.35">
      <c r="A103" s="6">
        <v>45393</v>
      </c>
      <c r="B103" s="4">
        <f>SUMIFS(df_faturam_zig!K:K,df_faturam_zig!L:L,Conciliacao!A103)</f>
        <v>0</v>
      </c>
      <c r="C103" s="4"/>
      <c r="D103" s="4">
        <f>SUMIFS(df_faturam_zig!E:E,df_faturam_zig!L:L,Conciliacao!A103,df_faturam_zig!F:F,"DINHEIRO")</f>
        <v>0</v>
      </c>
      <c r="E103" s="4">
        <f>SUMIFS(view_parc_agrup!G:G,view_parc_agrup!F:F,Conciliacao!A103)</f>
        <v>66.040000000000006</v>
      </c>
      <c r="F103" s="7">
        <f>SUMIFS(df_mutuos!H:H,df_mutuos!B:B,Conciliacao!A103)</f>
        <v>12010</v>
      </c>
      <c r="G103" s="8">
        <f>SUMIFS(df_extratos!I:I,df_extratos!F:F,Conciliacao!A103,df_extratos!G:G,"CREDITO")</f>
        <v>0</v>
      </c>
      <c r="H103" s="24">
        <f>SUMIFS(df_tesouraria_trans!E:E,df_tesouraria_trans!D:D,Conciliacao!A103)</f>
        <v>0</v>
      </c>
      <c r="I103" s="10">
        <f t="shared" si="9"/>
        <v>12076.04</v>
      </c>
      <c r="J103" s="5">
        <f>SUMIFS(df_blueme_sem_parcelamento!F:F,df_blueme_sem_parcelamento!I:I,Conciliacao!A103)</f>
        <v>0</v>
      </c>
      <c r="K103" s="5">
        <f>SUMIFS(df_blueme_com_parcelamento!I:I,df_blueme_com_parcelamento!L:L,Conciliacao!A103)</f>
        <v>0</v>
      </c>
      <c r="L103" s="9">
        <f>SUMIFS(df_mutuos!I:I,df_mutuos!B:B,Conciliacao!A103,df_mutuos!G:G,0)</f>
        <v>3343.64</v>
      </c>
      <c r="M103" s="9">
        <f>SUMIFS(df_taxas_bancarias!E:E,df_taxas_bancarias!D:D,Conciliacao!A103,df_taxas_bancarias!F:F,"b'\x00'")</f>
        <v>0</v>
      </c>
      <c r="N103" s="11">
        <f>SUMIFS(df_extratos!I:I,df_extratos!F:F,Conciliacao!A103,df_extratos!G:G,"DEBITO")</f>
        <v>0</v>
      </c>
      <c r="O103" s="12">
        <f t="shared" si="10"/>
        <v>3343.64</v>
      </c>
      <c r="P103" s="26">
        <f t="shared" si="11"/>
        <v>-8732.4000000000015</v>
      </c>
    </row>
    <row r="104" spans="1:16" hidden="1" x14ac:dyDescent="0.35">
      <c r="A104" s="6">
        <v>45394</v>
      </c>
      <c r="B104" s="4">
        <f>SUMIFS(df_faturam_zig!K:K,df_faturam_zig!L:L,Conciliacao!A104)</f>
        <v>0</v>
      </c>
      <c r="C104" s="4"/>
      <c r="D104" s="4">
        <f>SUMIFS(df_faturam_zig!E:E,df_faturam_zig!L:L,Conciliacao!A104,df_faturam_zig!F:F,"DINHEIRO")</f>
        <v>0</v>
      </c>
      <c r="E104" s="4">
        <f>SUMIFS(view_parc_agrup!G:G,view_parc_agrup!F:F,Conciliacao!A104)</f>
        <v>4665.17</v>
      </c>
      <c r="F104" s="7">
        <f>SUMIFS(df_mutuos!H:H,df_mutuos!B:B,Conciliacao!A104)</f>
        <v>20010</v>
      </c>
      <c r="G104" s="8">
        <f>SUMIFS(df_extratos!I:I,df_extratos!F:F,Conciliacao!A104,df_extratos!G:G,"CREDITO")</f>
        <v>0</v>
      </c>
      <c r="H104" s="24">
        <f>SUMIFS(df_tesouraria_trans!E:E,df_tesouraria_trans!D:D,Conciliacao!A104)</f>
        <v>0</v>
      </c>
      <c r="I104" s="10">
        <f t="shared" si="9"/>
        <v>24675.17</v>
      </c>
      <c r="J104" s="5">
        <f>SUMIFS(df_blueme_sem_parcelamento!F:F,df_blueme_sem_parcelamento!I:I,Conciliacao!A104)</f>
        <v>0</v>
      </c>
      <c r="K104" s="5">
        <f>SUMIFS(df_blueme_com_parcelamento!I:I,df_blueme_com_parcelamento!L:L,Conciliacao!A104)</f>
        <v>0</v>
      </c>
      <c r="L104" s="9">
        <f>SUMIFS(df_mutuos!I:I,df_mutuos!B:B,Conciliacao!A104,df_mutuos!G:G,0)</f>
        <v>0</v>
      </c>
      <c r="M104" s="9">
        <f>SUMIFS(df_taxas_bancarias!E:E,df_taxas_bancarias!D:D,Conciliacao!A104,df_taxas_bancarias!F:F,"b'\x00'")</f>
        <v>0</v>
      </c>
      <c r="N104" s="11">
        <f>SUMIFS(df_extratos!I:I,df_extratos!F:F,Conciliacao!A104,df_extratos!G:G,"DEBITO")</f>
        <v>0</v>
      </c>
      <c r="O104" s="12">
        <f t="shared" si="10"/>
        <v>0</v>
      </c>
      <c r="P104" s="26">
        <f t="shared" si="11"/>
        <v>-24675.17</v>
      </c>
    </row>
    <row r="105" spans="1:16" hidden="1" x14ac:dyDescent="0.35">
      <c r="A105" s="6">
        <v>45395</v>
      </c>
      <c r="B105" s="4">
        <f>SUMIFS(df_faturam_zig!K:K,df_faturam_zig!L:L,Conciliacao!A105)</f>
        <v>0</v>
      </c>
      <c r="C105" s="4"/>
      <c r="D105" s="4">
        <f>SUMIFS(df_faturam_zig!E:E,df_faturam_zig!L:L,Conciliacao!A105,df_faturam_zig!F:F,"DINHEIRO")</f>
        <v>0</v>
      </c>
      <c r="E105" s="4">
        <f>SUMIFS(view_parc_agrup!G:G,view_parc_agrup!F:F,Conciliacao!A105)</f>
        <v>0</v>
      </c>
      <c r="F105" s="7">
        <f>SUMIFS(df_mutuos!H:H,df_mutuos!B:B,Conciliacao!A105)</f>
        <v>0</v>
      </c>
      <c r="G105" s="8">
        <f>SUMIFS(df_extratos!I:I,df_extratos!F:F,Conciliacao!A105,df_extratos!G:G,"CREDITO")</f>
        <v>0</v>
      </c>
      <c r="H105" s="24">
        <f>SUMIFS(df_tesouraria_trans!E:E,df_tesouraria_trans!D:D,Conciliacao!A105)</f>
        <v>0</v>
      </c>
      <c r="I105" s="10">
        <f t="shared" si="9"/>
        <v>0</v>
      </c>
      <c r="J105" s="5">
        <f>SUMIFS(df_blueme_sem_parcelamento!F:F,df_blueme_sem_parcelamento!I:I,Conciliacao!A105)</f>
        <v>0</v>
      </c>
      <c r="K105" s="5">
        <f>SUMIFS(df_blueme_com_parcelamento!I:I,df_blueme_com_parcelamento!L:L,Conciliacao!A105)</f>
        <v>0</v>
      </c>
      <c r="L105" s="9">
        <f>SUMIFS(df_mutuos!I:I,df_mutuos!B:B,Conciliacao!A105,df_mutuos!G:G,0)</f>
        <v>0</v>
      </c>
      <c r="M105" s="9">
        <f>SUMIFS(df_taxas_bancarias!E:E,df_taxas_bancarias!D:D,Conciliacao!A105,df_taxas_bancarias!F:F,"b'\x00'")</f>
        <v>0</v>
      </c>
      <c r="N105" s="11">
        <f>SUMIFS(df_extratos!I:I,df_extratos!F:F,Conciliacao!A105,df_extratos!G:G,"DEBITO")</f>
        <v>0</v>
      </c>
      <c r="O105" s="12">
        <f t="shared" si="10"/>
        <v>0</v>
      </c>
      <c r="P105" s="26">
        <f t="shared" si="11"/>
        <v>0</v>
      </c>
    </row>
    <row r="106" spans="1:16" hidden="1" x14ac:dyDescent="0.35">
      <c r="A106" s="6">
        <v>45396</v>
      </c>
      <c r="B106" s="4">
        <f>SUMIFS(df_faturam_zig!K:K,df_faturam_zig!L:L,Conciliacao!A106)</f>
        <v>0</v>
      </c>
      <c r="C106" s="4"/>
      <c r="D106" s="4">
        <f>SUMIFS(df_faturam_zig!E:E,df_faturam_zig!L:L,Conciliacao!A106,df_faturam_zig!F:F,"DINHEIRO")</f>
        <v>0</v>
      </c>
      <c r="E106" s="4">
        <f>SUMIFS(view_parc_agrup!G:G,view_parc_agrup!F:F,Conciliacao!A106)</f>
        <v>0</v>
      </c>
      <c r="F106" s="7">
        <f>SUMIFS(df_mutuos!H:H,df_mutuos!B:B,Conciliacao!A106)</f>
        <v>0</v>
      </c>
      <c r="G106" s="8">
        <f>SUMIFS(df_extratos!I:I,df_extratos!F:F,Conciliacao!A106,df_extratos!G:G,"CREDITO")</f>
        <v>0</v>
      </c>
      <c r="H106" s="24">
        <f>SUMIFS(df_tesouraria_trans!E:E,df_tesouraria_trans!D:D,Conciliacao!A106)</f>
        <v>0</v>
      </c>
      <c r="I106" s="10">
        <f t="shared" si="9"/>
        <v>0</v>
      </c>
      <c r="J106" s="5">
        <f>SUMIFS(df_blueme_sem_parcelamento!F:F,df_blueme_sem_parcelamento!I:I,Conciliacao!A106)</f>
        <v>0</v>
      </c>
      <c r="K106" s="5">
        <f>SUMIFS(df_blueme_com_parcelamento!I:I,df_blueme_com_parcelamento!L:L,Conciliacao!A106)</f>
        <v>0</v>
      </c>
      <c r="L106" s="9">
        <f>SUMIFS(df_mutuos!I:I,df_mutuos!B:B,Conciliacao!A106,df_mutuos!G:G,0)</f>
        <v>0</v>
      </c>
      <c r="M106" s="9">
        <f>SUMIFS(df_taxas_bancarias!E:E,df_taxas_bancarias!D:D,Conciliacao!A106,df_taxas_bancarias!F:F,"b'\x00'")</f>
        <v>0</v>
      </c>
      <c r="N106" s="11">
        <f>SUMIFS(df_extratos!I:I,df_extratos!F:F,Conciliacao!A106,df_extratos!G:G,"DEBITO")</f>
        <v>0</v>
      </c>
      <c r="O106" s="12">
        <f t="shared" si="10"/>
        <v>0</v>
      </c>
      <c r="P106" s="26">
        <f t="shared" si="11"/>
        <v>0</v>
      </c>
    </row>
    <row r="107" spans="1:16" hidden="1" x14ac:dyDescent="0.35">
      <c r="A107" s="6">
        <v>45397</v>
      </c>
      <c r="B107" s="4">
        <f>SUMIFS(df_faturam_zig!K:K,df_faturam_zig!L:L,Conciliacao!A107)</f>
        <v>0</v>
      </c>
      <c r="C107" s="4"/>
      <c r="D107" s="4">
        <f>SUMIFS(df_faturam_zig!E:E,df_faturam_zig!L:L,Conciliacao!A107,df_faturam_zig!F:F,"DINHEIRO")</f>
        <v>0</v>
      </c>
      <c r="E107" s="4">
        <f>SUMIFS(view_parc_agrup!G:G,view_parc_agrup!F:F,Conciliacao!A107)</f>
        <v>0</v>
      </c>
      <c r="F107" s="7">
        <f>SUMIFS(df_mutuos!H:H,df_mutuos!B:B,Conciliacao!A107)</f>
        <v>0</v>
      </c>
      <c r="G107" s="8">
        <f>SUMIFS(df_extratos!I:I,df_extratos!F:F,Conciliacao!A107,df_extratos!G:G,"CREDITO")</f>
        <v>0</v>
      </c>
      <c r="H107" s="24">
        <f>SUMIFS(df_tesouraria_trans!E:E,df_tesouraria_trans!D:D,Conciliacao!A107)</f>
        <v>0</v>
      </c>
      <c r="I107" s="10">
        <f t="shared" si="9"/>
        <v>0</v>
      </c>
      <c r="J107" s="5">
        <f>SUMIFS(df_blueme_sem_parcelamento!F:F,df_blueme_sem_parcelamento!I:I,Conciliacao!A107)</f>
        <v>0</v>
      </c>
      <c r="K107" s="5">
        <f>SUMIFS(df_blueme_com_parcelamento!I:I,df_blueme_com_parcelamento!L:L,Conciliacao!A107)</f>
        <v>0</v>
      </c>
      <c r="L107" s="9">
        <f>SUMIFS(df_mutuos!I:I,df_mutuos!B:B,Conciliacao!A107,df_mutuos!G:G,0)</f>
        <v>0</v>
      </c>
      <c r="M107" s="9">
        <f>SUMIFS(df_taxas_bancarias!E:E,df_taxas_bancarias!D:D,Conciliacao!A107,df_taxas_bancarias!F:F,"b'\x00'")</f>
        <v>0</v>
      </c>
      <c r="N107" s="11">
        <f>SUMIFS(df_extratos!I:I,df_extratos!F:F,Conciliacao!A107,df_extratos!G:G,"DEBITO")</f>
        <v>0</v>
      </c>
      <c r="O107" s="12">
        <f t="shared" si="10"/>
        <v>0</v>
      </c>
      <c r="P107" s="26">
        <f t="shared" si="11"/>
        <v>0</v>
      </c>
    </row>
    <row r="108" spans="1:16" hidden="1" x14ac:dyDescent="0.35">
      <c r="A108" s="6">
        <v>45398</v>
      </c>
      <c r="B108" s="4">
        <f>SUMIFS(df_faturam_zig!K:K,df_faturam_zig!L:L,Conciliacao!A108)</f>
        <v>0</v>
      </c>
      <c r="C108" s="4"/>
      <c r="D108" s="4">
        <f>SUMIFS(df_faturam_zig!E:E,df_faturam_zig!L:L,Conciliacao!A108,df_faturam_zig!F:F,"DINHEIRO")</f>
        <v>0</v>
      </c>
      <c r="E108" s="4">
        <f>SUMIFS(view_parc_agrup!G:G,view_parc_agrup!F:F,Conciliacao!A108)</f>
        <v>747.07</v>
      </c>
      <c r="F108" s="7">
        <f>SUMIFS(df_mutuos!H:H,df_mutuos!B:B,Conciliacao!A108)</f>
        <v>0</v>
      </c>
      <c r="G108" s="8">
        <f>SUMIFS(df_extratos!I:I,df_extratos!F:F,Conciliacao!A108,df_extratos!G:G,"CREDITO")</f>
        <v>0</v>
      </c>
      <c r="H108" s="24">
        <f>SUMIFS(df_tesouraria_trans!E:E,df_tesouraria_trans!D:D,Conciliacao!A108)</f>
        <v>0</v>
      </c>
      <c r="I108" s="10">
        <f t="shared" si="9"/>
        <v>747.07</v>
      </c>
      <c r="J108" s="5">
        <f>SUMIFS(df_blueme_sem_parcelamento!F:F,df_blueme_sem_parcelamento!I:I,Conciliacao!A108)</f>
        <v>0</v>
      </c>
      <c r="K108" s="5">
        <f>SUMIFS(df_blueme_com_parcelamento!I:I,df_blueme_com_parcelamento!L:L,Conciliacao!A108)</f>
        <v>0</v>
      </c>
      <c r="L108" s="9">
        <f>SUMIFS(df_mutuos!I:I,df_mutuos!B:B,Conciliacao!A108,df_mutuos!G:G,0)</f>
        <v>0</v>
      </c>
      <c r="M108" s="9">
        <f>SUMIFS(df_taxas_bancarias!E:E,df_taxas_bancarias!D:D,Conciliacao!A108,df_taxas_bancarias!F:F,"b'\x00'")</f>
        <v>0</v>
      </c>
      <c r="N108" s="11">
        <f>SUMIFS(df_extratos!I:I,df_extratos!F:F,Conciliacao!A108,df_extratos!G:G,"DEBITO")</f>
        <v>0</v>
      </c>
      <c r="O108" s="12">
        <f t="shared" si="10"/>
        <v>0</v>
      </c>
      <c r="P108" s="26">
        <f t="shared" si="11"/>
        <v>-747.07</v>
      </c>
    </row>
    <row r="109" spans="1:16" hidden="1" x14ac:dyDescent="0.35">
      <c r="A109" s="6">
        <v>45399</v>
      </c>
      <c r="B109" s="4">
        <f>SUMIFS(df_faturam_zig!K:K,df_faturam_zig!L:L,Conciliacao!A109)</f>
        <v>0</v>
      </c>
      <c r="C109" s="4"/>
      <c r="D109" s="4">
        <f>SUMIFS(df_faturam_zig!E:E,df_faturam_zig!L:L,Conciliacao!A109,df_faturam_zig!F:F,"DINHEIRO")</f>
        <v>0</v>
      </c>
      <c r="E109" s="4">
        <f>SUMIFS(view_parc_agrup!G:G,view_parc_agrup!F:F,Conciliacao!A109)</f>
        <v>2102.6</v>
      </c>
      <c r="F109" s="7">
        <f>SUMIFS(df_mutuos!H:H,df_mutuos!B:B,Conciliacao!A109)</f>
        <v>0</v>
      </c>
      <c r="G109" s="8">
        <f>SUMIFS(df_extratos!I:I,df_extratos!F:F,Conciliacao!A109,df_extratos!G:G,"CREDITO")</f>
        <v>0</v>
      </c>
      <c r="H109" s="24">
        <f>SUMIFS(df_tesouraria_trans!E:E,df_tesouraria_trans!D:D,Conciliacao!A109)</f>
        <v>0</v>
      </c>
      <c r="I109" s="10">
        <f t="shared" si="9"/>
        <v>2102.6</v>
      </c>
      <c r="J109" s="5">
        <f>SUMIFS(df_blueme_sem_parcelamento!F:F,df_blueme_sem_parcelamento!I:I,Conciliacao!A109)</f>
        <v>0</v>
      </c>
      <c r="K109" s="5">
        <f>SUMIFS(df_blueme_com_parcelamento!I:I,df_blueme_com_parcelamento!L:L,Conciliacao!A109)</f>
        <v>0</v>
      </c>
      <c r="L109" s="9">
        <f>SUMIFS(df_mutuos!I:I,df_mutuos!B:B,Conciliacao!A109,df_mutuos!G:G,0)</f>
        <v>0</v>
      </c>
      <c r="M109" s="9">
        <f>SUMIFS(df_taxas_bancarias!E:E,df_taxas_bancarias!D:D,Conciliacao!A109,df_taxas_bancarias!F:F,"b'\x00'")</f>
        <v>0</v>
      </c>
      <c r="N109" s="11">
        <f>SUMIFS(df_extratos!I:I,df_extratos!F:F,Conciliacao!A109,df_extratos!G:G,"DEBITO")</f>
        <v>0</v>
      </c>
      <c r="O109" s="12">
        <f t="shared" si="10"/>
        <v>0</v>
      </c>
      <c r="P109" s="26">
        <f t="shared" si="11"/>
        <v>-2102.6</v>
      </c>
    </row>
    <row r="110" spans="1:16" hidden="1" x14ac:dyDescent="0.35">
      <c r="A110" s="6">
        <v>45400</v>
      </c>
      <c r="B110" s="4">
        <f>SUMIFS(df_faturam_zig!K:K,df_faturam_zig!L:L,Conciliacao!A110)</f>
        <v>0</v>
      </c>
      <c r="C110" s="4"/>
      <c r="D110" s="4">
        <f>SUMIFS(df_faturam_zig!E:E,df_faturam_zig!L:L,Conciliacao!A110,df_faturam_zig!F:F,"DINHEIRO")</f>
        <v>0</v>
      </c>
      <c r="E110" s="4">
        <f>SUMIFS(view_parc_agrup!G:G,view_parc_agrup!F:F,Conciliacao!A110)</f>
        <v>99.68</v>
      </c>
      <c r="F110" s="7">
        <f>SUMIFS(df_mutuos!H:H,df_mutuos!B:B,Conciliacao!A110)</f>
        <v>0</v>
      </c>
      <c r="G110" s="8">
        <f>SUMIFS(df_extratos!I:I,df_extratos!F:F,Conciliacao!A110,df_extratos!G:G,"CREDITO")</f>
        <v>0</v>
      </c>
      <c r="H110" s="24">
        <f>SUMIFS(df_tesouraria_trans!E:E,df_tesouraria_trans!D:D,Conciliacao!A110)</f>
        <v>0</v>
      </c>
      <c r="I110" s="10">
        <f t="shared" si="9"/>
        <v>99.68</v>
      </c>
      <c r="J110" s="5">
        <f>SUMIFS(df_blueme_sem_parcelamento!F:F,df_blueme_sem_parcelamento!I:I,Conciliacao!A110)</f>
        <v>0</v>
      </c>
      <c r="K110" s="5">
        <f>SUMIFS(df_blueme_com_parcelamento!I:I,df_blueme_com_parcelamento!L:L,Conciliacao!A110)</f>
        <v>0</v>
      </c>
      <c r="L110" s="9">
        <f>SUMIFS(df_mutuos!I:I,df_mutuos!B:B,Conciliacao!A110,df_mutuos!G:G,0)</f>
        <v>0</v>
      </c>
      <c r="M110" s="9">
        <f>SUMIFS(df_taxas_bancarias!E:E,df_taxas_bancarias!D:D,Conciliacao!A110,df_taxas_bancarias!F:F,"b'\x00'")</f>
        <v>0</v>
      </c>
      <c r="N110" s="11">
        <f>SUMIFS(df_extratos!I:I,df_extratos!F:F,Conciliacao!A110,df_extratos!G:G,"DEBITO")</f>
        <v>0</v>
      </c>
      <c r="O110" s="12">
        <f t="shared" si="10"/>
        <v>0</v>
      </c>
      <c r="P110" s="26">
        <f t="shared" si="11"/>
        <v>-99.68</v>
      </c>
    </row>
    <row r="111" spans="1:16" hidden="1" x14ac:dyDescent="0.35">
      <c r="A111" s="6">
        <v>45401</v>
      </c>
      <c r="B111" s="4">
        <f>SUMIFS(df_faturam_zig!K:K,df_faturam_zig!L:L,Conciliacao!A111)</f>
        <v>0</v>
      </c>
      <c r="C111" s="4"/>
      <c r="D111" s="4">
        <f>SUMIFS(df_faturam_zig!E:E,df_faturam_zig!L:L,Conciliacao!A111,df_faturam_zig!F:F,"DINHEIRO")</f>
        <v>0</v>
      </c>
      <c r="E111" s="4">
        <f>SUMIFS(view_parc_agrup!G:G,view_parc_agrup!F:F,Conciliacao!A111)</f>
        <v>2140.0700000000002</v>
      </c>
      <c r="F111" s="7">
        <f>SUMIFS(df_mutuos!H:H,df_mutuos!B:B,Conciliacao!A111)</f>
        <v>0</v>
      </c>
      <c r="G111" s="8">
        <f>SUMIFS(df_extratos!I:I,df_extratos!F:F,Conciliacao!A111,df_extratos!G:G,"CREDITO")</f>
        <v>0</v>
      </c>
      <c r="H111" s="24">
        <f>SUMIFS(df_tesouraria_trans!E:E,df_tesouraria_trans!D:D,Conciliacao!A111)</f>
        <v>0</v>
      </c>
      <c r="I111" s="10">
        <f t="shared" si="9"/>
        <v>2140.0700000000002</v>
      </c>
      <c r="J111" s="5">
        <f>SUMIFS(df_blueme_sem_parcelamento!F:F,df_blueme_sem_parcelamento!I:I,Conciliacao!A111)</f>
        <v>0</v>
      </c>
      <c r="K111" s="5">
        <f>SUMIFS(df_blueme_com_parcelamento!I:I,df_blueme_com_parcelamento!L:L,Conciliacao!A111)</f>
        <v>0</v>
      </c>
      <c r="L111" s="9">
        <f>SUMIFS(df_mutuos!I:I,df_mutuos!B:B,Conciliacao!A111,df_mutuos!G:G,0)</f>
        <v>0</v>
      </c>
      <c r="M111" s="9">
        <f>SUMIFS(df_taxas_bancarias!E:E,df_taxas_bancarias!D:D,Conciliacao!A111,df_taxas_bancarias!F:F,"b'\x00'")</f>
        <v>0</v>
      </c>
      <c r="N111" s="11">
        <f>SUMIFS(df_extratos!I:I,df_extratos!F:F,Conciliacao!A111,df_extratos!G:G,"DEBITO")</f>
        <v>0</v>
      </c>
      <c r="O111" s="12">
        <f t="shared" si="10"/>
        <v>0</v>
      </c>
      <c r="P111" s="26">
        <f t="shared" si="11"/>
        <v>-2140.0700000000002</v>
      </c>
    </row>
    <row r="112" spans="1:16" hidden="1" x14ac:dyDescent="0.35">
      <c r="A112" s="6">
        <v>45402</v>
      </c>
      <c r="B112" s="4">
        <f>SUMIFS(df_faturam_zig!K:K,df_faturam_zig!L:L,Conciliacao!A112)</f>
        <v>0</v>
      </c>
      <c r="C112" s="4"/>
      <c r="D112" s="4">
        <f>SUMIFS(df_faturam_zig!E:E,df_faturam_zig!L:L,Conciliacao!A112,df_faturam_zig!F:F,"DINHEIRO")</f>
        <v>0</v>
      </c>
      <c r="E112" s="4">
        <f>SUMIFS(view_parc_agrup!G:G,view_parc_agrup!F:F,Conciliacao!A112)</f>
        <v>0</v>
      </c>
      <c r="F112" s="7">
        <f>SUMIFS(df_mutuos!H:H,df_mutuos!B:B,Conciliacao!A112)</f>
        <v>0</v>
      </c>
      <c r="G112" s="8">
        <f>SUMIFS(df_extratos!I:I,df_extratos!F:F,Conciliacao!A112,df_extratos!G:G,"CREDITO")</f>
        <v>0</v>
      </c>
      <c r="H112" s="24">
        <f>SUMIFS(df_tesouraria_trans!E:E,df_tesouraria_trans!D:D,Conciliacao!A112)</f>
        <v>0</v>
      </c>
      <c r="I112" s="10">
        <f t="shared" si="9"/>
        <v>0</v>
      </c>
      <c r="J112" s="5">
        <f>SUMIFS(df_blueme_sem_parcelamento!F:F,df_blueme_sem_parcelamento!I:I,Conciliacao!A112)</f>
        <v>0</v>
      </c>
      <c r="K112" s="5">
        <f>SUMIFS(df_blueme_com_parcelamento!I:I,df_blueme_com_parcelamento!L:L,Conciliacao!A112)</f>
        <v>0</v>
      </c>
      <c r="L112" s="9">
        <f>SUMIFS(df_mutuos!I:I,df_mutuos!B:B,Conciliacao!A112,df_mutuos!G:G,0)</f>
        <v>0</v>
      </c>
      <c r="M112" s="9">
        <f>SUMIFS(df_taxas_bancarias!E:E,df_taxas_bancarias!D:D,Conciliacao!A112,df_taxas_bancarias!F:F,"b'\x00'")</f>
        <v>0</v>
      </c>
      <c r="N112" s="11">
        <f>SUMIFS(df_extratos!I:I,df_extratos!F:F,Conciliacao!A112,df_extratos!G:G,"DEBITO")</f>
        <v>0</v>
      </c>
      <c r="O112" s="12">
        <f t="shared" si="10"/>
        <v>0</v>
      </c>
      <c r="P112" s="26">
        <f t="shared" si="11"/>
        <v>0</v>
      </c>
    </row>
    <row r="113" spans="1:16" hidden="1" x14ac:dyDescent="0.35">
      <c r="A113" s="6">
        <v>45403</v>
      </c>
      <c r="B113" s="4">
        <f>SUMIFS(df_faturam_zig!K:K,df_faturam_zig!L:L,Conciliacao!A113)</f>
        <v>0</v>
      </c>
      <c r="C113" s="4"/>
      <c r="D113" s="4">
        <f>SUMIFS(df_faturam_zig!E:E,df_faturam_zig!L:L,Conciliacao!A113,df_faturam_zig!F:F,"DINHEIRO")</f>
        <v>0</v>
      </c>
      <c r="E113" s="4">
        <f>SUMIFS(view_parc_agrup!G:G,view_parc_agrup!F:F,Conciliacao!A113)</f>
        <v>0</v>
      </c>
      <c r="F113" s="7">
        <f>SUMIFS(df_mutuos!H:H,df_mutuos!B:B,Conciliacao!A113)</f>
        <v>0</v>
      </c>
      <c r="G113" s="8">
        <f>SUMIFS(df_extratos!I:I,df_extratos!F:F,Conciliacao!A113,df_extratos!G:G,"CREDITO")</f>
        <v>0</v>
      </c>
      <c r="H113" s="24">
        <f>SUMIFS(df_tesouraria_trans!E:E,df_tesouraria_trans!D:D,Conciliacao!A113)</f>
        <v>0</v>
      </c>
      <c r="I113" s="10">
        <f t="shared" si="9"/>
        <v>0</v>
      </c>
      <c r="J113" s="5">
        <f>SUMIFS(df_blueme_sem_parcelamento!F:F,df_blueme_sem_parcelamento!I:I,Conciliacao!A113)</f>
        <v>0</v>
      </c>
      <c r="K113" s="5">
        <f>SUMIFS(df_blueme_com_parcelamento!I:I,df_blueme_com_parcelamento!L:L,Conciliacao!A113)</f>
        <v>0</v>
      </c>
      <c r="L113" s="9">
        <f>SUMIFS(df_mutuos!I:I,df_mutuos!B:B,Conciliacao!A113,df_mutuos!G:G,0)</f>
        <v>0</v>
      </c>
      <c r="M113" s="9">
        <f>SUMIFS(df_taxas_bancarias!E:E,df_taxas_bancarias!D:D,Conciliacao!A113,df_taxas_bancarias!F:F,"b'\x00'")</f>
        <v>0</v>
      </c>
      <c r="N113" s="11">
        <f>SUMIFS(df_extratos!I:I,df_extratos!F:F,Conciliacao!A113,df_extratos!G:G,"DEBITO")</f>
        <v>0</v>
      </c>
      <c r="O113" s="12">
        <f t="shared" si="10"/>
        <v>0</v>
      </c>
      <c r="P113" s="26">
        <f t="shared" si="11"/>
        <v>0</v>
      </c>
    </row>
    <row r="114" spans="1:16" hidden="1" x14ac:dyDescent="0.35">
      <c r="A114" s="6">
        <v>45404</v>
      </c>
      <c r="B114" s="4">
        <f>SUMIFS(df_faturam_zig!K:K,df_faturam_zig!L:L,Conciliacao!A114)</f>
        <v>0</v>
      </c>
      <c r="C114" s="4"/>
      <c r="D114" s="4">
        <f>SUMIFS(df_faturam_zig!E:E,df_faturam_zig!L:L,Conciliacao!A114,df_faturam_zig!F:F,"DINHEIRO")</f>
        <v>0</v>
      </c>
      <c r="E114" s="4">
        <f>SUMIFS(view_parc_agrup!G:G,view_parc_agrup!F:F,Conciliacao!A114)</f>
        <v>1850.14</v>
      </c>
      <c r="F114" s="7">
        <f>SUMIFS(df_mutuos!H:H,df_mutuos!B:B,Conciliacao!A114)</f>
        <v>0</v>
      </c>
      <c r="G114" s="8">
        <f>SUMIFS(df_extratos!I:I,df_extratos!F:F,Conciliacao!A114,df_extratos!G:G,"CREDITO")</f>
        <v>0</v>
      </c>
      <c r="H114" s="24">
        <f>SUMIFS(df_tesouraria_trans!E:E,df_tesouraria_trans!D:D,Conciliacao!A114)</f>
        <v>0</v>
      </c>
      <c r="I114" s="10">
        <f t="shared" si="9"/>
        <v>1850.14</v>
      </c>
      <c r="J114" s="5">
        <f>SUMIFS(df_blueme_sem_parcelamento!F:F,df_blueme_sem_parcelamento!I:I,Conciliacao!A114)</f>
        <v>0</v>
      </c>
      <c r="K114" s="5">
        <f>SUMIFS(df_blueme_com_parcelamento!I:I,df_blueme_com_parcelamento!L:L,Conciliacao!A114)</f>
        <v>0</v>
      </c>
      <c r="L114" s="9">
        <f>SUMIFS(df_mutuos!I:I,df_mutuos!B:B,Conciliacao!A114,df_mutuos!G:G,0)</f>
        <v>0</v>
      </c>
      <c r="M114" s="9">
        <f>SUMIFS(df_taxas_bancarias!E:E,df_taxas_bancarias!D:D,Conciliacao!A114,df_taxas_bancarias!F:F,"b'\x00'")</f>
        <v>0</v>
      </c>
      <c r="N114" s="11">
        <f>SUMIFS(df_extratos!I:I,df_extratos!F:F,Conciliacao!A114,df_extratos!G:G,"DEBITO")</f>
        <v>0</v>
      </c>
      <c r="O114" s="12">
        <f t="shared" si="10"/>
        <v>0</v>
      </c>
      <c r="P114" s="26">
        <f t="shared" si="11"/>
        <v>-1850.14</v>
      </c>
    </row>
    <row r="115" spans="1:16" hidden="1" x14ac:dyDescent="0.35">
      <c r="A115" s="6">
        <v>45405</v>
      </c>
      <c r="B115" s="4">
        <f>SUMIFS(df_faturam_zig!K:K,df_faturam_zig!L:L,Conciliacao!A115)</f>
        <v>0</v>
      </c>
      <c r="C115" s="4"/>
      <c r="D115" s="4">
        <f>SUMIFS(df_faturam_zig!E:E,df_faturam_zig!L:L,Conciliacao!A115,df_faturam_zig!F:F,"DINHEIRO")</f>
        <v>0</v>
      </c>
      <c r="E115" s="4">
        <f>SUMIFS(view_parc_agrup!G:G,view_parc_agrup!F:F,Conciliacao!A115)</f>
        <v>1255.8100000000002</v>
      </c>
      <c r="F115" s="7">
        <f>SUMIFS(df_mutuos!H:H,df_mutuos!B:B,Conciliacao!A115)</f>
        <v>0</v>
      </c>
      <c r="G115" s="8">
        <f>SUMIFS(df_extratos!I:I,df_extratos!F:F,Conciliacao!A115,df_extratos!G:G,"CREDITO")</f>
        <v>0</v>
      </c>
      <c r="H115" s="24">
        <f>SUMIFS(df_tesouraria_trans!E:E,df_tesouraria_trans!D:D,Conciliacao!A115)</f>
        <v>0</v>
      </c>
      <c r="I115" s="10">
        <f t="shared" si="9"/>
        <v>1255.8100000000002</v>
      </c>
      <c r="J115" s="5">
        <f>SUMIFS(df_blueme_sem_parcelamento!F:F,df_blueme_sem_parcelamento!I:I,Conciliacao!A115)</f>
        <v>0</v>
      </c>
      <c r="K115" s="5">
        <f>SUMIFS(df_blueme_com_parcelamento!I:I,df_blueme_com_parcelamento!L:L,Conciliacao!A115)</f>
        <v>0</v>
      </c>
      <c r="L115" s="9">
        <f>SUMIFS(df_mutuos!I:I,df_mutuos!B:B,Conciliacao!A115,df_mutuos!G:G,0)</f>
        <v>0</v>
      </c>
      <c r="M115" s="9">
        <f>SUMIFS(df_taxas_bancarias!E:E,df_taxas_bancarias!D:D,Conciliacao!A115,df_taxas_bancarias!F:F,"b'\x00'")</f>
        <v>0</v>
      </c>
      <c r="N115" s="11">
        <f>SUMIFS(df_extratos!I:I,df_extratos!F:F,Conciliacao!A115,df_extratos!G:G,"DEBITO")</f>
        <v>0</v>
      </c>
      <c r="O115" s="12">
        <f t="shared" si="10"/>
        <v>0</v>
      </c>
      <c r="P115" s="26">
        <f t="shared" si="11"/>
        <v>-1255.8100000000002</v>
      </c>
    </row>
    <row r="116" spans="1:16" hidden="1" x14ac:dyDescent="0.35">
      <c r="A116" s="6">
        <v>45406</v>
      </c>
      <c r="B116" s="4">
        <f>SUMIFS(df_faturam_zig!K:K,df_faturam_zig!L:L,Conciliacao!A116)</f>
        <v>0</v>
      </c>
      <c r="C116" s="4"/>
      <c r="D116" s="4">
        <f>SUMIFS(df_faturam_zig!E:E,df_faturam_zig!L:L,Conciliacao!A116,df_faturam_zig!F:F,"DINHEIRO")</f>
        <v>0</v>
      </c>
      <c r="E116" s="4">
        <f>SUMIFS(view_parc_agrup!G:G,view_parc_agrup!F:F,Conciliacao!A116)</f>
        <v>2196.17</v>
      </c>
      <c r="F116" s="7">
        <f>SUMIFS(df_mutuos!H:H,df_mutuos!B:B,Conciliacao!A116)</f>
        <v>0</v>
      </c>
      <c r="G116" s="8">
        <f>SUMIFS(df_extratos!I:I,df_extratos!F:F,Conciliacao!A116,df_extratos!G:G,"CREDITO")</f>
        <v>0</v>
      </c>
      <c r="H116" s="24">
        <f>SUMIFS(df_tesouraria_trans!E:E,df_tesouraria_trans!D:D,Conciliacao!A116)</f>
        <v>0</v>
      </c>
      <c r="I116" s="10">
        <f t="shared" si="9"/>
        <v>2196.17</v>
      </c>
      <c r="J116" s="5">
        <f>SUMIFS(df_blueme_sem_parcelamento!F:F,df_blueme_sem_parcelamento!I:I,Conciliacao!A116)</f>
        <v>0</v>
      </c>
      <c r="K116" s="5">
        <f>SUMIFS(df_blueme_com_parcelamento!I:I,df_blueme_com_parcelamento!L:L,Conciliacao!A116)</f>
        <v>0</v>
      </c>
      <c r="L116" s="9">
        <f>SUMIFS(df_mutuos!I:I,df_mutuos!B:B,Conciliacao!A116,df_mutuos!G:G,0)</f>
        <v>0</v>
      </c>
      <c r="M116" s="9">
        <f>SUMIFS(df_taxas_bancarias!E:E,df_taxas_bancarias!D:D,Conciliacao!A116,df_taxas_bancarias!F:F,"b'\x00'")</f>
        <v>0</v>
      </c>
      <c r="N116" s="11">
        <f>SUMIFS(df_extratos!I:I,df_extratos!F:F,Conciliacao!A116,df_extratos!G:G,"DEBITO")</f>
        <v>0</v>
      </c>
      <c r="O116" s="12">
        <f t="shared" si="10"/>
        <v>0</v>
      </c>
      <c r="P116" s="26">
        <f t="shared" si="11"/>
        <v>-2196.17</v>
      </c>
    </row>
    <row r="117" spans="1:16" hidden="1" x14ac:dyDescent="0.35">
      <c r="A117" s="6">
        <v>45407</v>
      </c>
      <c r="B117" s="4">
        <f>SUMIFS(df_faturam_zig!K:K,df_faturam_zig!L:L,Conciliacao!A117)</f>
        <v>0</v>
      </c>
      <c r="C117" s="4"/>
      <c r="D117" s="4">
        <f>SUMIFS(df_faturam_zig!E:E,df_faturam_zig!L:L,Conciliacao!A117,df_faturam_zig!F:F,"DINHEIRO")</f>
        <v>0</v>
      </c>
      <c r="E117" s="4">
        <f>SUMIFS(view_parc_agrup!G:G,view_parc_agrup!F:F,Conciliacao!A117)</f>
        <v>0</v>
      </c>
      <c r="F117" s="7">
        <f>SUMIFS(df_mutuos!H:H,df_mutuos!B:B,Conciliacao!A117)</f>
        <v>57010</v>
      </c>
      <c r="G117" s="8">
        <f>SUMIFS(df_extratos!I:I,df_extratos!F:F,Conciliacao!A117,df_extratos!G:G,"CREDITO")</f>
        <v>0</v>
      </c>
      <c r="H117" s="24">
        <f>SUMIFS(df_tesouraria_trans!E:E,df_tesouraria_trans!D:D,Conciliacao!A117)</f>
        <v>0</v>
      </c>
      <c r="I117" s="10">
        <f t="shared" si="9"/>
        <v>57010</v>
      </c>
      <c r="J117" s="5">
        <f>SUMIFS(df_blueme_sem_parcelamento!F:F,df_blueme_sem_parcelamento!I:I,Conciliacao!A117)</f>
        <v>0</v>
      </c>
      <c r="K117" s="5">
        <f>SUMIFS(df_blueme_com_parcelamento!I:I,df_blueme_com_parcelamento!L:L,Conciliacao!A117)</f>
        <v>0</v>
      </c>
      <c r="L117" s="9">
        <f>SUMIFS(df_mutuos!I:I,df_mutuos!B:B,Conciliacao!A117,df_mutuos!G:G,0)</f>
        <v>7200</v>
      </c>
      <c r="M117" s="9">
        <f>SUMIFS(df_taxas_bancarias!E:E,df_taxas_bancarias!D:D,Conciliacao!A117,df_taxas_bancarias!F:F,"b'\x00'")</f>
        <v>0</v>
      </c>
      <c r="N117" s="11">
        <f>SUMIFS(df_extratos!I:I,df_extratos!F:F,Conciliacao!A117,df_extratos!G:G,"DEBITO")</f>
        <v>0</v>
      </c>
      <c r="O117" s="12">
        <f t="shared" si="10"/>
        <v>7200</v>
      </c>
      <c r="P117" s="26">
        <f t="shared" si="11"/>
        <v>-49810</v>
      </c>
    </row>
    <row r="118" spans="1:16" hidden="1" x14ac:dyDescent="0.35">
      <c r="A118" s="6">
        <v>45408</v>
      </c>
      <c r="B118" s="4">
        <f>SUMIFS(df_faturam_zig!K:K,df_faturam_zig!L:L,Conciliacao!A118)</f>
        <v>0</v>
      </c>
      <c r="C118" s="4"/>
      <c r="D118" s="4">
        <f>SUMIFS(df_faturam_zig!E:E,df_faturam_zig!L:L,Conciliacao!A118,df_faturam_zig!F:F,"DINHEIRO")</f>
        <v>0</v>
      </c>
      <c r="E118" s="4">
        <f>SUMIFS(view_parc_agrup!G:G,view_parc_agrup!F:F,Conciliacao!A118)</f>
        <v>0</v>
      </c>
      <c r="F118" s="7">
        <f>SUMIFS(df_mutuos!H:H,df_mutuos!B:B,Conciliacao!A118)</f>
        <v>6000</v>
      </c>
      <c r="G118" s="8">
        <f>SUMIFS(df_extratos!I:I,df_extratos!F:F,Conciliacao!A118,df_extratos!G:G,"CREDITO")</f>
        <v>0</v>
      </c>
      <c r="H118" s="24">
        <f>SUMIFS(df_tesouraria_trans!E:E,df_tesouraria_trans!D:D,Conciliacao!A118)</f>
        <v>0</v>
      </c>
      <c r="I118" s="10">
        <f t="shared" si="9"/>
        <v>6000</v>
      </c>
      <c r="J118" s="5">
        <f>SUMIFS(df_blueme_sem_parcelamento!F:F,df_blueme_sem_parcelamento!I:I,Conciliacao!A118)</f>
        <v>0</v>
      </c>
      <c r="K118" s="5">
        <f>SUMIFS(df_blueme_com_parcelamento!I:I,df_blueme_com_parcelamento!L:L,Conciliacao!A118)</f>
        <v>0</v>
      </c>
      <c r="L118" s="9">
        <f>SUMIFS(df_mutuos!I:I,df_mutuos!B:B,Conciliacao!A118,df_mutuos!G:G,0)</f>
        <v>5000</v>
      </c>
      <c r="M118" s="9">
        <f>SUMIFS(df_taxas_bancarias!E:E,df_taxas_bancarias!D:D,Conciliacao!A118,df_taxas_bancarias!F:F,"b'\x00'")</f>
        <v>0</v>
      </c>
      <c r="N118" s="11">
        <f>SUMIFS(df_extratos!I:I,df_extratos!F:F,Conciliacao!A118,df_extratos!G:G,"DEBITO")</f>
        <v>0</v>
      </c>
      <c r="O118" s="12">
        <f t="shared" si="10"/>
        <v>5000</v>
      </c>
      <c r="P118" s="26">
        <f t="shared" si="11"/>
        <v>-1000</v>
      </c>
    </row>
    <row r="119" spans="1:16" hidden="1" x14ac:dyDescent="0.35">
      <c r="A119" s="6">
        <v>45409</v>
      </c>
      <c r="B119" s="4">
        <f>SUMIFS(df_faturam_zig!K:K,df_faturam_zig!L:L,Conciliacao!A119)</f>
        <v>0</v>
      </c>
      <c r="C119" s="4"/>
      <c r="D119" s="4">
        <f>SUMIFS(df_faturam_zig!E:E,df_faturam_zig!L:L,Conciliacao!A119,df_faturam_zig!F:F,"DINHEIRO")</f>
        <v>0</v>
      </c>
      <c r="E119" s="4">
        <f>SUMIFS(view_parc_agrup!G:G,view_parc_agrup!F:F,Conciliacao!A119)</f>
        <v>0</v>
      </c>
      <c r="F119" s="7">
        <f>SUMIFS(df_mutuos!H:H,df_mutuos!B:B,Conciliacao!A119)</f>
        <v>0</v>
      </c>
      <c r="G119" s="8">
        <f>SUMIFS(df_extratos!I:I,df_extratos!F:F,Conciliacao!A119,df_extratos!G:G,"CREDITO")</f>
        <v>0</v>
      </c>
      <c r="H119" s="24">
        <f>SUMIFS(df_tesouraria_trans!E:E,df_tesouraria_trans!D:D,Conciliacao!A119)</f>
        <v>0</v>
      </c>
      <c r="I119" s="10">
        <f t="shared" si="9"/>
        <v>0</v>
      </c>
      <c r="J119" s="5">
        <f>SUMIFS(df_blueme_sem_parcelamento!F:F,df_blueme_sem_parcelamento!I:I,Conciliacao!A119)</f>
        <v>0</v>
      </c>
      <c r="K119" s="5">
        <f>SUMIFS(df_blueme_com_parcelamento!I:I,df_blueme_com_parcelamento!L:L,Conciliacao!A119)</f>
        <v>0</v>
      </c>
      <c r="L119" s="9">
        <f>SUMIFS(df_mutuos!I:I,df_mutuos!B:B,Conciliacao!A119,df_mutuos!G:G,0)</f>
        <v>0</v>
      </c>
      <c r="M119" s="9">
        <f>SUMIFS(df_taxas_bancarias!E:E,df_taxas_bancarias!D:D,Conciliacao!A119,df_taxas_bancarias!F:F,"b'\x00'")</f>
        <v>0</v>
      </c>
      <c r="N119" s="11">
        <f>SUMIFS(df_extratos!I:I,df_extratos!F:F,Conciliacao!A119,df_extratos!G:G,"DEBITO")</f>
        <v>0</v>
      </c>
      <c r="O119" s="12">
        <f t="shared" si="10"/>
        <v>0</v>
      </c>
      <c r="P119" s="26">
        <f t="shared" si="11"/>
        <v>0</v>
      </c>
    </row>
    <row r="120" spans="1:16" hidden="1" x14ac:dyDescent="0.35">
      <c r="A120" s="6">
        <v>45410</v>
      </c>
      <c r="B120" s="4">
        <f>SUMIFS(df_faturam_zig!K:K,df_faturam_zig!L:L,Conciliacao!A120)</f>
        <v>0</v>
      </c>
      <c r="C120" s="4"/>
      <c r="D120" s="4">
        <f>SUMIFS(df_faturam_zig!E:E,df_faturam_zig!L:L,Conciliacao!A120,df_faturam_zig!F:F,"DINHEIRO")</f>
        <v>0</v>
      </c>
      <c r="E120" s="4">
        <f>SUMIFS(view_parc_agrup!G:G,view_parc_agrup!F:F,Conciliacao!A120)</f>
        <v>0</v>
      </c>
      <c r="F120" s="7">
        <f>SUMIFS(df_mutuos!H:H,df_mutuos!B:B,Conciliacao!A120)</f>
        <v>0</v>
      </c>
      <c r="G120" s="8">
        <f>SUMIFS(df_extratos!I:I,df_extratos!F:F,Conciliacao!A120,df_extratos!G:G,"CREDITO")</f>
        <v>0</v>
      </c>
      <c r="H120" s="24">
        <f>SUMIFS(df_tesouraria_trans!E:E,df_tesouraria_trans!D:D,Conciliacao!A120)</f>
        <v>0</v>
      </c>
      <c r="I120" s="10">
        <f t="shared" si="9"/>
        <v>0</v>
      </c>
      <c r="J120" s="5">
        <f>SUMIFS(df_blueme_sem_parcelamento!F:F,df_blueme_sem_parcelamento!I:I,Conciliacao!A120)</f>
        <v>0</v>
      </c>
      <c r="K120" s="5">
        <f>SUMIFS(df_blueme_com_parcelamento!I:I,df_blueme_com_parcelamento!L:L,Conciliacao!A120)</f>
        <v>0</v>
      </c>
      <c r="L120" s="9">
        <f>SUMIFS(df_mutuos!I:I,df_mutuos!B:B,Conciliacao!A120,df_mutuos!G:G,0)</f>
        <v>0</v>
      </c>
      <c r="M120" s="9">
        <f>SUMIFS(df_taxas_bancarias!E:E,df_taxas_bancarias!D:D,Conciliacao!A120,df_taxas_bancarias!F:F,"b'\x00'")</f>
        <v>0</v>
      </c>
      <c r="N120" s="11">
        <f>SUMIFS(df_extratos!I:I,df_extratos!F:F,Conciliacao!A120,df_extratos!G:G,"DEBITO")</f>
        <v>0</v>
      </c>
      <c r="O120" s="12">
        <f t="shared" si="10"/>
        <v>0</v>
      </c>
      <c r="P120" s="26">
        <f t="shared" si="11"/>
        <v>0</v>
      </c>
    </row>
    <row r="121" spans="1:16" hidden="1" x14ac:dyDescent="0.35">
      <c r="A121" s="6">
        <v>45411</v>
      </c>
      <c r="B121" s="4">
        <f>SUMIFS(df_faturam_zig!K:K,df_faturam_zig!L:L,Conciliacao!A121)</f>
        <v>0</v>
      </c>
      <c r="C121" s="4"/>
      <c r="D121" s="4">
        <f>SUMIFS(df_faturam_zig!E:E,df_faturam_zig!L:L,Conciliacao!A121,df_faturam_zig!F:F,"DINHEIRO")</f>
        <v>0</v>
      </c>
      <c r="E121" s="4">
        <f>SUMIFS(view_parc_agrup!G:G,view_parc_agrup!F:F,Conciliacao!A121)</f>
        <v>0</v>
      </c>
      <c r="F121" s="7">
        <f>SUMIFS(df_mutuos!H:H,df_mutuos!B:B,Conciliacao!A121)</f>
        <v>0</v>
      </c>
      <c r="G121" s="8">
        <f>SUMIFS(df_extratos!I:I,df_extratos!F:F,Conciliacao!A121,df_extratos!G:G,"CREDITO")</f>
        <v>0</v>
      </c>
      <c r="H121" s="24">
        <f>SUMIFS(df_tesouraria_trans!E:E,df_tesouraria_trans!D:D,Conciliacao!A121)</f>
        <v>0</v>
      </c>
      <c r="I121" s="10">
        <f t="shared" si="9"/>
        <v>0</v>
      </c>
      <c r="J121" s="5">
        <f>SUMIFS(df_blueme_sem_parcelamento!F:F,df_blueme_sem_parcelamento!I:I,Conciliacao!A121)</f>
        <v>0</v>
      </c>
      <c r="K121" s="5">
        <f>SUMIFS(df_blueme_com_parcelamento!I:I,df_blueme_com_parcelamento!L:L,Conciliacao!A121)</f>
        <v>0</v>
      </c>
      <c r="L121" s="9">
        <f>SUMIFS(df_mutuos!I:I,df_mutuos!B:B,Conciliacao!A121,df_mutuos!G:G,0)</f>
        <v>165800</v>
      </c>
      <c r="M121" s="9">
        <f>SUMIFS(df_taxas_bancarias!E:E,df_taxas_bancarias!D:D,Conciliacao!A121,df_taxas_bancarias!F:F,"b'\x00'")</f>
        <v>0</v>
      </c>
      <c r="N121" s="11">
        <f>SUMIFS(df_extratos!I:I,df_extratos!F:F,Conciliacao!A121,df_extratos!G:G,"DEBITO")</f>
        <v>0</v>
      </c>
      <c r="O121" s="12">
        <f t="shared" si="10"/>
        <v>165800</v>
      </c>
      <c r="P121" s="26">
        <f t="shared" si="11"/>
        <v>165800</v>
      </c>
    </row>
    <row r="122" spans="1:16" hidden="1" x14ac:dyDescent="0.35">
      <c r="A122" s="6">
        <v>45412</v>
      </c>
      <c r="B122" s="4">
        <f>SUMIFS(df_faturam_zig!K:K,df_faturam_zig!L:L,Conciliacao!A122)</f>
        <v>0</v>
      </c>
      <c r="C122" s="4"/>
      <c r="D122" s="4">
        <f>SUMIFS(df_faturam_zig!E:E,df_faturam_zig!L:L,Conciliacao!A122,df_faturam_zig!F:F,"DINHEIRO")</f>
        <v>0</v>
      </c>
      <c r="E122" s="4">
        <f>SUMIFS(view_parc_agrup!G:G,view_parc_agrup!F:F,Conciliacao!A122)</f>
        <v>0</v>
      </c>
      <c r="F122" s="7">
        <f>SUMIFS(df_mutuos!H:H,df_mutuos!B:B,Conciliacao!A122)</f>
        <v>42110</v>
      </c>
      <c r="G122" s="8">
        <f>SUMIFS(df_extratos!I:I,df_extratos!F:F,Conciliacao!A122,df_extratos!G:G,"CREDITO")</f>
        <v>0</v>
      </c>
      <c r="H122" s="24">
        <f>SUMIFS(df_tesouraria_trans!E:E,df_tesouraria_trans!D:D,Conciliacao!A122)</f>
        <v>0</v>
      </c>
      <c r="I122" s="10">
        <f t="shared" si="9"/>
        <v>42110</v>
      </c>
      <c r="J122" s="5">
        <f>SUMIFS(df_blueme_sem_parcelamento!F:F,df_blueme_sem_parcelamento!I:I,Conciliacao!A122)</f>
        <v>0</v>
      </c>
      <c r="K122" s="5">
        <f>SUMIFS(df_blueme_com_parcelamento!I:I,df_blueme_com_parcelamento!L:L,Conciliacao!A122)</f>
        <v>0</v>
      </c>
      <c r="L122" s="9">
        <f>SUMIFS(df_mutuos!I:I,df_mutuos!B:B,Conciliacao!A122,df_mutuos!G:G,0)</f>
        <v>0</v>
      </c>
      <c r="M122" s="9">
        <f>SUMIFS(df_taxas_bancarias!E:E,df_taxas_bancarias!D:D,Conciliacao!A122,df_taxas_bancarias!F:F,"b'\x00'")</f>
        <v>0</v>
      </c>
      <c r="N122" s="11">
        <f>SUMIFS(df_extratos!I:I,df_extratos!F:F,Conciliacao!A122,df_extratos!G:G,"DEBITO")</f>
        <v>0</v>
      </c>
      <c r="O122" s="12">
        <f t="shared" si="10"/>
        <v>0</v>
      </c>
      <c r="P122" s="26">
        <f t="shared" si="11"/>
        <v>-42110</v>
      </c>
    </row>
    <row r="123" spans="1:16" hidden="1" x14ac:dyDescent="0.35">
      <c r="A123" s="6">
        <f t="shared" ref="A123:A154" si="12">A122+1</f>
        <v>45413</v>
      </c>
      <c r="B123" s="4">
        <f>SUMIFS(df_faturam_zig!K:K,df_faturam_zig!L:L,Conciliacao!A123)</f>
        <v>41094.200000000004</v>
      </c>
      <c r="C123" s="4"/>
      <c r="D123" s="4">
        <f>SUMIFS(df_faturam_zig!E:E,df_faturam_zig!L:L,Conciliacao!A123,df_faturam_zig!F:F,"DINHEIRO")</f>
        <v>437.84</v>
      </c>
      <c r="E123" s="4">
        <f>SUMIFS(view_parc_agrup!G:G,view_parc_agrup!F:F,Conciliacao!A123)</f>
        <v>2659.78</v>
      </c>
      <c r="F123" s="7">
        <f>SUMIFS(df_mutuos!H:H,df_mutuos!B:B,Conciliacao!A123)</f>
        <v>0</v>
      </c>
      <c r="G123" s="8">
        <f>SUMIFS(df_extratos!I:I,df_extratos!F:F,Conciliacao!A123,df_extratos!G:G,"CREDITO")</f>
        <v>0</v>
      </c>
      <c r="H123" s="24">
        <f>SUMIFS(df_tesouraria_trans!E:E,df_tesouraria_trans!D:D,Conciliacao!A123)</f>
        <v>0</v>
      </c>
      <c r="I123" s="10">
        <f t="shared" si="9"/>
        <v>44191.82</v>
      </c>
      <c r="J123" s="5">
        <f>SUMIFS(df_blueme_sem_parcelamento!F:F,df_blueme_sem_parcelamento!I:I,Conciliacao!A123)</f>
        <v>0</v>
      </c>
      <c r="K123" s="5">
        <f>SUMIFS(df_blueme_com_parcelamento!I:I,df_blueme_com_parcelamento!L:L,Conciliacao!A123)</f>
        <v>0</v>
      </c>
      <c r="L123" s="9">
        <f>SUMIFS(df_mutuos!I:I,df_mutuos!B:B,Conciliacao!A123,df_mutuos!G:G,0)</f>
        <v>0</v>
      </c>
      <c r="M123" s="9">
        <f>SUMIFS(df_taxas_bancarias!E:E,df_taxas_bancarias!D:D,Conciliacao!A123,df_taxas_bancarias!F:F,"b'\x00'")</f>
        <v>0</v>
      </c>
      <c r="N123" s="11">
        <f>SUMIFS(df_extratos!I:I,df_extratos!F:F,Conciliacao!A123,df_extratos!G:G,"DEBITO")</f>
        <v>0</v>
      </c>
      <c r="O123" s="12">
        <f t="shared" si="10"/>
        <v>0</v>
      </c>
      <c r="P123" s="26">
        <f t="shared" si="11"/>
        <v>-44191.82</v>
      </c>
    </row>
    <row r="124" spans="1:16" hidden="1" x14ac:dyDescent="0.35">
      <c r="A124" s="6">
        <f t="shared" si="12"/>
        <v>45414</v>
      </c>
      <c r="B124" s="4">
        <f>SUMIFS(df_faturam_zig!K:K,df_faturam_zig!L:L,Conciliacao!A124)</f>
        <v>25504.010000000002</v>
      </c>
      <c r="C124" s="4"/>
      <c r="D124" s="4">
        <f>SUMIFS(df_faturam_zig!E:E,df_faturam_zig!L:L,Conciliacao!A124,df_faturam_zig!F:F,"DINHEIRO")</f>
        <v>200</v>
      </c>
      <c r="E124" s="4">
        <f>SUMIFS(view_parc_agrup!G:G,view_parc_agrup!F:F,Conciliacao!A124)</f>
        <v>0</v>
      </c>
      <c r="F124" s="7">
        <f>SUMIFS(df_mutuos!H:H,df_mutuos!B:B,Conciliacao!A124)</f>
        <v>10010</v>
      </c>
      <c r="G124" s="8">
        <f>SUMIFS(df_extratos!I:I,df_extratos!F:F,Conciliacao!A124,df_extratos!G:G,"CREDITO")</f>
        <v>0</v>
      </c>
      <c r="H124" s="24">
        <f>SUMIFS(df_tesouraria_trans!E:E,df_tesouraria_trans!D:D,Conciliacao!A124)</f>
        <v>0</v>
      </c>
      <c r="I124" s="10">
        <f t="shared" si="9"/>
        <v>35714.01</v>
      </c>
      <c r="J124" s="5">
        <f>SUMIFS(df_blueme_sem_parcelamento!F:F,df_blueme_sem_parcelamento!I:I,Conciliacao!A124)</f>
        <v>29509.52</v>
      </c>
      <c r="K124" s="5">
        <f>SUMIFS(df_blueme_com_parcelamento!I:I,df_blueme_com_parcelamento!L:L,Conciliacao!A124)</f>
        <v>9709.09</v>
      </c>
      <c r="L124" s="9">
        <f>SUMIFS(df_mutuos!I:I,df_mutuos!B:B,Conciliacao!A124,df_mutuos!G:G,0)</f>
        <v>3567.45</v>
      </c>
      <c r="M124" s="9">
        <f>SUMIFS(df_taxas_bancarias!E:E,df_taxas_bancarias!D:D,Conciliacao!A124,df_taxas_bancarias!F:F,"b'\x00'")</f>
        <v>0</v>
      </c>
      <c r="N124" s="11">
        <f>SUMIFS(df_extratos!I:I,df_extratos!F:F,Conciliacao!A124,df_extratos!G:G,"DEBITO")</f>
        <v>0</v>
      </c>
      <c r="O124" s="12">
        <f t="shared" si="10"/>
        <v>42786.06</v>
      </c>
      <c r="P124" s="26">
        <f t="shared" si="11"/>
        <v>7072.0499999999956</v>
      </c>
    </row>
    <row r="125" spans="1:16" hidden="1" x14ac:dyDescent="0.35">
      <c r="A125" s="6">
        <f t="shared" si="12"/>
        <v>45415</v>
      </c>
      <c r="B125" s="4">
        <f>SUMIFS(df_faturam_zig!K:K,df_faturam_zig!L:L,Conciliacao!A125)</f>
        <v>34310.050000000003</v>
      </c>
      <c r="C125" s="4"/>
      <c r="D125" s="4">
        <f>SUMIFS(df_faturam_zig!E:E,df_faturam_zig!L:L,Conciliacao!A125,df_faturam_zig!F:F,"DINHEIRO")</f>
        <v>608.08000000000004</v>
      </c>
      <c r="E125" s="4">
        <f>SUMIFS(view_parc_agrup!G:G,view_parc_agrup!F:F,Conciliacao!A125)</f>
        <v>0</v>
      </c>
      <c r="F125" s="7">
        <f>SUMIFS(df_mutuos!H:H,df_mutuos!B:B,Conciliacao!A125)</f>
        <v>0</v>
      </c>
      <c r="G125" s="8">
        <f>SUMIFS(df_extratos!I:I,df_extratos!F:F,Conciliacao!A125,df_extratos!G:G,"CREDITO")</f>
        <v>0</v>
      </c>
      <c r="H125" s="24">
        <f>SUMIFS(df_tesouraria_trans!E:E,df_tesouraria_trans!D:D,Conciliacao!A125)</f>
        <v>0</v>
      </c>
      <c r="I125" s="10">
        <f t="shared" si="9"/>
        <v>34918.130000000005</v>
      </c>
      <c r="J125" s="5">
        <f>SUMIFS(df_blueme_sem_parcelamento!F:F,df_blueme_sem_parcelamento!I:I,Conciliacao!A125)</f>
        <v>7922.24</v>
      </c>
      <c r="K125" s="5">
        <f>SUMIFS(df_blueme_com_parcelamento!I:I,df_blueme_com_parcelamento!L:L,Conciliacao!A125)</f>
        <v>6320.0499999999993</v>
      </c>
      <c r="L125" s="9">
        <f>SUMIFS(df_mutuos!I:I,df_mutuos!B:B,Conciliacao!A125,df_mutuos!G:G,0)</f>
        <v>4870</v>
      </c>
      <c r="M125" s="9">
        <f>SUMIFS(df_taxas_bancarias!E:E,df_taxas_bancarias!D:D,Conciliacao!A125,df_taxas_bancarias!F:F,"b'\x00'")</f>
        <v>0</v>
      </c>
      <c r="N125" s="11">
        <f>SUMIFS(df_extratos!I:I,df_extratos!F:F,Conciliacao!A125,df_extratos!G:G,"DEBITO")</f>
        <v>0</v>
      </c>
      <c r="O125" s="12">
        <f t="shared" si="10"/>
        <v>19112.29</v>
      </c>
      <c r="P125" s="26">
        <f t="shared" si="11"/>
        <v>-15805.840000000004</v>
      </c>
    </row>
    <row r="126" spans="1:16" hidden="1" x14ac:dyDescent="0.35">
      <c r="A126" s="6">
        <f t="shared" si="12"/>
        <v>45416</v>
      </c>
      <c r="B126" s="4">
        <f>SUMIFS(df_faturam_zig!K:K,df_faturam_zig!L:L,Conciliacao!A126)</f>
        <v>0</v>
      </c>
      <c r="C126" s="4"/>
      <c r="D126" s="4">
        <f>SUMIFS(df_faturam_zig!E:E,df_faturam_zig!L:L,Conciliacao!A126,df_faturam_zig!F:F,"DINHEIRO")</f>
        <v>0</v>
      </c>
      <c r="E126" s="4">
        <f>SUMIFS(view_parc_agrup!G:G,view_parc_agrup!F:F,Conciliacao!A126)</f>
        <v>0</v>
      </c>
      <c r="F126" s="7">
        <f>SUMIFS(df_mutuos!H:H,df_mutuos!B:B,Conciliacao!A126)</f>
        <v>0</v>
      </c>
      <c r="G126" s="8">
        <f>SUMIFS(df_extratos!I:I,df_extratos!F:F,Conciliacao!A126,df_extratos!G:G,"CREDITO")</f>
        <v>0</v>
      </c>
      <c r="H126" s="24">
        <f>SUMIFS(df_tesouraria_trans!E:E,df_tesouraria_trans!D:D,Conciliacao!A126)</f>
        <v>0</v>
      </c>
      <c r="I126" s="10">
        <f t="shared" si="9"/>
        <v>0</v>
      </c>
      <c r="J126" s="5">
        <f>SUMIFS(df_blueme_sem_parcelamento!F:F,df_blueme_sem_parcelamento!I:I,Conciliacao!A126)</f>
        <v>0</v>
      </c>
      <c r="K126" s="5">
        <f>SUMIFS(df_blueme_com_parcelamento!I:I,df_blueme_com_parcelamento!L:L,Conciliacao!A126)</f>
        <v>0</v>
      </c>
      <c r="L126" s="9">
        <f>SUMIFS(df_mutuos!I:I,df_mutuos!B:B,Conciliacao!A126,df_mutuos!G:G,0)</f>
        <v>0</v>
      </c>
      <c r="M126" s="9">
        <f>SUMIFS(df_taxas_bancarias!E:E,df_taxas_bancarias!D:D,Conciliacao!A126,df_taxas_bancarias!F:F,"b'\x00'")</f>
        <v>0</v>
      </c>
      <c r="N126" s="11">
        <f>SUMIFS(df_extratos!I:I,df_extratos!F:F,Conciliacao!A126,df_extratos!G:G,"DEBITO")</f>
        <v>0</v>
      </c>
      <c r="O126" s="12">
        <f t="shared" si="10"/>
        <v>0</v>
      </c>
      <c r="P126" s="26">
        <f t="shared" si="11"/>
        <v>0</v>
      </c>
    </row>
    <row r="127" spans="1:16" hidden="1" x14ac:dyDescent="0.35">
      <c r="A127" s="6">
        <f t="shared" si="12"/>
        <v>45417</v>
      </c>
      <c r="B127" s="4">
        <f>SUMIFS(df_faturam_zig!K:K,df_faturam_zig!L:L,Conciliacao!A127)</f>
        <v>0</v>
      </c>
      <c r="C127" s="4"/>
      <c r="D127" s="4">
        <f>SUMIFS(df_faturam_zig!E:E,df_faturam_zig!L:L,Conciliacao!A127,df_faturam_zig!F:F,"DINHEIRO")</f>
        <v>0</v>
      </c>
      <c r="E127" s="4">
        <f>SUMIFS(view_parc_agrup!G:G,view_parc_agrup!F:F,Conciliacao!A127)</f>
        <v>0</v>
      </c>
      <c r="F127" s="7">
        <f>SUMIFS(df_mutuos!H:H,df_mutuos!B:B,Conciliacao!A127)</f>
        <v>0</v>
      </c>
      <c r="G127" s="8">
        <f>SUMIFS(df_extratos!I:I,df_extratos!F:F,Conciliacao!A127,df_extratos!G:G,"CREDITO")</f>
        <v>0</v>
      </c>
      <c r="H127" s="24">
        <f>SUMIFS(df_tesouraria_trans!E:E,df_tesouraria_trans!D:D,Conciliacao!A127)</f>
        <v>0</v>
      </c>
      <c r="I127" s="10">
        <f t="shared" si="9"/>
        <v>0</v>
      </c>
      <c r="J127" s="5">
        <f>SUMIFS(df_blueme_sem_parcelamento!F:F,df_blueme_sem_parcelamento!I:I,Conciliacao!A127)</f>
        <v>0</v>
      </c>
      <c r="K127" s="5">
        <f>SUMIFS(df_blueme_com_parcelamento!I:I,df_blueme_com_parcelamento!L:L,Conciliacao!A127)</f>
        <v>0</v>
      </c>
      <c r="L127" s="9">
        <f>SUMIFS(df_mutuos!I:I,df_mutuos!B:B,Conciliacao!A127,df_mutuos!G:G,0)</f>
        <v>0</v>
      </c>
      <c r="M127" s="9">
        <f>SUMIFS(df_taxas_bancarias!E:E,df_taxas_bancarias!D:D,Conciliacao!A127,df_taxas_bancarias!F:F,"b'\x00'")</f>
        <v>0</v>
      </c>
      <c r="N127" s="11">
        <f>SUMIFS(df_extratos!I:I,df_extratos!F:F,Conciliacao!A127,df_extratos!G:G,"DEBITO")</f>
        <v>0</v>
      </c>
      <c r="O127" s="12">
        <f t="shared" si="10"/>
        <v>0</v>
      </c>
      <c r="P127" s="26">
        <f t="shared" si="11"/>
        <v>0</v>
      </c>
    </row>
    <row r="128" spans="1:16" hidden="1" x14ac:dyDescent="0.35">
      <c r="A128" s="6">
        <f t="shared" si="12"/>
        <v>45418</v>
      </c>
      <c r="B128" s="4">
        <f>SUMIFS(df_faturam_zig!K:K,df_faturam_zig!L:L,Conciliacao!A128)</f>
        <v>133304.37999999998</v>
      </c>
      <c r="C128" s="4"/>
      <c r="D128" s="4">
        <f>SUMIFS(df_faturam_zig!E:E,df_faturam_zig!L:L,Conciliacao!A128,df_faturam_zig!F:F,"DINHEIRO")</f>
        <v>1083.25</v>
      </c>
      <c r="E128" s="4">
        <f>SUMIFS(view_parc_agrup!G:G,view_parc_agrup!F:F,Conciliacao!A128)</f>
        <v>0</v>
      </c>
      <c r="F128" s="7">
        <f>SUMIFS(df_mutuos!H:H,df_mutuos!B:B,Conciliacao!A128)</f>
        <v>25310</v>
      </c>
      <c r="G128" s="8">
        <f>SUMIFS(df_extratos!I:I,df_extratos!F:F,Conciliacao!A128,df_extratos!G:G,"CREDITO")</f>
        <v>0</v>
      </c>
      <c r="H128" s="24">
        <f>SUMIFS(df_tesouraria_trans!E:E,df_tesouraria_trans!D:D,Conciliacao!A128)</f>
        <v>0</v>
      </c>
      <c r="I128" s="10">
        <f t="shared" si="9"/>
        <v>159697.62999999998</v>
      </c>
      <c r="J128" s="5">
        <f>SUMIFS(df_blueme_sem_parcelamento!F:F,df_blueme_sem_parcelamento!I:I,Conciliacao!A128)</f>
        <v>37202.85</v>
      </c>
      <c r="K128" s="5">
        <f>SUMIFS(df_blueme_com_parcelamento!I:I,df_blueme_com_parcelamento!L:L,Conciliacao!A128)</f>
        <v>16424.73</v>
      </c>
      <c r="L128" s="9">
        <f>SUMIFS(df_mutuos!I:I,df_mutuos!B:B,Conciliacao!A128,df_mutuos!G:G,0)</f>
        <v>0</v>
      </c>
      <c r="M128" s="9">
        <f>SUMIFS(df_taxas_bancarias!E:E,df_taxas_bancarias!D:D,Conciliacao!A128,df_taxas_bancarias!F:F,"b'\x00'")</f>
        <v>0</v>
      </c>
      <c r="N128" s="11">
        <f>SUMIFS(df_extratos!I:I,df_extratos!F:F,Conciliacao!A128,df_extratos!G:G,"DEBITO")</f>
        <v>0</v>
      </c>
      <c r="O128" s="12">
        <f t="shared" si="10"/>
        <v>53627.58</v>
      </c>
      <c r="P128" s="26">
        <f t="shared" si="11"/>
        <v>-106070.04999999997</v>
      </c>
    </row>
    <row r="129" spans="1:16" hidden="1" x14ac:dyDescent="0.35">
      <c r="A129" s="6">
        <f t="shared" si="12"/>
        <v>45419</v>
      </c>
      <c r="B129" s="4">
        <f>SUMIFS(df_faturam_zig!K:K,df_faturam_zig!L:L,Conciliacao!A129)</f>
        <v>16148.32</v>
      </c>
      <c r="C129" s="4"/>
      <c r="D129" s="4">
        <f>SUMIFS(df_faturam_zig!E:E,df_faturam_zig!L:L,Conciliacao!A129,df_faturam_zig!F:F,"DINHEIRO")</f>
        <v>484.65</v>
      </c>
      <c r="E129" s="4">
        <f>SUMIFS(view_parc_agrup!G:G,view_parc_agrup!F:F,Conciliacao!A129)</f>
        <v>0</v>
      </c>
      <c r="F129" s="7">
        <f>SUMIFS(df_mutuos!H:H,df_mutuos!B:B,Conciliacao!A129)</f>
        <v>60010</v>
      </c>
      <c r="G129" s="8">
        <f>SUMIFS(df_extratos!I:I,df_extratos!F:F,Conciliacao!A129,df_extratos!G:G,"CREDITO")</f>
        <v>0</v>
      </c>
      <c r="H129" s="24">
        <f>SUMIFS(df_tesouraria_trans!E:E,df_tesouraria_trans!D:D,Conciliacao!A129)</f>
        <v>0</v>
      </c>
      <c r="I129" s="10">
        <f t="shared" si="9"/>
        <v>76642.97</v>
      </c>
      <c r="J129" s="5">
        <f>SUMIFS(df_blueme_sem_parcelamento!F:F,df_blueme_sem_parcelamento!I:I,Conciliacao!A129)</f>
        <v>75273.799999999988</v>
      </c>
      <c r="K129" s="5">
        <f>SUMIFS(df_blueme_com_parcelamento!I:I,df_blueme_com_parcelamento!L:L,Conciliacao!A129)</f>
        <v>12213.29</v>
      </c>
      <c r="L129" s="9">
        <f>SUMIFS(df_mutuos!I:I,df_mutuos!B:B,Conciliacao!A129,df_mutuos!G:G,0)</f>
        <v>8600</v>
      </c>
      <c r="M129" s="9">
        <f>SUMIFS(df_taxas_bancarias!E:E,df_taxas_bancarias!D:D,Conciliacao!A129,df_taxas_bancarias!F:F,"b'\x00'")</f>
        <v>0</v>
      </c>
      <c r="N129" s="11">
        <f>SUMIFS(df_extratos!I:I,df_extratos!F:F,Conciliacao!A129,df_extratos!G:G,"DEBITO")</f>
        <v>0</v>
      </c>
      <c r="O129" s="12">
        <f t="shared" si="10"/>
        <v>96087.09</v>
      </c>
      <c r="P129" s="26">
        <f t="shared" si="11"/>
        <v>19444.119999999995</v>
      </c>
    </row>
    <row r="130" spans="1:16" hidden="1" x14ac:dyDescent="0.35">
      <c r="A130" s="6">
        <f t="shared" si="12"/>
        <v>45420</v>
      </c>
      <c r="B130" s="4">
        <f>SUMIFS(df_faturam_zig!K:K,df_faturam_zig!L:L,Conciliacao!A130)</f>
        <v>21216.97</v>
      </c>
      <c r="C130" s="4"/>
      <c r="D130" s="4">
        <f>SUMIFS(df_faturam_zig!E:E,df_faturam_zig!L:L,Conciliacao!A130,df_faturam_zig!F:F,"DINHEIRO")</f>
        <v>1536.79</v>
      </c>
      <c r="E130" s="4">
        <f>SUMIFS(view_parc_agrup!G:G,view_parc_agrup!F:F,Conciliacao!A130)</f>
        <v>2499.65</v>
      </c>
      <c r="F130" s="7">
        <f>SUMIFS(df_mutuos!H:H,df_mutuos!B:B,Conciliacao!A130)</f>
        <v>0</v>
      </c>
      <c r="G130" s="8">
        <f>SUMIFS(df_extratos!I:I,df_extratos!F:F,Conciliacao!A130,df_extratos!G:G,"CREDITO")</f>
        <v>0</v>
      </c>
      <c r="H130" s="24">
        <f>SUMIFS(df_tesouraria_trans!E:E,df_tesouraria_trans!D:D,Conciliacao!A130)</f>
        <v>0</v>
      </c>
      <c r="I130" s="10">
        <f t="shared" ref="I130:I161" si="13">SUM(B130:F130)-SUM(G130:H130)</f>
        <v>25253.410000000003</v>
      </c>
      <c r="J130" s="5">
        <f>SUMIFS(df_blueme_sem_parcelamento!F:F,df_blueme_sem_parcelamento!I:I,Conciliacao!A130)</f>
        <v>16992.38</v>
      </c>
      <c r="K130" s="5">
        <f>SUMIFS(df_blueme_com_parcelamento!I:I,df_blueme_com_parcelamento!L:L,Conciliacao!A130)</f>
        <v>2107</v>
      </c>
      <c r="L130" s="9">
        <f>SUMIFS(df_mutuos!I:I,df_mutuos!B:B,Conciliacao!A130,df_mutuos!G:G,0)</f>
        <v>2100</v>
      </c>
      <c r="M130" s="9">
        <f>SUMIFS(df_taxas_bancarias!E:E,df_taxas_bancarias!D:D,Conciliacao!A130,df_taxas_bancarias!F:F,"b'\x00'")</f>
        <v>0</v>
      </c>
      <c r="N130" s="11">
        <f>SUMIFS(df_extratos!I:I,df_extratos!F:F,Conciliacao!A130,df_extratos!G:G,"DEBITO")</f>
        <v>0</v>
      </c>
      <c r="O130" s="12">
        <f t="shared" ref="O130:O161" si="14">SUM(J130:M130)+N130</f>
        <v>21199.38</v>
      </c>
      <c r="P130" s="26">
        <f t="shared" ref="P130:P161" si="15">O130-I130</f>
        <v>-4054.0300000000025</v>
      </c>
    </row>
    <row r="131" spans="1:16" hidden="1" x14ac:dyDescent="0.35">
      <c r="A131" s="6">
        <f t="shared" si="12"/>
        <v>45421</v>
      </c>
      <c r="B131" s="4">
        <f>SUMIFS(df_faturam_zig!K:K,df_faturam_zig!L:L,Conciliacao!A131)</f>
        <v>20355.2</v>
      </c>
      <c r="C131" s="4"/>
      <c r="D131" s="4">
        <f>SUMIFS(df_faturam_zig!E:E,df_faturam_zig!L:L,Conciliacao!A131,df_faturam_zig!F:F,"DINHEIRO")</f>
        <v>586.35</v>
      </c>
      <c r="E131" s="4">
        <f>SUMIFS(view_parc_agrup!G:G,view_parc_agrup!F:F,Conciliacao!A131)</f>
        <v>0</v>
      </c>
      <c r="F131" s="7">
        <f>SUMIFS(df_mutuos!H:H,df_mutuos!B:B,Conciliacao!A131)</f>
        <v>21310</v>
      </c>
      <c r="G131" s="8">
        <f>SUMIFS(df_extratos!I:I,df_extratos!F:F,Conciliacao!A131,df_extratos!G:G,"CREDITO")</f>
        <v>0</v>
      </c>
      <c r="H131" s="24">
        <f>SUMIFS(df_tesouraria_trans!E:E,df_tesouraria_trans!D:D,Conciliacao!A131)</f>
        <v>0</v>
      </c>
      <c r="I131" s="10">
        <f t="shared" si="13"/>
        <v>42251.55</v>
      </c>
      <c r="J131" s="5">
        <f>SUMIFS(df_blueme_sem_parcelamento!F:F,df_blueme_sem_parcelamento!I:I,Conciliacao!A131)</f>
        <v>23820.799999999999</v>
      </c>
      <c r="K131" s="5">
        <f>SUMIFS(df_blueme_com_parcelamento!I:I,df_blueme_com_parcelamento!L:L,Conciliacao!A131)</f>
        <v>3250</v>
      </c>
      <c r="L131" s="9">
        <f>SUMIFS(df_mutuos!I:I,df_mutuos!B:B,Conciliacao!A131,df_mutuos!G:G,0)</f>
        <v>2500</v>
      </c>
      <c r="M131" s="9">
        <f>SUMIFS(df_taxas_bancarias!E:E,df_taxas_bancarias!D:D,Conciliacao!A131,df_taxas_bancarias!F:F,"b'\x00'")</f>
        <v>0</v>
      </c>
      <c r="N131" s="11">
        <f>SUMIFS(df_extratos!I:I,df_extratos!F:F,Conciliacao!A131,df_extratos!G:G,"DEBITO")</f>
        <v>0</v>
      </c>
      <c r="O131" s="12">
        <f t="shared" si="14"/>
        <v>29570.799999999999</v>
      </c>
      <c r="P131" s="26">
        <f t="shared" si="15"/>
        <v>-12680.750000000004</v>
      </c>
    </row>
    <row r="132" spans="1:16" hidden="1" x14ac:dyDescent="0.35">
      <c r="A132" s="6">
        <f t="shared" si="12"/>
        <v>45422</v>
      </c>
      <c r="B132" s="4">
        <f>SUMIFS(df_faturam_zig!K:K,df_faturam_zig!L:L,Conciliacao!A132)</f>
        <v>34475.32</v>
      </c>
      <c r="C132" s="4"/>
      <c r="D132" s="4">
        <f>SUMIFS(df_faturam_zig!E:E,df_faturam_zig!L:L,Conciliacao!A132,df_faturam_zig!F:F,"DINHEIRO")</f>
        <v>313.22000000000003</v>
      </c>
      <c r="E132" s="4">
        <f>SUMIFS(view_parc_agrup!G:G,view_parc_agrup!F:F,Conciliacao!A132)</f>
        <v>0</v>
      </c>
      <c r="F132" s="7">
        <f>SUMIFS(df_mutuos!H:H,df_mutuos!B:B,Conciliacao!A132)</f>
        <v>3660</v>
      </c>
      <c r="G132" s="8">
        <f>SUMIFS(df_extratos!I:I,df_extratos!F:F,Conciliacao!A132,df_extratos!G:G,"CREDITO")</f>
        <v>0</v>
      </c>
      <c r="H132" s="24">
        <f>SUMIFS(df_tesouraria_trans!E:E,df_tesouraria_trans!D:D,Conciliacao!A132)</f>
        <v>0</v>
      </c>
      <c r="I132" s="10">
        <f t="shared" si="13"/>
        <v>38448.54</v>
      </c>
      <c r="J132" s="5">
        <f>SUMIFS(df_blueme_sem_parcelamento!F:F,df_blueme_sem_parcelamento!I:I,Conciliacao!A132)</f>
        <v>27910.710000000006</v>
      </c>
      <c r="K132" s="5">
        <f>SUMIFS(df_blueme_com_parcelamento!I:I,df_blueme_com_parcelamento!L:L,Conciliacao!A132)</f>
        <v>6307</v>
      </c>
      <c r="L132" s="9">
        <f>SUMIFS(df_mutuos!I:I,df_mutuos!B:B,Conciliacao!A132,df_mutuos!G:G,0)</f>
        <v>5000</v>
      </c>
      <c r="M132" s="9">
        <f>SUMIFS(df_taxas_bancarias!E:E,df_taxas_bancarias!D:D,Conciliacao!A132,df_taxas_bancarias!F:F,"b'\x00'")</f>
        <v>0</v>
      </c>
      <c r="N132" s="11">
        <f>SUMIFS(df_extratos!I:I,df_extratos!F:F,Conciliacao!A132,df_extratos!G:G,"DEBITO")</f>
        <v>0</v>
      </c>
      <c r="O132" s="12">
        <f t="shared" si="14"/>
        <v>39217.710000000006</v>
      </c>
      <c r="P132" s="26">
        <f t="shared" si="15"/>
        <v>769.17000000000553</v>
      </c>
    </row>
    <row r="133" spans="1:16" hidden="1" x14ac:dyDescent="0.35">
      <c r="A133" s="6">
        <f t="shared" si="12"/>
        <v>45423</v>
      </c>
      <c r="B133" s="4">
        <f>SUMIFS(df_faturam_zig!K:K,df_faturam_zig!L:L,Conciliacao!A133)</f>
        <v>0</v>
      </c>
      <c r="C133" s="4"/>
      <c r="D133" s="4">
        <f>SUMIFS(df_faturam_zig!E:E,df_faturam_zig!L:L,Conciliacao!A133,df_faturam_zig!F:F,"DINHEIRO")</f>
        <v>0</v>
      </c>
      <c r="E133" s="4">
        <f>SUMIFS(view_parc_agrup!G:G,view_parc_agrup!F:F,Conciliacao!A133)</f>
        <v>0</v>
      </c>
      <c r="F133" s="7">
        <f>SUMIFS(df_mutuos!H:H,df_mutuos!B:B,Conciliacao!A133)</f>
        <v>0</v>
      </c>
      <c r="G133" s="8">
        <f>SUMIFS(df_extratos!I:I,df_extratos!F:F,Conciliacao!A133,df_extratos!G:G,"CREDITO")</f>
        <v>0</v>
      </c>
      <c r="H133" s="24">
        <f>SUMIFS(df_tesouraria_trans!E:E,df_tesouraria_trans!D:D,Conciliacao!A133)</f>
        <v>0</v>
      </c>
      <c r="I133" s="10">
        <f t="shared" si="13"/>
        <v>0</v>
      </c>
      <c r="J133" s="5">
        <f>SUMIFS(df_blueme_sem_parcelamento!F:F,df_blueme_sem_parcelamento!I:I,Conciliacao!A133)</f>
        <v>0</v>
      </c>
      <c r="K133" s="5">
        <f>SUMIFS(df_blueme_com_parcelamento!I:I,df_blueme_com_parcelamento!L:L,Conciliacao!A133)</f>
        <v>0</v>
      </c>
      <c r="L133" s="9">
        <f>SUMIFS(df_mutuos!I:I,df_mutuos!B:B,Conciliacao!A133,df_mutuos!G:G,0)</f>
        <v>0</v>
      </c>
      <c r="M133" s="9">
        <f>SUMIFS(df_taxas_bancarias!E:E,df_taxas_bancarias!D:D,Conciliacao!A133,df_taxas_bancarias!F:F,"b'\x00'")</f>
        <v>0</v>
      </c>
      <c r="N133" s="11">
        <f>SUMIFS(df_extratos!I:I,df_extratos!F:F,Conciliacao!A133,df_extratos!G:G,"DEBITO")</f>
        <v>0</v>
      </c>
      <c r="O133" s="12">
        <f t="shared" si="14"/>
        <v>0</v>
      </c>
      <c r="P133" s="26">
        <f t="shared" si="15"/>
        <v>0</v>
      </c>
    </row>
    <row r="134" spans="1:16" hidden="1" x14ac:dyDescent="0.35">
      <c r="A134" s="6">
        <f t="shared" si="12"/>
        <v>45424</v>
      </c>
      <c r="B134" s="4">
        <f>SUMIFS(df_faturam_zig!K:K,df_faturam_zig!L:L,Conciliacao!A134)</f>
        <v>0</v>
      </c>
      <c r="C134" s="4"/>
      <c r="D134" s="4">
        <f>SUMIFS(df_faturam_zig!E:E,df_faturam_zig!L:L,Conciliacao!A134,df_faturam_zig!F:F,"DINHEIRO")</f>
        <v>0</v>
      </c>
      <c r="E134" s="4">
        <f>SUMIFS(view_parc_agrup!G:G,view_parc_agrup!F:F,Conciliacao!A134)</f>
        <v>0</v>
      </c>
      <c r="F134" s="7">
        <f>SUMIFS(df_mutuos!H:H,df_mutuos!B:B,Conciliacao!A134)</f>
        <v>0</v>
      </c>
      <c r="G134" s="8">
        <f>SUMIFS(df_extratos!I:I,df_extratos!F:F,Conciliacao!A134,df_extratos!G:G,"CREDITO")</f>
        <v>0</v>
      </c>
      <c r="H134" s="24">
        <f>SUMIFS(df_tesouraria_trans!E:E,df_tesouraria_trans!D:D,Conciliacao!A134)</f>
        <v>0</v>
      </c>
      <c r="I134" s="10">
        <f t="shared" si="13"/>
        <v>0</v>
      </c>
      <c r="J134" s="5">
        <f>SUMIFS(df_blueme_sem_parcelamento!F:F,df_blueme_sem_parcelamento!I:I,Conciliacao!A134)</f>
        <v>0</v>
      </c>
      <c r="K134" s="5">
        <f>SUMIFS(df_blueme_com_parcelamento!I:I,df_blueme_com_parcelamento!L:L,Conciliacao!A134)</f>
        <v>0</v>
      </c>
      <c r="L134" s="9">
        <f>SUMIFS(df_mutuos!I:I,df_mutuos!B:B,Conciliacao!A134,df_mutuos!G:G,0)</f>
        <v>0</v>
      </c>
      <c r="M134" s="9">
        <f>SUMIFS(df_taxas_bancarias!E:E,df_taxas_bancarias!D:D,Conciliacao!A134,df_taxas_bancarias!F:F,"b'\x00'")</f>
        <v>0</v>
      </c>
      <c r="N134" s="11">
        <f>SUMIFS(df_extratos!I:I,df_extratos!F:F,Conciliacao!A134,df_extratos!G:G,"DEBITO")</f>
        <v>0</v>
      </c>
      <c r="O134" s="12">
        <f t="shared" si="14"/>
        <v>0</v>
      </c>
      <c r="P134" s="26">
        <f t="shared" si="15"/>
        <v>0</v>
      </c>
    </row>
    <row r="135" spans="1:16" hidden="1" x14ac:dyDescent="0.35">
      <c r="A135" s="6">
        <f t="shared" si="12"/>
        <v>45425</v>
      </c>
      <c r="B135" s="4">
        <f>SUMIFS(df_faturam_zig!K:K,df_faturam_zig!L:L,Conciliacao!A135)</f>
        <v>154456.99999999997</v>
      </c>
      <c r="C135" s="4"/>
      <c r="D135" s="4">
        <f>SUMIFS(df_faturam_zig!E:E,df_faturam_zig!L:L,Conciliacao!A135,df_faturam_zig!F:F,"DINHEIRO")</f>
        <v>699.09999999999991</v>
      </c>
      <c r="E135" s="4">
        <f>SUMIFS(view_parc_agrup!G:G,view_parc_agrup!F:F,Conciliacao!A135)</f>
        <v>0</v>
      </c>
      <c r="F135" s="7">
        <f>SUMIFS(df_mutuos!H:H,df_mutuos!B:B,Conciliacao!A135)</f>
        <v>9610</v>
      </c>
      <c r="G135" s="8">
        <f>SUMIFS(df_extratos!I:I,df_extratos!F:F,Conciliacao!A135,df_extratos!G:G,"CREDITO")</f>
        <v>0</v>
      </c>
      <c r="H135" s="24">
        <f>SUMIFS(df_tesouraria_trans!E:E,df_tesouraria_trans!D:D,Conciliacao!A135)</f>
        <v>0</v>
      </c>
      <c r="I135" s="10">
        <f t="shared" si="13"/>
        <v>164766.09999999998</v>
      </c>
      <c r="J135" s="5">
        <f>SUMIFS(df_blueme_sem_parcelamento!F:F,df_blueme_sem_parcelamento!I:I,Conciliacao!A135)</f>
        <v>24601.48</v>
      </c>
      <c r="K135" s="5">
        <f>SUMIFS(df_blueme_com_parcelamento!I:I,df_blueme_com_parcelamento!L:L,Conciliacao!A135)</f>
        <v>9316.69</v>
      </c>
      <c r="L135" s="9">
        <f>SUMIFS(df_mutuos!I:I,df_mutuos!B:B,Conciliacao!A135,df_mutuos!G:G,0)</f>
        <v>16800</v>
      </c>
      <c r="M135" s="9">
        <f>SUMIFS(df_taxas_bancarias!E:E,df_taxas_bancarias!D:D,Conciliacao!A135,df_taxas_bancarias!F:F,"b'\x00'")</f>
        <v>0</v>
      </c>
      <c r="N135" s="11">
        <f>SUMIFS(df_extratos!I:I,df_extratos!F:F,Conciliacao!A135,df_extratos!G:G,"DEBITO")</f>
        <v>0</v>
      </c>
      <c r="O135" s="12">
        <f t="shared" si="14"/>
        <v>50718.17</v>
      </c>
      <c r="P135" s="26">
        <f t="shared" si="15"/>
        <v>-114047.92999999998</v>
      </c>
    </row>
    <row r="136" spans="1:16" hidden="1" x14ac:dyDescent="0.35">
      <c r="A136" s="6">
        <f t="shared" si="12"/>
        <v>45426</v>
      </c>
      <c r="B136" s="4">
        <f>SUMIFS(df_faturam_zig!K:K,df_faturam_zig!L:L,Conciliacao!A136)</f>
        <v>15629.36</v>
      </c>
      <c r="C136" s="4"/>
      <c r="D136" s="4">
        <f>SUMIFS(df_faturam_zig!E:E,df_faturam_zig!L:L,Conciliacao!A136,df_faturam_zig!F:F,"DINHEIRO")</f>
        <v>723.36</v>
      </c>
      <c r="E136" s="4">
        <f>SUMIFS(view_parc_agrup!G:G,view_parc_agrup!F:F,Conciliacao!A136)</f>
        <v>0</v>
      </c>
      <c r="F136" s="7">
        <f>SUMIFS(df_mutuos!H:H,df_mutuos!B:B,Conciliacao!A136)</f>
        <v>4260</v>
      </c>
      <c r="G136" s="8">
        <f>SUMIFS(df_extratos!I:I,df_extratos!F:F,Conciliacao!A136,df_extratos!G:G,"CREDITO")</f>
        <v>0</v>
      </c>
      <c r="H136" s="24">
        <f>SUMIFS(df_tesouraria_trans!E:E,df_tesouraria_trans!D:D,Conciliacao!A136)</f>
        <v>0</v>
      </c>
      <c r="I136" s="10">
        <f t="shared" si="13"/>
        <v>20612.72</v>
      </c>
      <c r="J136" s="5">
        <f>SUMIFS(df_blueme_sem_parcelamento!F:F,df_blueme_sem_parcelamento!I:I,Conciliacao!A136)</f>
        <v>7879.39</v>
      </c>
      <c r="K136" s="5">
        <f>SUMIFS(df_blueme_com_parcelamento!I:I,df_blueme_com_parcelamento!L:L,Conciliacao!A136)</f>
        <v>12345.779999999999</v>
      </c>
      <c r="L136" s="9">
        <f>SUMIFS(df_mutuos!I:I,df_mutuos!B:B,Conciliacao!A136,df_mutuos!G:G,0)</f>
        <v>0</v>
      </c>
      <c r="M136" s="9">
        <f>SUMIFS(df_taxas_bancarias!E:E,df_taxas_bancarias!D:D,Conciliacao!A136,df_taxas_bancarias!F:F,"b'\x00'")</f>
        <v>0</v>
      </c>
      <c r="N136" s="11">
        <f>SUMIFS(df_extratos!I:I,df_extratos!F:F,Conciliacao!A136,df_extratos!G:G,"DEBITO")</f>
        <v>0</v>
      </c>
      <c r="O136" s="12">
        <f t="shared" si="14"/>
        <v>20225.169999999998</v>
      </c>
      <c r="P136" s="26">
        <f t="shared" si="15"/>
        <v>-387.55000000000291</v>
      </c>
    </row>
    <row r="137" spans="1:16" hidden="1" x14ac:dyDescent="0.35">
      <c r="A137" s="6">
        <f t="shared" si="12"/>
        <v>45427</v>
      </c>
      <c r="B137" s="4">
        <f>SUMIFS(df_faturam_zig!K:K,df_faturam_zig!L:L,Conciliacao!A137)</f>
        <v>12268.09</v>
      </c>
      <c r="C137" s="4"/>
      <c r="D137" s="4">
        <f>SUMIFS(df_faturam_zig!E:E,df_faturam_zig!L:L,Conciliacao!A137,df_faturam_zig!F:F,"DINHEIRO")</f>
        <v>68</v>
      </c>
      <c r="E137" s="4">
        <f>SUMIFS(view_parc_agrup!G:G,view_parc_agrup!F:F,Conciliacao!A137)</f>
        <v>8883.59</v>
      </c>
      <c r="F137" s="7">
        <f>SUMIFS(df_mutuos!H:H,df_mutuos!B:B,Conciliacao!A137)</f>
        <v>10</v>
      </c>
      <c r="G137" s="8">
        <f>SUMIFS(df_extratos!I:I,df_extratos!F:F,Conciliacao!A137,df_extratos!G:G,"CREDITO")</f>
        <v>0</v>
      </c>
      <c r="H137" s="24">
        <f>SUMIFS(df_tesouraria_trans!E:E,df_tesouraria_trans!D:D,Conciliacao!A137)</f>
        <v>0</v>
      </c>
      <c r="I137" s="10">
        <f t="shared" si="13"/>
        <v>21229.68</v>
      </c>
      <c r="J137" s="5">
        <f>SUMIFS(df_blueme_sem_parcelamento!F:F,df_blueme_sem_parcelamento!I:I,Conciliacao!A137)</f>
        <v>40629.620000000003</v>
      </c>
      <c r="K137" s="5">
        <f>SUMIFS(df_blueme_com_parcelamento!I:I,df_blueme_com_parcelamento!L:L,Conciliacao!A137)</f>
        <v>0</v>
      </c>
      <c r="L137" s="9">
        <f>SUMIFS(df_mutuos!I:I,df_mutuos!B:B,Conciliacao!A137,df_mutuos!G:G,0)</f>
        <v>4100</v>
      </c>
      <c r="M137" s="9">
        <f>SUMIFS(df_taxas_bancarias!E:E,df_taxas_bancarias!D:D,Conciliacao!A137,df_taxas_bancarias!F:F,"b'\x00'")</f>
        <v>0</v>
      </c>
      <c r="N137" s="11">
        <f>SUMIFS(df_extratos!I:I,df_extratos!F:F,Conciliacao!A137,df_extratos!G:G,"DEBITO")</f>
        <v>0</v>
      </c>
      <c r="O137" s="12">
        <f t="shared" si="14"/>
        <v>44729.62</v>
      </c>
      <c r="P137" s="26">
        <f t="shared" si="15"/>
        <v>23499.940000000002</v>
      </c>
    </row>
    <row r="138" spans="1:16" hidden="1" x14ac:dyDescent="0.35">
      <c r="A138" s="6">
        <f t="shared" si="12"/>
        <v>45428</v>
      </c>
      <c r="B138" s="4">
        <f>SUMIFS(df_faturam_zig!K:K,df_faturam_zig!L:L,Conciliacao!A138)</f>
        <v>24033.39</v>
      </c>
      <c r="C138" s="4"/>
      <c r="D138" s="4">
        <f>SUMIFS(df_faturam_zig!E:E,df_faturam_zig!L:L,Conciliacao!A138,df_faturam_zig!F:F,"DINHEIRO")</f>
        <v>1385.22</v>
      </c>
      <c r="E138" s="4">
        <f>SUMIFS(view_parc_agrup!G:G,view_parc_agrup!F:F,Conciliacao!A138)</f>
        <v>0</v>
      </c>
      <c r="F138" s="7">
        <f>SUMIFS(df_mutuos!H:H,df_mutuos!B:B,Conciliacao!A138)</f>
        <v>20710</v>
      </c>
      <c r="G138" s="8">
        <f>SUMIFS(df_extratos!I:I,df_extratos!F:F,Conciliacao!A138,df_extratos!G:G,"CREDITO")</f>
        <v>0</v>
      </c>
      <c r="H138" s="24">
        <f>SUMIFS(df_tesouraria_trans!E:E,df_tesouraria_trans!D:D,Conciliacao!A138)</f>
        <v>0</v>
      </c>
      <c r="I138" s="10">
        <f t="shared" si="13"/>
        <v>46128.61</v>
      </c>
      <c r="J138" s="5">
        <f>SUMIFS(df_blueme_sem_parcelamento!F:F,df_blueme_sem_parcelamento!I:I,Conciliacao!A138)</f>
        <v>22883.46</v>
      </c>
      <c r="K138" s="5">
        <f>SUMIFS(df_blueme_com_parcelamento!I:I,df_blueme_com_parcelamento!L:L,Conciliacao!A138)</f>
        <v>5032.22</v>
      </c>
      <c r="L138" s="9">
        <f>SUMIFS(df_mutuos!I:I,df_mutuos!B:B,Conciliacao!A138,df_mutuos!G:G,0)</f>
        <v>2470.63</v>
      </c>
      <c r="M138" s="9">
        <f>SUMIFS(df_taxas_bancarias!E:E,df_taxas_bancarias!D:D,Conciliacao!A138,df_taxas_bancarias!F:F,"b'\x00'")</f>
        <v>0</v>
      </c>
      <c r="N138" s="11">
        <f>SUMIFS(df_extratos!I:I,df_extratos!F:F,Conciliacao!A138,df_extratos!G:G,"DEBITO")</f>
        <v>0</v>
      </c>
      <c r="O138" s="12">
        <f t="shared" si="14"/>
        <v>30386.31</v>
      </c>
      <c r="P138" s="26">
        <f t="shared" si="15"/>
        <v>-15742.3</v>
      </c>
    </row>
    <row r="139" spans="1:16" hidden="1" x14ac:dyDescent="0.35">
      <c r="A139" s="6">
        <f t="shared" si="12"/>
        <v>45429</v>
      </c>
      <c r="B139" s="4">
        <f>SUMIFS(df_faturam_zig!K:K,df_faturam_zig!L:L,Conciliacao!A139)</f>
        <v>36142.509999999995</v>
      </c>
      <c r="C139" s="4"/>
      <c r="D139" s="4">
        <f>SUMIFS(df_faturam_zig!E:E,df_faturam_zig!L:L,Conciliacao!A139,df_faturam_zig!F:F,"DINHEIRO")</f>
        <v>547.07000000000005</v>
      </c>
      <c r="E139" s="4">
        <f>SUMIFS(view_parc_agrup!G:G,view_parc_agrup!F:F,Conciliacao!A139)</f>
        <v>5000</v>
      </c>
      <c r="F139" s="7">
        <f>SUMIFS(df_mutuos!H:H,df_mutuos!B:B,Conciliacao!A139)</f>
        <v>44910</v>
      </c>
      <c r="G139" s="8">
        <f>SUMIFS(df_extratos!I:I,df_extratos!F:F,Conciliacao!A139,df_extratos!G:G,"CREDITO")</f>
        <v>0</v>
      </c>
      <c r="H139" s="24">
        <f>SUMIFS(df_tesouraria_trans!E:E,df_tesouraria_trans!D:D,Conciliacao!A139)</f>
        <v>0</v>
      </c>
      <c r="I139" s="10">
        <f t="shared" si="13"/>
        <v>86599.579999999987</v>
      </c>
      <c r="J139" s="5">
        <f>SUMIFS(df_blueme_sem_parcelamento!F:F,df_blueme_sem_parcelamento!I:I,Conciliacao!A139)</f>
        <v>51597.39</v>
      </c>
      <c r="K139" s="5">
        <f>SUMIFS(df_blueme_com_parcelamento!I:I,df_blueme_com_parcelamento!L:L,Conciliacao!A139)</f>
        <v>12192.62</v>
      </c>
      <c r="L139" s="9">
        <f>SUMIFS(df_mutuos!I:I,df_mutuos!B:B,Conciliacao!A139,df_mutuos!G:G,0)</f>
        <v>0</v>
      </c>
      <c r="M139" s="9">
        <f>SUMIFS(df_taxas_bancarias!E:E,df_taxas_bancarias!D:D,Conciliacao!A139,df_taxas_bancarias!F:F,"b'\x00'")</f>
        <v>0</v>
      </c>
      <c r="N139" s="11">
        <f>SUMIFS(df_extratos!I:I,df_extratos!F:F,Conciliacao!A139,df_extratos!G:G,"DEBITO")</f>
        <v>0</v>
      </c>
      <c r="O139" s="12">
        <f t="shared" si="14"/>
        <v>63790.01</v>
      </c>
      <c r="P139" s="26">
        <f t="shared" si="15"/>
        <v>-22809.569999999985</v>
      </c>
    </row>
    <row r="140" spans="1:16" hidden="1" x14ac:dyDescent="0.35">
      <c r="A140" s="6">
        <f t="shared" si="12"/>
        <v>45430</v>
      </c>
      <c r="B140" s="4">
        <f>SUMIFS(df_faturam_zig!K:K,df_faturam_zig!L:L,Conciliacao!A140)</f>
        <v>0</v>
      </c>
      <c r="C140" s="4"/>
      <c r="D140" s="4">
        <f>SUMIFS(df_faturam_zig!E:E,df_faturam_zig!L:L,Conciliacao!A140,df_faturam_zig!F:F,"DINHEIRO")</f>
        <v>0</v>
      </c>
      <c r="E140" s="4">
        <f>SUMIFS(view_parc_agrup!G:G,view_parc_agrup!F:F,Conciliacao!A140)</f>
        <v>0</v>
      </c>
      <c r="F140" s="7">
        <f>SUMIFS(df_mutuos!H:H,df_mutuos!B:B,Conciliacao!A140)</f>
        <v>0</v>
      </c>
      <c r="G140" s="8">
        <f>SUMIFS(df_extratos!I:I,df_extratos!F:F,Conciliacao!A140,df_extratos!G:G,"CREDITO")</f>
        <v>0</v>
      </c>
      <c r="H140" s="24">
        <f>SUMIFS(df_tesouraria_trans!E:E,df_tesouraria_trans!D:D,Conciliacao!A140)</f>
        <v>0</v>
      </c>
      <c r="I140" s="10">
        <f t="shared" si="13"/>
        <v>0</v>
      </c>
      <c r="J140" s="5">
        <f>SUMIFS(df_blueme_sem_parcelamento!F:F,df_blueme_sem_parcelamento!I:I,Conciliacao!A140)</f>
        <v>0</v>
      </c>
      <c r="K140" s="5">
        <f>SUMIFS(df_blueme_com_parcelamento!I:I,df_blueme_com_parcelamento!L:L,Conciliacao!A140)</f>
        <v>0</v>
      </c>
      <c r="L140" s="9">
        <f>SUMIFS(df_mutuos!I:I,df_mutuos!B:B,Conciliacao!A140,df_mutuos!G:G,0)</f>
        <v>0</v>
      </c>
      <c r="M140" s="9">
        <f>SUMIFS(df_taxas_bancarias!E:E,df_taxas_bancarias!D:D,Conciliacao!A140,df_taxas_bancarias!F:F,"b'\x00'")</f>
        <v>0</v>
      </c>
      <c r="N140" s="11">
        <f>SUMIFS(df_extratos!I:I,df_extratos!F:F,Conciliacao!A140,df_extratos!G:G,"DEBITO")</f>
        <v>0</v>
      </c>
      <c r="O140" s="12">
        <f t="shared" si="14"/>
        <v>0</v>
      </c>
      <c r="P140" s="26">
        <f t="shared" si="15"/>
        <v>0</v>
      </c>
    </row>
    <row r="141" spans="1:16" hidden="1" x14ac:dyDescent="0.35">
      <c r="A141" s="6">
        <f t="shared" si="12"/>
        <v>45431</v>
      </c>
      <c r="B141" s="4">
        <f>SUMIFS(df_faturam_zig!K:K,df_faturam_zig!L:L,Conciliacao!A141)</f>
        <v>0</v>
      </c>
      <c r="C141" s="4"/>
      <c r="D141" s="4">
        <f>SUMIFS(df_faturam_zig!E:E,df_faturam_zig!L:L,Conciliacao!A141,df_faturam_zig!F:F,"DINHEIRO")</f>
        <v>0</v>
      </c>
      <c r="E141" s="4">
        <f>SUMIFS(view_parc_agrup!G:G,view_parc_agrup!F:F,Conciliacao!A141)</f>
        <v>0</v>
      </c>
      <c r="F141" s="7">
        <f>SUMIFS(df_mutuos!H:H,df_mutuos!B:B,Conciliacao!A141)</f>
        <v>0</v>
      </c>
      <c r="G141" s="8">
        <f>SUMIFS(df_extratos!I:I,df_extratos!F:F,Conciliacao!A141,df_extratos!G:G,"CREDITO")</f>
        <v>0</v>
      </c>
      <c r="H141" s="24">
        <f>SUMIFS(df_tesouraria_trans!E:E,df_tesouraria_trans!D:D,Conciliacao!A141)</f>
        <v>0</v>
      </c>
      <c r="I141" s="10">
        <f t="shared" si="13"/>
        <v>0</v>
      </c>
      <c r="J141" s="5">
        <f>SUMIFS(df_blueme_sem_parcelamento!F:F,df_blueme_sem_parcelamento!I:I,Conciliacao!A141)</f>
        <v>19.920000000000002</v>
      </c>
      <c r="K141" s="5">
        <f>SUMIFS(df_blueme_com_parcelamento!I:I,df_blueme_com_parcelamento!L:L,Conciliacao!A141)</f>
        <v>0</v>
      </c>
      <c r="L141" s="9">
        <f>SUMIFS(df_mutuos!I:I,df_mutuos!B:B,Conciliacao!A141,df_mutuos!G:G,0)</f>
        <v>0</v>
      </c>
      <c r="M141" s="9">
        <f>SUMIFS(df_taxas_bancarias!E:E,df_taxas_bancarias!D:D,Conciliacao!A141,df_taxas_bancarias!F:F,"b'\x00'")</f>
        <v>0</v>
      </c>
      <c r="N141" s="11">
        <f>SUMIFS(df_extratos!I:I,df_extratos!F:F,Conciliacao!A141,df_extratos!G:G,"DEBITO")</f>
        <v>0</v>
      </c>
      <c r="O141" s="12">
        <f t="shared" si="14"/>
        <v>19.920000000000002</v>
      </c>
      <c r="P141" s="26">
        <f t="shared" si="15"/>
        <v>19.920000000000002</v>
      </c>
    </row>
    <row r="142" spans="1:16" hidden="1" x14ac:dyDescent="0.35">
      <c r="A142" s="6">
        <f t="shared" si="12"/>
        <v>45432</v>
      </c>
      <c r="B142" s="4">
        <f>SUMIFS(df_faturam_zig!K:K,df_faturam_zig!L:L,Conciliacao!A142)</f>
        <v>173474.74999999997</v>
      </c>
      <c r="C142" s="4"/>
      <c r="D142" s="4">
        <f>SUMIFS(df_faturam_zig!E:E,df_faturam_zig!L:L,Conciliacao!A142,df_faturam_zig!F:F,"DINHEIRO")</f>
        <v>2254.21</v>
      </c>
      <c r="E142" s="4">
        <f>SUMIFS(view_parc_agrup!G:G,view_parc_agrup!F:F,Conciliacao!A142)</f>
        <v>0</v>
      </c>
      <c r="F142" s="7">
        <f>SUMIFS(df_mutuos!H:H,df_mutuos!B:B,Conciliacao!A142)</f>
        <v>10</v>
      </c>
      <c r="G142" s="8">
        <f>SUMIFS(df_extratos!I:I,df_extratos!F:F,Conciliacao!A142,df_extratos!G:G,"CREDITO")</f>
        <v>0</v>
      </c>
      <c r="H142" s="24">
        <f>SUMIFS(df_tesouraria_trans!E:E,df_tesouraria_trans!D:D,Conciliacao!A142)</f>
        <v>0</v>
      </c>
      <c r="I142" s="10">
        <f t="shared" si="13"/>
        <v>175738.95999999996</v>
      </c>
      <c r="J142" s="5">
        <f>SUMIFS(df_blueme_sem_parcelamento!F:F,df_blueme_sem_parcelamento!I:I,Conciliacao!A142)</f>
        <v>69240.399999999994</v>
      </c>
      <c r="K142" s="5">
        <f>SUMIFS(df_blueme_com_parcelamento!I:I,df_blueme_com_parcelamento!L:L,Conciliacao!A142)</f>
        <v>19841.5</v>
      </c>
      <c r="L142" s="9">
        <f>SUMIFS(df_mutuos!I:I,df_mutuos!B:B,Conciliacao!A142,df_mutuos!G:G,0)</f>
        <v>2450.46</v>
      </c>
      <c r="M142" s="9">
        <f>SUMIFS(df_taxas_bancarias!E:E,df_taxas_bancarias!D:D,Conciliacao!A142,df_taxas_bancarias!F:F,"b'\x00'")</f>
        <v>0</v>
      </c>
      <c r="N142" s="11">
        <f>SUMIFS(df_extratos!I:I,df_extratos!F:F,Conciliacao!A142,df_extratos!G:G,"DEBITO")</f>
        <v>0</v>
      </c>
      <c r="O142" s="12">
        <f t="shared" si="14"/>
        <v>91532.36</v>
      </c>
      <c r="P142" s="26">
        <f t="shared" si="15"/>
        <v>-84206.599999999962</v>
      </c>
    </row>
    <row r="143" spans="1:16" hidden="1" x14ac:dyDescent="0.35">
      <c r="A143" s="6">
        <f t="shared" si="12"/>
        <v>45433</v>
      </c>
      <c r="B143" s="4">
        <f>SUMIFS(df_faturam_zig!K:K,df_faturam_zig!L:L,Conciliacao!A143)</f>
        <v>18625.260000000002</v>
      </c>
      <c r="C143" s="4"/>
      <c r="D143" s="4">
        <f>SUMIFS(df_faturam_zig!E:E,df_faturam_zig!L:L,Conciliacao!A143,df_faturam_zig!F:F,"DINHEIRO")</f>
        <v>183.06</v>
      </c>
      <c r="E143" s="4">
        <f>SUMIFS(view_parc_agrup!G:G,view_parc_agrup!F:F,Conciliacao!A143)</f>
        <v>0</v>
      </c>
      <c r="F143" s="7">
        <f>SUMIFS(df_mutuos!H:H,df_mutuos!B:B,Conciliacao!A143)</f>
        <v>10</v>
      </c>
      <c r="G143" s="8">
        <f>SUMIFS(df_extratos!I:I,df_extratos!F:F,Conciliacao!A143,df_extratos!G:G,"CREDITO")</f>
        <v>0</v>
      </c>
      <c r="H143" s="24">
        <f>SUMIFS(df_tesouraria_trans!E:E,df_tesouraria_trans!D:D,Conciliacao!A143)</f>
        <v>0</v>
      </c>
      <c r="I143" s="10">
        <f t="shared" si="13"/>
        <v>18818.320000000003</v>
      </c>
      <c r="J143" s="5">
        <f>SUMIFS(df_blueme_sem_parcelamento!F:F,df_blueme_sem_parcelamento!I:I,Conciliacao!A143)</f>
        <v>6211.2600000000011</v>
      </c>
      <c r="K143" s="5">
        <f>SUMIFS(df_blueme_com_parcelamento!I:I,df_blueme_com_parcelamento!L:L,Conciliacao!A143)</f>
        <v>16063.05</v>
      </c>
      <c r="L143" s="9">
        <f>SUMIFS(df_mutuos!I:I,df_mutuos!B:B,Conciliacao!A143,df_mutuos!G:G,0)</f>
        <v>15300</v>
      </c>
      <c r="M143" s="9">
        <f>SUMIFS(df_taxas_bancarias!E:E,df_taxas_bancarias!D:D,Conciliacao!A143,df_taxas_bancarias!F:F,"b'\x00'")</f>
        <v>0</v>
      </c>
      <c r="N143" s="11">
        <f>SUMIFS(df_extratos!I:I,df_extratos!F:F,Conciliacao!A143,df_extratos!G:G,"DEBITO")</f>
        <v>0</v>
      </c>
      <c r="O143" s="12">
        <f t="shared" si="14"/>
        <v>37574.31</v>
      </c>
      <c r="P143" s="26">
        <f t="shared" si="15"/>
        <v>18755.989999999994</v>
      </c>
    </row>
    <row r="144" spans="1:16" hidden="1" x14ac:dyDescent="0.35">
      <c r="A144" s="6">
        <f t="shared" si="12"/>
        <v>45434</v>
      </c>
      <c r="B144" s="4">
        <f>SUMIFS(df_faturam_zig!K:K,df_faturam_zig!L:L,Conciliacao!A144)</f>
        <v>21785.83</v>
      </c>
      <c r="C144" s="4"/>
      <c r="D144" s="4">
        <f>SUMIFS(df_faturam_zig!E:E,df_faturam_zig!L:L,Conciliacao!A144,df_faturam_zig!F:F,"DINHEIRO")</f>
        <v>970.67</v>
      </c>
      <c r="E144" s="4">
        <f>SUMIFS(view_parc_agrup!G:G,view_parc_agrup!F:F,Conciliacao!A144)</f>
        <v>2916.41</v>
      </c>
      <c r="F144" s="7">
        <f>SUMIFS(df_mutuos!H:H,df_mutuos!B:B,Conciliacao!A144)</f>
        <v>0</v>
      </c>
      <c r="G144" s="8">
        <f>SUMIFS(df_extratos!I:I,df_extratos!F:F,Conciliacao!A144,df_extratos!G:G,"CREDITO")</f>
        <v>0</v>
      </c>
      <c r="H144" s="24">
        <f>SUMIFS(df_tesouraria_trans!E:E,df_tesouraria_trans!D:D,Conciliacao!A144)</f>
        <v>0</v>
      </c>
      <c r="I144" s="10">
        <f t="shared" si="13"/>
        <v>25672.91</v>
      </c>
      <c r="J144" s="5">
        <f>SUMIFS(df_blueme_sem_parcelamento!F:F,df_blueme_sem_parcelamento!I:I,Conciliacao!A144)</f>
        <v>10064.289999999999</v>
      </c>
      <c r="K144" s="5">
        <f>SUMIFS(df_blueme_com_parcelamento!I:I,df_blueme_com_parcelamento!L:L,Conciliacao!A144)</f>
        <v>0</v>
      </c>
      <c r="L144" s="9">
        <f>SUMIFS(df_mutuos!I:I,df_mutuos!B:B,Conciliacao!A144,df_mutuos!G:G,0)</f>
        <v>0</v>
      </c>
      <c r="M144" s="9">
        <f>SUMIFS(df_taxas_bancarias!E:E,df_taxas_bancarias!D:D,Conciliacao!A144,df_taxas_bancarias!F:F,"b'\x00'")</f>
        <v>0</v>
      </c>
      <c r="N144" s="11">
        <f>SUMIFS(df_extratos!I:I,df_extratos!F:F,Conciliacao!A144,df_extratos!G:G,"DEBITO")</f>
        <v>0</v>
      </c>
      <c r="O144" s="12">
        <f t="shared" si="14"/>
        <v>10064.289999999999</v>
      </c>
      <c r="P144" s="26">
        <f t="shared" si="15"/>
        <v>-15608.62</v>
      </c>
    </row>
    <row r="145" spans="1:16" hidden="1" x14ac:dyDescent="0.35">
      <c r="A145" s="6">
        <f t="shared" si="12"/>
        <v>45435</v>
      </c>
      <c r="B145" s="4">
        <f>SUMIFS(df_faturam_zig!K:K,df_faturam_zig!L:L,Conciliacao!A145)</f>
        <v>21012.239999999998</v>
      </c>
      <c r="C145" s="4"/>
      <c r="D145" s="4">
        <f>SUMIFS(df_faturam_zig!E:E,df_faturam_zig!L:L,Conciliacao!A145,df_faturam_zig!F:F,"DINHEIRO")</f>
        <v>731.87</v>
      </c>
      <c r="E145" s="4">
        <f>SUMIFS(view_parc_agrup!G:G,view_parc_agrup!F:F,Conciliacao!A145)</f>
        <v>0</v>
      </c>
      <c r="F145" s="7">
        <f>SUMIFS(df_mutuos!H:H,df_mutuos!B:B,Conciliacao!A145)</f>
        <v>14510</v>
      </c>
      <c r="G145" s="8">
        <f>SUMIFS(df_extratos!I:I,df_extratos!F:F,Conciliacao!A145,df_extratos!G:G,"CREDITO")</f>
        <v>0</v>
      </c>
      <c r="H145" s="24">
        <f>SUMIFS(df_tesouraria_trans!E:E,df_tesouraria_trans!D:D,Conciliacao!A145)</f>
        <v>0</v>
      </c>
      <c r="I145" s="10">
        <f t="shared" si="13"/>
        <v>36254.11</v>
      </c>
      <c r="J145" s="5">
        <f>SUMIFS(df_blueme_sem_parcelamento!F:F,df_blueme_sem_parcelamento!I:I,Conciliacao!A145)</f>
        <v>49635.289999999994</v>
      </c>
      <c r="K145" s="5">
        <f>SUMIFS(df_blueme_com_parcelamento!I:I,df_blueme_com_parcelamento!L:L,Conciliacao!A145)</f>
        <v>6353.18</v>
      </c>
      <c r="L145" s="9">
        <f>SUMIFS(df_mutuos!I:I,df_mutuos!B:B,Conciliacao!A145,df_mutuos!G:G,0)</f>
        <v>0</v>
      </c>
      <c r="M145" s="9">
        <f>SUMIFS(df_taxas_bancarias!E:E,df_taxas_bancarias!D:D,Conciliacao!A145,df_taxas_bancarias!F:F,"b'\x00'")</f>
        <v>0</v>
      </c>
      <c r="N145" s="11">
        <f>SUMIFS(df_extratos!I:I,df_extratos!F:F,Conciliacao!A145,df_extratos!G:G,"DEBITO")</f>
        <v>0</v>
      </c>
      <c r="O145" s="12">
        <f t="shared" si="14"/>
        <v>55988.469999999994</v>
      </c>
      <c r="P145" s="26">
        <f t="shared" si="15"/>
        <v>19734.359999999993</v>
      </c>
    </row>
    <row r="146" spans="1:16" hidden="1" x14ac:dyDescent="0.35">
      <c r="A146" s="6">
        <f t="shared" si="12"/>
        <v>45436</v>
      </c>
      <c r="B146" s="4">
        <f>SUMIFS(df_faturam_zig!K:K,df_faturam_zig!L:L,Conciliacao!A146)</f>
        <v>35752.78</v>
      </c>
      <c r="C146" s="4"/>
      <c r="D146" s="4">
        <f>SUMIFS(df_faturam_zig!E:E,df_faturam_zig!L:L,Conciliacao!A146,df_faturam_zig!F:F,"DINHEIRO")</f>
        <v>552.85</v>
      </c>
      <c r="E146" s="4">
        <f>SUMIFS(view_parc_agrup!G:G,view_parc_agrup!F:F,Conciliacao!A146)</f>
        <v>3344.61</v>
      </c>
      <c r="F146" s="7">
        <f>SUMIFS(df_mutuos!H:H,df_mutuos!B:B,Conciliacao!A146)</f>
        <v>1173</v>
      </c>
      <c r="G146" s="8">
        <f>SUMIFS(df_extratos!I:I,df_extratos!F:F,Conciliacao!A146,df_extratos!G:G,"CREDITO")</f>
        <v>0</v>
      </c>
      <c r="H146" s="24">
        <f>SUMIFS(df_tesouraria_trans!E:E,df_tesouraria_trans!D:D,Conciliacao!A146)</f>
        <v>0</v>
      </c>
      <c r="I146" s="10">
        <f t="shared" si="13"/>
        <v>40823.24</v>
      </c>
      <c r="J146" s="5">
        <f>SUMIFS(df_blueme_sem_parcelamento!F:F,df_blueme_sem_parcelamento!I:I,Conciliacao!A146)</f>
        <v>31059.65</v>
      </c>
      <c r="K146" s="5">
        <f>SUMIFS(df_blueme_com_parcelamento!I:I,df_blueme_com_parcelamento!L:L,Conciliacao!A146)</f>
        <v>10791.87</v>
      </c>
      <c r="L146" s="9">
        <f>SUMIFS(df_mutuos!I:I,df_mutuos!B:B,Conciliacao!A146,df_mutuos!G:G,0)</f>
        <v>5700</v>
      </c>
      <c r="M146" s="9">
        <f>SUMIFS(df_taxas_bancarias!E:E,df_taxas_bancarias!D:D,Conciliacao!A146,df_taxas_bancarias!F:F,"b'\x00'")</f>
        <v>0</v>
      </c>
      <c r="N146" s="11">
        <f>SUMIFS(df_extratos!I:I,df_extratos!F:F,Conciliacao!A146,df_extratos!G:G,"DEBITO")</f>
        <v>0</v>
      </c>
      <c r="O146" s="12">
        <f t="shared" si="14"/>
        <v>47551.520000000004</v>
      </c>
      <c r="P146" s="26">
        <f t="shared" si="15"/>
        <v>6728.2800000000061</v>
      </c>
    </row>
    <row r="147" spans="1:16" hidden="1" x14ac:dyDescent="0.35">
      <c r="A147" s="6">
        <f t="shared" si="12"/>
        <v>45437</v>
      </c>
      <c r="B147" s="4">
        <f>SUMIFS(df_faturam_zig!K:K,df_faturam_zig!L:L,Conciliacao!A147)</f>
        <v>0</v>
      </c>
      <c r="C147" s="4"/>
      <c r="D147" s="4">
        <f>SUMIFS(df_faturam_zig!E:E,df_faturam_zig!L:L,Conciliacao!A147,df_faturam_zig!F:F,"DINHEIRO")</f>
        <v>0</v>
      </c>
      <c r="E147" s="4">
        <f>SUMIFS(view_parc_agrup!G:G,view_parc_agrup!F:F,Conciliacao!A147)</f>
        <v>0</v>
      </c>
      <c r="F147" s="7">
        <f>SUMIFS(df_mutuos!H:H,df_mutuos!B:B,Conciliacao!A147)</f>
        <v>0</v>
      </c>
      <c r="G147" s="8">
        <f>SUMIFS(df_extratos!I:I,df_extratos!F:F,Conciliacao!A147,df_extratos!G:G,"CREDITO")</f>
        <v>0</v>
      </c>
      <c r="H147" s="24">
        <f>SUMIFS(df_tesouraria_trans!E:E,df_tesouraria_trans!D:D,Conciliacao!A147)</f>
        <v>0</v>
      </c>
      <c r="I147" s="10">
        <f t="shared" si="13"/>
        <v>0</v>
      </c>
      <c r="J147" s="5">
        <f>SUMIFS(df_blueme_sem_parcelamento!F:F,df_blueme_sem_parcelamento!I:I,Conciliacao!A147)</f>
        <v>125.8</v>
      </c>
      <c r="K147" s="5">
        <f>SUMIFS(df_blueme_com_parcelamento!I:I,df_blueme_com_parcelamento!L:L,Conciliacao!A147)</f>
        <v>0</v>
      </c>
      <c r="L147" s="9">
        <f>SUMIFS(df_mutuos!I:I,df_mutuos!B:B,Conciliacao!A147,df_mutuos!G:G,0)</f>
        <v>0</v>
      </c>
      <c r="M147" s="9">
        <f>SUMIFS(df_taxas_bancarias!E:E,df_taxas_bancarias!D:D,Conciliacao!A147,df_taxas_bancarias!F:F,"b'\x00'")</f>
        <v>0</v>
      </c>
      <c r="N147" s="11">
        <f>SUMIFS(df_extratos!I:I,df_extratos!F:F,Conciliacao!A147,df_extratos!G:G,"DEBITO")</f>
        <v>0</v>
      </c>
      <c r="O147" s="12">
        <f t="shared" si="14"/>
        <v>125.8</v>
      </c>
      <c r="P147" s="26">
        <f t="shared" si="15"/>
        <v>125.8</v>
      </c>
    </row>
    <row r="148" spans="1:16" hidden="1" x14ac:dyDescent="0.35">
      <c r="A148" s="6">
        <f t="shared" si="12"/>
        <v>45438</v>
      </c>
      <c r="B148" s="4">
        <f>SUMIFS(df_faturam_zig!K:K,df_faturam_zig!L:L,Conciliacao!A148)</f>
        <v>0</v>
      </c>
      <c r="C148" s="4"/>
      <c r="D148" s="4">
        <f>SUMIFS(df_faturam_zig!E:E,df_faturam_zig!L:L,Conciliacao!A148,df_faturam_zig!F:F,"DINHEIRO")</f>
        <v>0</v>
      </c>
      <c r="E148" s="4">
        <f>SUMIFS(view_parc_agrup!G:G,view_parc_agrup!F:F,Conciliacao!A148)</f>
        <v>0</v>
      </c>
      <c r="F148" s="7">
        <f>SUMIFS(df_mutuos!H:H,df_mutuos!B:B,Conciliacao!A148)</f>
        <v>0</v>
      </c>
      <c r="G148" s="8">
        <f>SUMIFS(df_extratos!I:I,df_extratos!F:F,Conciliacao!A148,df_extratos!G:G,"CREDITO")</f>
        <v>0</v>
      </c>
      <c r="H148" s="24">
        <f>SUMIFS(df_tesouraria_trans!E:E,df_tesouraria_trans!D:D,Conciliacao!A148)</f>
        <v>0</v>
      </c>
      <c r="I148" s="10">
        <f t="shared" si="13"/>
        <v>0</v>
      </c>
      <c r="J148" s="5">
        <f>SUMIFS(df_blueme_sem_parcelamento!F:F,df_blueme_sem_parcelamento!I:I,Conciliacao!A148)</f>
        <v>0</v>
      </c>
      <c r="K148" s="5">
        <f>SUMIFS(df_blueme_com_parcelamento!I:I,df_blueme_com_parcelamento!L:L,Conciliacao!A148)</f>
        <v>0</v>
      </c>
      <c r="L148" s="9">
        <f>SUMIFS(df_mutuos!I:I,df_mutuos!B:B,Conciliacao!A148,df_mutuos!G:G,0)</f>
        <v>0</v>
      </c>
      <c r="M148" s="9">
        <f>SUMIFS(df_taxas_bancarias!E:E,df_taxas_bancarias!D:D,Conciliacao!A148,df_taxas_bancarias!F:F,"b'\x00'")</f>
        <v>0</v>
      </c>
      <c r="N148" s="11">
        <f>SUMIFS(df_extratos!I:I,df_extratos!F:F,Conciliacao!A148,df_extratos!G:G,"DEBITO")</f>
        <v>0</v>
      </c>
      <c r="O148" s="12">
        <f t="shared" si="14"/>
        <v>0</v>
      </c>
      <c r="P148" s="26">
        <f t="shared" si="15"/>
        <v>0</v>
      </c>
    </row>
    <row r="149" spans="1:16" hidden="1" x14ac:dyDescent="0.35">
      <c r="A149" s="6">
        <f t="shared" si="12"/>
        <v>45439</v>
      </c>
      <c r="B149" s="4">
        <f>SUMIFS(df_faturam_zig!K:K,df_faturam_zig!L:L,Conciliacao!A149)</f>
        <v>137905.94</v>
      </c>
      <c r="C149" s="4"/>
      <c r="D149" s="4">
        <f>SUMIFS(df_faturam_zig!E:E,df_faturam_zig!L:L,Conciliacao!A149,df_faturam_zig!F:F,"DINHEIRO")</f>
        <v>1385.3899999999999</v>
      </c>
      <c r="E149" s="4">
        <f>SUMIFS(view_parc_agrup!G:G,view_parc_agrup!F:F,Conciliacao!A149)</f>
        <v>0</v>
      </c>
      <c r="F149" s="7">
        <f>SUMIFS(df_mutuos!H:H,df_mutuos!B:B,Conciliacao!A149)</f>
        <v>5910</v>
      </c>
      <c r="G149" s="8">
        <f>SUMIFS(df_extratos!I:I,df_extratos!F:F,Conciliacao!A149,df_extratos!G:G,"CREDITO")</f>
        <v>0</v>
      </c>
      <c r="H149" s="24">
        <f>SUMIFS(df_tesouraria_trans!E:E,df_tesouraria_trans!D:D,Conciliacao!A149)</f>
        <v>0</v>
      </c>
      <c r="I149" s="10">
        <f t="shared" si="13"/>
        <v>145201.33000000002</v>
      </c>
      <c r="J149" s="5">
        <f>SUMIFS(df_blueme_sem_parcelamento!F:F,df_blueme_sem_parcelamento!I:I,Conciliacao!A149)</f>
        <v>21112.039999999997</v>
      </c>
      <c r="K149" s="5">
        <f>SUMIFS(df_blueme_com_parcelamento!I:I,df_blueme_com_parcelamento!L:L,Conciliacao!A149)</f>
        <v>24432.33</v>
      </c>
      <c r="L149" s="9">
        <f>SUMIFS(df_mutuos!I:I,df_mutuos!B:B,Conciliacao!A149,df_mutuos!G:G,0)</f>
        <v>4200</v>
      </c>
      <c r="M149" s="9">
        <f>SUMIFS(df_taxas_bancarias!E:E,df_taxas_bancarias!D:D,Conciliacao!A149,df_taxas_bancarias!F:F,"b'\x00'")</f>
        <v>0</v>
      </c>
      <c r="N149" s="11">
        <f>SUMIFS(df_extratos!I:I,df_extratos!F:F,Conciliacao!A149,df_extratos!G:G,"DEBITO")</f>
        <v>0</v>
      </c>
      <c r="O149" s="12">
        <f t="shared" si="14"/>
        <v>49744.369999999995</v>
      </c>
      <c r="P149" s="26">
        <f t="shared" si="15"/>
        <v>-95456.960000000021</v>
      </c>
    </row>
    <row r="150" spans="1:16" hidden="1" x14ac:dyDescent="0.35">
      <c r="A150" s="6">
        <f t="shared" si="12"/>
        <v>45440</v>
      </c>
      <c r="B150" s="4">
        <f>SUMIFS(df_faturam_zig!K:K,df_faturam_zig!L:L,Conciliacao!A150)</f>
        <v>19059.23</v>
      </c>
      <c r="C150" s="4"/>
      <c r="D150" s="4">
        <f>SUMIFS(df_faturam_zig!E:E,df_faturam_zig!L:L,Conciliacao!A150,df_faturam_zig!F:F,"DINHEIRO")</f>
        <v>414.04</v>
      </c>
      <c r="E150" s="4">
        <f>SUMIFS(view_parc_agrup!G:G,view_parc_agrup!F:F,Conciliacao!A150)</f>
        <v>0</v>
      </c>
      <c r="F150" s="7">
        <f>SUMIFS(df_mutuos!H:H,df_mutuos!B:B,Conciliacao!A150)</f>
        <v>6410</v>
      </c>
      <c r="G150" s="8">
        <f>SUMIFS(df_extratos!I:I,df_extratos!F:F,Conciliacao!A150,df_extratos!G:G,"CREDITO")</f>
        <v>0</v>
      </c>
      <c r="H150" s="24">
        <f>SUMIFS(df_tesouraria_trans!E:E,df_tesouraria_trans!D:D,Conciliacao!A150)</f>
        <v>0</v>
      </c>
      <c r="I150" s="10">
        <f t="shared" si="13"/>
        <v>25883.27</v>
      </c>
      <c r="J150" s="5">
        <f>SUMIFS(df_blueme_sem_parcelamento!F:F,df_blueme_sem_parcelamento!I:I,Conciliacao!A150)</f>
        <v>7317.78</v>
      </c>
      <c r="K150" s="5">
        <f>SUMIFS(df_blueme_com_parcelamento!I:I,df_blueme_com_parcelamento!L:L,Conciliacao!A150)</f>
        <v>13690.45</v>
      </c>
      <c r="L150" s="9">
        <f>SUMIFS(df_mutuos!I:I,df_mutuos!B:B,Conciliacao!A150,df_mutuos!G:G,0)</f>
        <v>4195</v>
      </c>
      <c r="M150" s="9">
        <f>SUMIFS(df_taxas_bancarias!E:E,df_taxas_bancarias!D:D,Conciliacao!A150,df_taxas_bancarias!F:F,"b'\x00'")</f>
        <v>0</v>
      </c>
      <c r="N150" s="11">
        <f>SUMIFS(df_extratos!I:I,df_extratos!F:F,Conciliacao!A150,df_extratos!G:G,"DEBITO")</f>
        <v>0</v>
      </c>
      <c r="O150" s="12">
        <f t="shared" si="14"/>
        <v>25203.23</v>
      </c>
      <c r="P150" s="26">
        <f t="shared" si="15"/>
        <v>-680.04000000000087</v>
      </c>
    </row>
    <row r="151" spans="1:16" hidden="1" x14ac:dyDescent="0.35">
      <c r="A151" s="6">
        <f t="shared" si="12"/>
        <v>45441</v>
      </c>
      <c r="B151" s="4">
        <f>SUMIFS(df_faturam_zig!K:K,df_faturam_zig!L:L,Conciliacao!A151)</f>
        <v>30799</v>
      </c>
      <c r="C151" s="4"/>
      <c r="D151" s="4">
        <f>SUMIFS(df_faturam_zig!E:E,df_faturam_zig!L:L,Conciliacao!A151,df_faturam_zig!F:F,"DINHEIRO")</f>
        <v>1348.8</v>
      </c>
      <c r="E151" s="4">
        <f>SUMIFS(view_parc_agrup!G:G,view_parc_agrup!F:F,Conciliacao!A151)</f>
        <v>2191.0500000000002</v>
      </c>
      <c r="F151" s="7">
        <f>SUMIFS(df_mutuos!H:H,df_mutuos!B:B,Conciliacao!A151)</f>
        <v>20010</v>
      </c>
      <c r="G151" s="8">
        <f>SUMIFS(df_extratos!I:I,df_extratos!F:F,Conciliacao!A151,df_extratos!G:G,"CREDITO")</f>
        <v>0</v>
      </c>
      <c r="H151" s="24">
        <f>SUMIFS(df_tesouraria_trans!E:E,df_tesouraria_trans!D:D,Conciliacao!A151)</f>
        <v>0</v>
      </c>
      <c r="I151" s="10">
        <f t="shared" si="13"/>
        <v>54348.85</v>
      </c>
      <c r="J151" s="5">
        <f>SUMIFS(df_blueme_sem_parcelamento!F:F,df_blueme_sem_parcelamento!I:I,Conciliacao!A151)</f>
        <v>24526.510000000002</v>
      </c>
      <c r="K151" s="5">
        <f>SUMIFS(df_blueme_com_parcelamento!I:I,df_blueme_com_parcelamento!L:L,Conciliacao!A151)</f>
        <v>2865.82</v>
      </c>
      <c r="L151" s="9">
        <f>SUMIFS(df_mutuos!I:I,df_mutuos!B:B,Conciliacao!A151,df_mutuos!G:G,0)</f>
        <v>0</v>
      </c>
      <c r="M151" s="9">
        <f>SUMIFS(df_taxas_bancarias!E:E,df_taxas_bancarias!D:D,Conciliacao!A151,df_taxas_bancarias!F:F,"b'\x00'")</f>
        <v>0</v>
      </c>
      <c r="N151" s="11">
        <f>SUMIFS(df_extratos!I:I,df_extratos!F:F,Conciliacao!A151,df_extratos!G:G,"DEBITO")</f>
        <v>0</v>
      </c>
      <c r="O151" s="12">
        <f t="shared" si="14"/>
        <v>27392.33</v>
      </c>
      <c r="P151" s="26">
        <f t="shared" si="15"/>
        <v>-26956.519999999997</v>
      </c>
    </row>
    <row r="152" spans="1:16" hidden="1" x14ac:dyDescent="0.35">
      <c r="A152" s="6">
        <f t="shared" si="12"/>
        <v>45442</v>
      </c>
      <c r="B152" s="4">
        <f>SUMIFS(df_faturam_zig!K:K,df_faturam_zig!L:L,Conciliacao!A152)</f>
        <v>59556.36</v>
      </c>
      <c r="C152" s="4"/>
      <c r="D152" s="4">
        <f>SUMIFS(df_faturam_zig!E:E,df_faturam_zig!L:L,Conciliacao!A152,df_faturam_zig!F:F,"DINHEIRO")</f>
        <v>1146.3800000000001</v>
      </c>
      <c r="E152" s="4">
        <f>SUMIFS(view_parc_agrup!G:G,view_parc_agrup!F:F,Conciliacao!A152)</f>
        <v>987.5</v>
      </c>
      <c r="F152" s="7">
        <f>SUMIFS(df_mutuos!H:H,df_mutuos!B:B,Conciliacao!A152)</f>
        <v>0</v>
      </c>
      <c r="G152" s="8">
        <f>SUMIFS(df_extratos!I:I,df_extratos!F:F,Conciliacao!A152,df_extratos!G:G,"CREDITO")</f>
        <v>0</v>
      </c>
      <c r="H152" s="24">
        <f>SUMIFS(df_tesouraria_trans!E:E,df_tesouraria_trans!D:D,Conciliacao!A152)</f>
        <v>0</v>
      </c>
      <c r="I152" s="10">
        <f t="shared" si="13"/>
        <v>61690.239999999998</v>
      </c>
      <c r="J152" s="5">
        <f>SUMIFS(df_blueme_sem_parcelamento!F:F,df_blueme_sem_parcelamento!I:I,Conciliacao!A152)</f>
        <v>0</v>
      </c>
      <c r="K152" s="5">
        <f>SUMIFS(df_blueme_com_parcelamento!I:I,df_blueme_com_parcelamento!L:L,Conciliacao!A152)</f>
        <v>0</v>
      </c>
      <c r="L152" s="9">
        <f>SUMIFS(df_mutuos!I:I,df_mutuos!B:B,Conciliacao!A152,df_mutuos!G:G,0)</f>
        <v>0</v>
      </c>
      <c r="M152" s="9">
        <f>SUMIFS(df_taxas_bancarias!E:E,df_taxas_bancarias!D:D,Conciliacao!A152,df_taxas_bancarias!F:F,"b'\x00'")</f>
        <v>0</v>
      </c>
      <c r="N152" s="11">
        <f>SUMIFS(df_extratos!I:I,df_extratos!F:F,Conciliacao!A152,df_extratos!G:G,"DEBITO")</f>
        <v>0</v>
      </c>
      <c r="O152" s="12">
        <f t="shared" si="14"/>
        <v>0</v>
      </c>
      <c r="P152" s="26">
        <f t="shared" si="15"/>
        <v>-61690.239999999998</v>
      </c>
    </row>
    <row r="153" spans="1:16" hidden="1" x14ac:dyDescent="0.35">
      <c r="A153" s="6">
        <f t="shared" si="12"/>
        <v>45443</v>
      </c>
      <c r="B153" s="4">
        <f>SUMIFS(df_faturam_zig!K:K,df_faturam_zig!L:L,Conciliacao!A153)</f>
        <v>63714.619999999995</v>
      </c>
      <c r="C153" s="4"/>
      <c r="D153" s="4">
        <f>SUMIFS(df_faturam_zig!E:E,df_faturam_zig!L:L,Conciliacao!A153,df_faturam_zig!F:F,"DINHEIRO")</f>
        <v>417</v>
      </c>
      <c r="E153" s="4">
        <f>SUMIFS(view_parc_agrup!G:G,view_parc_agrup!F:F,Conciliacao!A153)</f>
        <v>0</v>
      </c>
      <c r="F153" s="7">
        <f>SUMIFS(df_mutuos!H:H,df_mutuos!B:B,Conciliacao!A153)</f>
        <v>10</v>
      </c>
      <c r="G153" s="8">
        <f>SUMIFS(df_extratos!I:I,df_extratos!F:F,Conciliacao!A153,df_extratos!G:G,"CREDITO")</f>
        <v>0</v>
      </c>
      <c r="H153" s="24">
        <f>SUMIFS(df_tesouraria_trans!E:E,df_tesouraria_trans!D:D,Conciliacao!A153)</f>
        <v>0</v>
      </c>
      <c r="I153" s="10">
        <f t="shared" si="13"/>
        <v>64141.619999999995</v>
      </c>
      <c r="J153" s="5">
        <f>SUMIFS(df_blueme_sem_parcelamento!F:F,df_blueme_sem_parcelamento!I:I,Conciliacao!A153)</f>
        <v>42414.959999999992</v>
      </c>
      <c r="K153" s="5">
        <f>SUMIFS(df_blueme_com_parcelamento!I:I,df_blueme_com_parcelamento!L:L,Conciliacao!A153)</f>
        <v>8696.6899999999987</v>
      </c>
      <c r="L153" s="9">
        <f>SUMIFS(df_mutuos!I:I,df_mutuos!B:B,Conciliacao!A153,df_mutuos!G:G,0)</f>
        <v>12600</v>
      </c>
      <c r="M153" s="9">
        <f>SUMIFS(df_taxas_bancarias!E:E,df_taxas_bancarias!D:D,Conciliacao!A153,df_taxas_bancarias!F:F,"b'\x00'")</f>
        <v>0</v>
      </c>
      <c r="N153" s="11">
        <f>SUMIFS(df_extratos!I:I,df_extratos!F:F,Conciliacao!A153,df_extratos!G:G,"DEBITO")</f>
        <v>0</v>
      </c>
      <c r="O153" s="12">
        <f t="shared" si="14"/>
        <v>63711.649999999994</v>
      </c>
      <c r="P153" s="26">
        <f t="shared" si="15"/>
        <v>-429.97000000000116</v>
      </c>
    </row>
    <row r="154" spans="1:16" hidden="1" x14ac:dyDescent="0.35">
      <c r="A154" s="6">
        <f t="shared" si="12"/>
        <v>45444</v>
      </c>
      <c r="B154" s="4">
        <f>SUMIFS(df_faturam_zig!K:K,df_faturam_zig!L:L,Conciliacao!A154)</f>
        <v>0</v>
      </c>
      <c r="C154" s="4"/>
      <c r="D154" s="4">
        <f>SUMIFS(df_faturam_zig!E:E,df_faturam_zig!L:L,Conciliacao!A154,df_faturam_zig!F:F,"DINHEIRO")</f>
        <v>0</v>
      </c>
      <c r="E154" s="4">
        <f>SUMIFS(view_parc_agrup!G:G,view_parc_agrup!F:F,Conciliacao!A154)</f>
        <v>0</v>
      </c>
      <c r="F154" s="7">
        <f>SUMIFS(df_mutuos!H:H,df_mutuos!B:B,Conciliacao!A154)</f>
        <v>0</v>
      </c>
      <c r="G154" s="8">
        <f>SUMIFS(df_extratos!I:I,df_extratos!F:F,Conciliacao!A154,df_extratos!G:G,"CREDITO")</f>
        <v>0</v>
      </c>
      <c r="H154" s="24">
        <f>SUMIFS(df_tesouraria_trans!E:E,df_tesouraria_trans!D:D,Conciliacao!A154)</f>
        <v>0</v>
      </c>
      <c r="I154" s="10">
        <f t="shared" si="13"/>
        <v>0</v>
      </c>
      <c r="J154" s="5">
        <f>SUMIFS(df_blueme_sem_parcelamento!F:F,df_blueme_sem_parcelamento!I:I,Conciliacao!A154)</f>
        <v>0</v>
      </c>
      <c r="K154" s="5">
        <f>SUMIFS(df_blueme_com_parcelamento!I:I,df_blueme_com_parcelamento!L:L,Conciliacao!A154)</f>
        <v>0</v>
      </c>
      <c r="L154" s="9">
        <f>SUMIFS(df_mutuos!I:I,df_mutuos!B:B,Conciliacao!A154,df_mutuos!G:G,0)</f>
        <v>0</v>
      </c>
      <c r="M154" s="9">
        <f>SUMIFS(df_taxas_bancarias!E:E,df_taxas_bancarias!D:D,Conciliacao!A154,df_taxas_bancarias!F:F,"b'\x00'")</f>
        <v>0</v>
      </c>
      <c r="N154" s="11">
        <f>SUMIFS(df_extratos!I:I,df_extratos!F:F,Conciliacao!A154,df_extratos!G:G,"DEBITO")</f>
        <v>0</v>
      </c>
      <c r="O154" s="12">
        <f t="shared" si="14"/>
        <v>0</v>
      </c>
      <c r="P154" s="26">
        <f t="shared" si="15"/>
        <v>0</v>
      </c>
    </row>
    <row r="155" spans="1:16" hidden="1" x14ac:dyDescent="0.35">
      <c r="A155" s="6">
        <f t="shared" ref="A155:A183" si="16">A154+1</f>
        <v>45445</v>
      </c>
      <c r="B155" s="4">
        <f>SUMIFS(df_faturam_zig!K:K,df_faturam_zig!L:L,Conciliacao!A155)</f>
        <v>0</v>
      </c>
      <c r="C155" s="4"/>
      <c r="D155" s="4">
        <f>SUMIFS(df_faturam_zig!E:E,df_faturam_zig!L:L,Conciliacao!A155,df_faturam_zig!F:F,"DINHEIRO")</f>
        <v>0</v>
      </c>
      <c r="E155" s="4">
        <f>SUMIFS(view_parc_agrup!G:G,view_parc_agrup!F:F,Conciliacao!A155)</f>
        <v>0</v>
      </c>
      <c r="F155" s="7">
        <f>SUMIFS(df_mutuos!H:H,df_mutuos!B:B,Conciliacao!A155)</f>
        <v>0</v>
      </c>
      <c r="G155" s="8">
        <f>SUMIFS(df_extratos!I:I,df_extratos!F:F,Conciliacao!A155,df_extratos!G:G,"CREDITO")</f>
        <v>0</v>
      </c>
      <c r="H155" s="24">
        <f>SUMIFS(df_tesouraria_trans!E:E,df_tesouraria_trans!D:D,Conciliacao!A155)</f>
        <v>0</v>
      </c>
      <c r="I155" s="10">
        <f t="shared" si="13"/>
        <v>0</v>
      </c>
      <c r="J155" s="5">
        <f>SUMIFS(df_blueme_sem_parcelamento!F:F,df_blueme_sem_parcelamento!I:I,Conciliacao!A155)</f>
        <v>49.9</v>
      </c>
      <c r="K155" s="5">
        <f>SUMIFS(df_blueme_com_parcelamento!I:I,df_blueme_com_parcelamento!L:L,Conciliacao!A155)</f>
        <v>0</v>
      </c>
      <c r="L155" s="9">
        <f>SUMIFS(df_mutuos!I:I,df_mutuos!B:B,Conciliacao!A155,df_mutuos!G:G,0)</f>
        <v>0</v>
      </c>
      <c r="M155" s="9">
        <f>SUMIFS(df_taxas_bancarias!E:E,df_taxas_bancarias!D:D,Conciliacao!A155,df_taxas_bancarias!F:F,"b'\x00'")</f>
        <v>0</v>
      </c>
      <c r="N155" s="11">
        <f>SUMIFS(df_extratos!I:I,df_extratos!F:F,Conciliacao!A155,df_extratos!G:G,"DEBITO")</f>
        <v>0</v>
      </c>
      <c r="O155" s="12">
        <f t="shared" si="14"/>
        <v>49.9</v>
      </c>
      <c r="P155" s="26">
        <f t="shared" si="15"/>
        <v>49.9</v>
      </c>
    </row>
    <row r="156" spans="1:16" hidden="1" x14ac:dyDescent="0.35">
      <c r="A156" s="6">
        <f t="shared" si="16"/>
        <v>45446</v>
      </c>
      <c r="B156" s="4">
        <f>SUMIFS(df_faturam_zig!K:K,df_faturam_zig!L:L,Conciliacao!A156)</f>
        <v>162441.57000000004</v>
      </c>
      <c r="C156" s="4"/>
      <c r="D156" s="4">
        <f>SUMIFS(df_faturam_zig!E:E,df_faturam_zig!L:L,Conciliacao!A156,df_faturam_zig!F:F,"DINHEIRO")</f>
        <v>1898.8000000000002</v>
      </c>
      <c r="E156" s="4">
        <f>SUMIFS(view_parc_agrup!G:G,view_parc_agrup!F:F,Conciliacao!A156)</f>
        <v>0</v>
      </c>
      <c r="F156" s="7">
        <f>SUMIFS(df_mutuos!H:H,df_mutuos!B:B,Conciliacao!A156)</f>
        <v>10</v>
      </c>
      <c r="G156" s="8">
        <f>SUMIFS(df_extratos!I:I,df_extratos!F:F,Conciliacao!A156,df_extratos!G:G,"CREDITO")</f>
        <v>73602</v>
      </c>
      <c r="H156" s="24">
        <f>SUMIFS(df_tesouraria_trans!E:E,df_tesouraria_trans!D:D,Conciliacao!A156)</f>
        <v>0</v>
      </c>
      <c r="I156" s="10">
        <f t="shared" si="13"/>
        <v>90748.370000000024</v>
      </c>
      <c r="J156" s="5">
        <f>SUMIFS(df_blueme_sem_parcelamento!F:F,df_blueme_sem_parcelamento!I:I,Conciliacao!A156)</f>
        <v>49893.720000000008</v>
      </c>
      <c r="K156" s="5">
        <f>SUMIFS(df_blueme_com_parcelamento!I:I,df_blueme_com_parcelamento!L:L,Conciliacao!A156)</f>
        <v>20214.510000000002</v>
      </c>
      <c r="L156" s="9">
        <f>SUMIFS(df_mutuos!I:I,df_mutuos!B:B,Conciliacao!A156,df_mutuos!G:G,0)</f>
        <v>3248.46</v>
      </c>
      <c r="M156" s="9">
        <f>SUMIFS(df_taxas_bancarias!E:E,df_taxas_bancarias!D:D,Conciliacao!A156,df_taxas_bancarias!F:F,"b'\x00'")</f>
        <v>0</v>
      </c>
      <c r="N156" s="11">
        <f>SUMIFS(df_extratos!I:I,df_extratos!F:F,Conciliacao!A156,df_extratos!G:G,"DEBITO")</f>
        <v>-73454.079999999987</v>
      </c>
      <c r="O156" s="12">
        <f t="shared" si="14"/>
        <v>-97.389999999970314</v>
      </c>
      <c r="P156" s="26">
        <f t="shared" si="15"/>
        <v>-90845.759999999995</v>
      </c>
    </row>
    <row r="157" spans="1:16" hidden="1" x14ac:dyDescent="0.35">
      <c r="A157" s="6">
        <f t="shared" si="16"/>
        <v>45447</v>
      </c>
      <c r="B157" s="4">
        <f>SUMIFS(df_faturam_zig!K:K,df_faturam_zig!L:L,Conciliacao!A157)</f>
        <v>16451</v>
      </c>
      <c r="C157" s="4"/>
      <c r="D157" s="4">
        <f>SUMIFS(df_faturam_zig!E:E,df_faturam_zig!L:L,Conciliacao!A157,df_faturam_zig!F:F,"DINHEIRO")</f>
        <v>171.76</v>
      </c>
      <c r="E157" s="4">
        <f>SUMIFS(view_parc_agrup!G:G,view_parc_agrup!F:F,Conciliacao!A157)</f>
        <v>6350</v>
      </c>
      <c r="F157" s="7">
        <f>SUMIFS(df_mutuos!H:H,df_mutuos!B:B,Conciliacao!A157)</f>
        <v>16010</v>
      </c>
      <c r="G157" s="8">
        <f>SUMIFS(df_extratos!I:I,df_extratos!F:F,Conciliacao!A157,df_extratos!G:G,"CREDITO")</f>
        <v>36720</v>
      </c>
      <c r="H157" s="24">
        <f>SUMIFS(df_tesouraria_trans!E:E,df_tesouraria_trans!D:D,Conciliacao!A157)</f>
        <v>0</v>
      </c>
      <c r="I157" s="10">
        <f t="shared" si="13"/>
        <v>2262.7599999999948</v>
      </c>
      <c r="J157" s="5">
        <f>SUMIFS(df_blueme_sem_parcelamento!F:F,df_blueme_sem_parcelamento!I:I,Conciliacao!A157)</f>
        <v>22046.5</v>
      </c>
      <c r="K157" s="5">
        <f>SUMIFS(df_blueme_com_parcelamento!I:I,df_blueme_com_parcelamento!L:L,Conciliacao!A157)</f>
        <v>6145.58</v>
      </c>
      <c r="L157" s="9">
        <f>SUMIFS(df_mutuos!I:I,df_mutuos!B:B,Conciliacao!A157,df_mutuos!G:G,0)</f>
        <v>0</v>
      </c>
      <c r="M157" s="9">
        <f>SUMIFS(df_taxas_bancarias!E:E,df_taxas_bancarias!D:D,Conciliacao!A157,df_taxas_bancarias!F:F,"b'\x00'")</f>
        <v>0</v>
      </c>
      <c r="N157" s="11">
        <f>SUMIFS(df_extratos!I:I,df_extratos!F:F,Conciliacao!A157,df_extratos!G:G,"DEBITO")</f>
        <v>-32456.51</v>
      </c>
      <c r="O157" s="12">
        <f t="shared" si="14"/>
        <v>-4264.4299999999967</v>
      </c>
      <c r="P157" s="26">
        <f t="shared" si="15"/>
        <v>-6527.1899999999914</v>
      </c>
    </row>
    <row r="158" spans="1:16" hidden="1" x14ac:dyDescent="0.35">
      <c r="A158" s="6">
        <f t="shared" si="16"/>
        <v>45448</v>
      </c>
      <c r="B158" s="4">
        <f>SUMIFS(df_faturam_zig!K:K,df_faturam_zig!L:L,Conciliacao!A158)</f>
        <v>18180.510000000002</v>
      </c>
      <c r="C158" s="4"/>
      <c r="D158" s="4">
        <f>SUMIFS(df_faturam_zig!E:E,df_faturam_zig!L:L,Conciliacao!A158,df_faturam_zig!F:F,"DINHEIRO")</f>
        <v>177.41</v>
      </c>
      <c r="E158" s="4">
        <f>SUMIFS(view_parc_agrup!G:G,view_parc_agrup!F:F,Conciliacao!A158)</f>
        <v>7511.88</v>
      </c>
      <c r="F158" s="7">
        <f>SUMIFS(df_mutuos!H:H,df_mutuos!B:B,Conciliacao!A158)</f>
        <v>10</v>
      </c>
      <c r="G158" s="8">
        <f>SUMIFS(df_extratos!I:I,df_extratos!F:F,Conciliacao!A158,df_extratos!G:G,"CREDITO")</f>
        <v>27372.919999999995</v>
      </c>
      <c r="H158" s="24">
        <f>SUMIFS(df_tesouraria_trans!E:E,df_tesouraria_trans!D:D,Conciliacao!A158)</f>
        <v>0</v>
      </c>
      <c r="I158" s="10">
        <f t="shared" si="13"/>
        <v>-1493.1199999999917</v>
      </c>
      <c r="J158" s="5">
        <f>SUMIFS(df_blueme_sem_parcelamento!F:F,df_blueme_sem_parcelamento!I:I,Conciliacao!A158)</f>
        <v>6755.5099999999993</v>
      </c>
      <c r="K158" s="5">
        <f>SUMIFS(df_blueme_com_parcelamento!I:I,df_blueme_com_parcelamento!L:L,Conciliacao!A158)</f>
        <v>4016.85</v>
      </c>
      <c r="L158" s="9">
        <f>SUMIFS(df_mutuos!I:I,df_mutuos!B:B,Conciliacao!A158,df_mutuos!G:G,0)</f>
        <v>5519.43</v>
      </c>
      <c r="M158" s="9">
        <f>SUMIFS(df_taxas_bancarias!E:E,df_taxas_bancarias!D:D,Conciliacao!A158,df_taxas_bancarias!F:F,"b'\x00'")</f>
        <v>0</v>
      </c>
      <c r="N158" s="11">
        <f>SUMIFS(df_extratos!I:I,df_extratos!F:F,Conciliacao!A158,df_extratos!G:G,"DEBITO")</f>
        <v>-27975.63</v>
      </c>
      <c r="O158" s="12">
        <f t="shared" si="14"/>
        <v>-11683.840000000002</v>
      </c>
      <c r="P158" s="26">
        <f t="shared" si="15"/>
        <v>-10190.72000000001</v>
      </c>
    </row>
    <row r="159" spans="1:16" hidden="1" x14ac:dyDescent="0.35">
      <c r="A159" s="6">
        <f t="shared" si="16"/>
        <v>45449</v>
      </c>
      <c r="B159" s="4">
        <f>SUMIFS(df_faturam_zig!K:K,df_faturam_zig!L:L,Conciliacao!A159)</f>
        <v>21959.789999999997</v>
      </c>
      <c r="C159" s="4"/>
      <c r="D159" s="4">
        <f>SUMIFS(df_faturam_zig!E:E,df_faturam_zig!L:L,Conciliacao!A159,df_faturam_zig!F:F,"DINHEIRO")</f>
        <v>529.61</v>
      </c>
      <c r="E159" s="4">
        <f>SUMIFS(view_parc_agrup!G:G,view_parc_agrup!F:F,Conciliacao!A159)</f>
        <v>0</v>
      </c>
      <c r="F159" s="7">
        <f>SUMIFS(df_mutuos!H:H,df_mutuos!B:B,Conciliacao!A159)</f>
        <v>77300</v>
      </c>
      <c r="G159" s="8">
        <f>SUMIFS(df_extratos!I:I,df_extratos!F:F,Conciliacao!A159,df_extratos!G:G,"CREDITO")</f>
        <v>42920.149999999994</v>
      </c>
      <c r="H159" s="24">
        <f>SUMIFS(df_tesouraria_trans!E:E,df_tesouraria_trans!D:D,Conciliacao!A159)</f>
        <v>0</v>
      </c>
      <c r="I159" s="10">
        <f t="shared" si="13"/>
        <v>56869.25</v>
      </c>
      <c r="J159" s="5">
        <f>SUMIFS(df_blueme_sem_parcelamento!F:F,df_blueme_sem_parcelamento!I:I,Conciliacao!A159)</f>
        <v>89373.13</v>
      </c>
      <c r="K159" s="5">
        <f>SUMIFS(df_blueme_com_parcelamento!I:I,df_blueme_com_parcelamento!L:L,Conciliacao!A159)</f>
        <v>2459.41</v>
      </c>
      <c r="L159" s="9">
        <f>SUMIFS(df_mutuos!I:I,df_mutuos!B:B,Conciliacao!A159,df_mutuos!G:G,0)</f>
        <v>4965.6000000000004</v>
      </c>
      <c r="M159" s="9">
        <f>SUMIFS(df_taxas_bancarias!E:E,df_taxas_bancarias!D:D,Conciliacao!A159,df_taxas_bancarias!F:F,"b'\x00'")</f>
        <v>0</v>
      </c>
      <c r="N159" s="11">
        <f>SUMIFS(df_extratos!I:I,df_extratos!F:F,Conciliacao!A159,df_extratos!G:G,"DEBITO")</f>
        <v>-42920.150000000009</v>
      </c>
      <c r="O159" s="12">
        <f t="shared" si="14"/>
        <v>53877.990000000005</v>
      </c>
      <c r="P159" s="26">
        <f t="shared" si="15"/>
        <v>-2991.2599999999948</v>
      </c>
    </row>
    <row r="160" spans="1:16" hidden="1" x14ac:dyDescent="0.35">
      <c r="A160" s="6">
        <f t="shared" si="16"/>
        <v>45450</v>
      </c>
      <c r="B160" s="4">
        <f>SUMIFS(df_faturam_zig!K:K,df_faturam_zig!L:L,Conciliacao!A160)</f>
        <v>36490.19</v>
      </c>
      <c r="C160" s="4"/>
      <c r="D160" s="4">
        <f>SUMIFS(df_faturam_zig!E:E,df_faturam_zig!L:L,Conciliacao!A160,df_faturam_zig!F:F,"DINHEIRO")</f>
        <v>541.88</v>
      </c>
      <c r="E160" s="4">
        <f>SUMIFS(view_parc_agrup!G:G,view_parc_agrup!F:F,Conciliacao!A160)</f>
        <v>5900</v>
      </c>
      <c r="F160" s="7">
        <f>SUMIFS(df_mutuos!H:H,df_mutuos!B:B,Conciliacao!A160)</f>
        <v>20860</v>
      </c>
      <c r="G160" s="8">
        <f>SUMIFS(df_extratos!I:I,df_extratos!F:F,Conciliacao!A160,df_extratos!G:G,"CREDITO")</f>
        <v>20957.599999999999</v>
      </c>
      <c r="H160" s="24">
        <f>SUMIFS(df_tesouraria_trans!E:E,df_tesouraria_trans!D:D,Conciliacao!A160)</f>
        <v>0</v>
      </c>
      <c r="I160" s="10">
        <f t="shared" si="13"/>
        <v>42834.47</v>
      </c>
      <c r="J160" s="5">
        <f>SUMIFS(df_blueme_sem_parcelamento!F:F,df_blueme_sem_parcelamento!I:I,Conciliacao!A160)</f>
        <v>10368.859999999999</v>
      </c>
      <c r="K160" s="5">
        <f>SUMIFS(df_blueme_com_parcelamento!I:I,df_blueme_com_parcelamento!L:L,Conciliacao!A160)</f>
        <v>7170.76</v>
      </c>
      <c r="L160" s="9">
        <f>SUMIFS(df_mutuos!I:I,df_mutuos!B:B,Conciliacao!A160,df_mutuos!G:G,0)</f>
        <v>0</v>
      </c>
      <c r="M160" s="9">
        <f>SUMIFS(df_taxas_bancarias!E:E,df_taxas_bancarias!D:D,Conciliacao!A160,df_taxas_bancarias!F:F,"b'\x00'")</f>
        <v>0</v>
      </c>
      <c r="N160" s="11">
        <f>SUMIFS(df_extratos!I:I,df_extratos!F:F,Conciliacao!A160,df_extratos!G:G,"DEBITO")</f>
        <v>-20824.330000000002</v>
      </c>
      <c r="O160" s="12">
        <f t="shared" si="14"/>
        <v>-3284.7100000000028</v>
      </c>
      <c r="P160" s="26">
        <f t="shared" si="15"/>
        <v>-46119.180000000008</v>
      </c>
    </row>
    <row r="161" spans="1:16" hidden="1" x14ac:dyDescent="0.35">
      <c r="A161" s="6">
        <f t="shared" si="16"/>
        <v>45451</v>
      </c>
      <c r="B161" s="4">
        <f>SUMIFS(df_faturam_zig!K:K,df_faturam_zig!L:L,Conciliacao!A161)</f>
        <v>0</v>
      </c>
      <c r="C161" s="4"/>
      <c r="D161" s="4">
        <f>SUMIFS(df_faturam_zig!E:E,df_faturam_zig!L:L,Conciliacao!A161,df_faturam_zig!F:F,"DINHEIRO")</f>
        <v>0</v>
      </c>
      <c r="E161" s="4">
        <f>SUMIFS(view_parc_agrup!G:G,view_parc_agrup!F:F,Conciliacao!A161)</f>
        <v>0</v>
      </c>
      <c r="F161" s="7">
        <f>SUMIFS(df_mutuos!H:H,df_mutuos!B:B,Conciliacao!A161)</f>
        <v>0</v>
      </c>
      <c r="G161" s="8">
        <f>SUMIFS(df_extratos!I:I,df_extratos!F:F,Conciliacao!A161,df_extratos!G:G,"CREDITO")</f>
        <v>0</v>
      </c>
      <c r="H161" s="24">
        <f>SUMIFS(df_tesouraria_trans!E:E,df_tesouraria_trans!D:D,Conciliacao!A161)</f>
        <v>0</v>
      </c>
      <c r="I161" s="10">
        <f t="shared" si="13"/>
        <v>0</v>
      </c>
      <c r="J161" s="5">
        <f>SUMIFS(df_blueme_sem_parcelamento!F:F,df_blueme_sem_parcelamento!I:I,Conciliacao!A161)</f>
        <v>18.149999999999999</v>
      </c>
      <c r="K161" s="5">
        <f>SUMIFS(df_blueme_com_parcelamento!I:I,df_blueme_com_parcelamento!L:L,Conciliacao!A161)</f>
        <v>0</v>
      </c>
      <c r="L161" s="9">
        <f>SUMIFS(df_mutuos!I:I,df_mutuos!B:B,Conciliacao!A161,df_mutuos!G:G,0)</f>
        <v>0</v>
      </c>
      <c r="M161" s="9">
        <f>SUMIFS(df_taxas_bancarias!E:E,df_taxas_bancarias!D:D,Conciliacao!A161,df_taxas_bancarias!F:F,"b'\x00'")</f>
        <v>0</v>
      </c>
      <c r="N161" s="11">
        <f>SUMIFS(df_extratos!I:I,df_extratos!F:F,Conciliacao!A161,df_extratos!G:G,"DEBITO")</f>
        <v>0</v>
      </c>
      <c r="O161" s="12">
        <f t="shared" si="14"/>
        <v>18.149999999999999</v>
      </c>
      <c r="P161" s="26">
        <f t="shared" si="15"/>
        <v>18.149999999999999</v>
      </c>
    </row>
    <row r="162" spans="1:16" hidden="1" x14ac:dyDescent="0.35">
      <c r="A162" s="6">
        <f t="shared" si="16"/>
        <v>45452</v>
      </c>
      <c r="B162" s="4">
        <f>SUMIFS(df_faturam_zig!K:K,df_faturam_zig!L:L,Conciliacao!A162)</f>
        <v>0</v>
      </c>
      <c r="C162" s="4"/>
      <c r="D162" s="4">
        <f>SUMIFS(df_faturam_zig!E:E,df_faturam_zig!L:L,Conciliacao!A162,df_faturam_zig!F:F,"DINHEIRO")</f>
        <v>0</v>
      </c>
      <c r="E162" s="4">
        <f>SUMIFS(view_parc_agrup!G:G,view_parc_agrup!F:F,Conciliacao!A162)</f>
        <v>0</v>
      </c>
      <c r="F162" s="7">
        <f>SUMIFS(df_mutuos!H:H,df_mutuos!B:B,Conciliacao!A162)</f>
        <v>0</v>
      </c>
      <c r="G162" s="8">
        <f>SUMIFS(df_extratos!I:I,df_extratos!F:F,Conciliacao!A162,df_extratos!G:G,"CREDITO")</f>
        <v>0</v>
      </c>
      <c r="H162" s="24">
        <f>SUMIFS(df_tesouraria_trans!E:E,df_tesouraria_trans!D:D,Conciliacao!A162)</f>
        <v>0</v>
      </c>
      <c r="I162" s="10">
        <f t="shared" ref="I162:I183" si="17">SUM(B162:F162)-SUM(G162:H162)</f>
        <v>0</v>
      </c>
      <c r="J162" s="5">
        <f>SUMIFS(df_blueme_sem_parcelamento!F:F,df_blueme_sem_parcelamento!I:I,Conciliacao!A162)</f>
        <v>76.8</v>
      </c>
      <c r="K162" s="5">
        <f>SUMIFS(df_blueme_com_parcelamento!I:I,df_blueme_com_parcelamento!L:L,Conciliacao!A162)</f>
        <v>0</v>
      </c>
      <c r="L162" s="9">
        <f>SUMIFS(df_mutuos!I:I,df_mutuos!B:B,Conciliacao!A162,df_mutuos!G:G,0)</f>
        <v>0</v>
      </c>
      <c r="M162" s="9">
        <f>SUMIFS(df_taxas_bancarias!E:E,df_taxas_bancarias!D:D,Conciliacao!A162,df_taxas_bancarias!F:F,"b'\x00'")</f>
        <v>0</v>
      </c>
      <c r="N162" s="11">
        <f>SUMIFS(df_extratos!I:I,df_extratos!F:F,Conciliacao!A162,df_extratos!G:G,"DEBITO")</f>
        <v>0</v>
      </c>
      <c r="O162" s="12">
        <f t="shared" ref="O162:O183" si="18">SUM(J162:M162)+N162</f>
        <v>76.8</v>
      </c>
      <c r="P162" s="26">
        <f t="shared" ref="P162:P183" si="19">O162-I162</f>
        <v>76.8</v>
      </c>
    </row>
    <row r="163" spans="1:16" hidden="1" x14ac:dyDescent="0.35">
      <c r="A163" s="6">
        <f t="shared" si="16"/>
        <v>45453</v>
      </c>
      <c r="B163" s="4">
        <f>SUMIFS(df_faturam_zig!K:K,df_faturam_zig!L:L,Conciliacao!A163)</f>
        <v>161296.55000000005</v>
      </c>
      <c r="C163" s="4"/>
      <c r="D163" s="4">
        <f>SUMIFS(df_faturam_zig!E:E,df_faturam_zig!L:L,Conciliacao!A163,df_faturam_zig!F:F,"DINHEIRO")</f>
        <v>2117.08</v>
      </c>
      <c r="E163" s="4">
        <f>SUMIFS(view_parc_agrup!G:G,view_parc_agrup!F:F,Conciliacao!A163)</f>
        <v>1662.83</v>
      </c>
      <c r="F163" s="7">
        <f>SUMIFS(df_mutuos!H:H,df_mutuos!B:B,Conciliacao!A163)</f>
        <v>80070</v>
      </c>
      <c r="G163" s="8">
        <f>SUMIFS(df_extratos!I:I,df_extratos!F:F,Conciliacao!A163,df_extratos!G:G,"CREDITO")</f>
        <v>81437.83</v>
      </c>
      <c r="H163" s="24">
        <f>SUMIFS(df_tesouraria_trans!E:E,df_tesouraria_trans!D:D,Conciliacao!A163)</f>
        <v>0</v>
      </c>
      <c r="I163" s="10">
        <f t="shared" si="17"/>
        <v>163708.63</v>
      </c>
      <c r="J163" s="5">
        <f>SUMIFS(df_blueme_sem_parcelamento!F:F,df_blueme_sem_parcelamento!I:I,Conciliacao!A163)</f>
        <v>24597.890000000007</v>
      </c>
      <c r="K163" s="5">
        <f>SUMIFS(df_blueme_com_parcelamento!I:I,df_blueme_com_parcelamento!L:L,Conciliacao!A163)</f>
        <v>14455.9</v>
      </c>
      <c r="L163" s="9">
        <f>SUMIFS(df_mutuos!I:I,df_mutuos!B:B,Conciliacao!A163,df_mutuos!G:G,0)</f>
        <v>5000</v>
      </c>
      <c r="M163" s="9">
        <f>SUMIFS(df_taxas_bancarias!E:E,df_taxas_bancarias!D:D,Conciliacao!A163,df_taxas_bancarias!F:F,"b'\x00'")</f>
        <v>0</v>
      </c>
      <c r="N163" s="11">
        <f>SUMIFS(df_extratos!I:I,df_extratos!F:F,Conciliacao!A163,df_extratos!G:G,"DEBITO")</f>
        <v>-81304.44</v>
      </c>
      <c r="O163" s="12">
        <f t="shared" si="18"/>
        <v>-37250.649999999994</v>
      </c>
      <c r="P163" s="26">
        <f t="shared" si="19"/>
        <v>-200959.28</v>
      </c>
    </row>
    <row r="164" spans="1:16" hidden="1" x14ac:dyDescent="0.35">
      <c r="A164" s="6">
        <f t="shared" si="16"/>
        <v>45454</v>
      </c>
      <c r="B164" s="4">
        <f>SUMIFS(df_faturam_zig!K:K,df_faturam_zig!L:L,Conciliacao!A164)</f>
        <v>16012.93</v>
      </c>
      <c r="C164" s="4"/>
      <c r="D164" s="4">
        <f>SUMIFS(df_faturam_zig!E:E,df_faturam_zig!L:L,Conciliacao!A164,df_faturam_zig!F:F,"DINHEIRO")</f>
        <v>1068.6300000000001</v>
      </c>
      <c r="E164" s="4">
        <f>SUMIFS(view_parc_agrup!G:G,view_parc_agrup!F:F,Conciliacao!A164)</f>
        <v>0</v>
      </c>
      <c r="F164" s="7">
        <f>SUMIFS(df_mutuos!H:H,df_mutuos!B:B,Conciliacao!A164)</f>
        <v>35280</v>
      </c>
      <c r="G164" s="8">
        <f>SUMIFS(df_extratos!I:I,df_extratos!F:F,Conciliacao!A164,df_extratos!G:G,"CREDITO")</f>
        <v>23331.84</v>
      </c>
      <c r="H164" s="24">
        <f>SUMIFS(df_tesouraria_trans!E:E,df_tesouraria_trans!D:D,Conciliacao!A164)</f>
        <v>0</v>
      </c>
      <c r="I164" s="10">
        <f t="shared" si="17"/>
        <v>29029.719999999998</v>
      </c>
      <c r="J164" s="5">
        <f>SUMIFS(df_blueme_sem_parcelamento!F:F,df_blueme_sem_parcelamento!I:I,Conciliacao!A164)</f>
        <v>23772.77</v>
      </c>
      <c r="K164" s="5">
        <f>SUMIFS(df_blueme_com_parcelamento!I:I,df_blueme_com_parcelamento!L:L,Conciliacao!A164)</f>
        <v>10398.42</v>
      </c>
      <c r="L164" s="9">
        <f>SUMIFS(df_mutuos!I:I,df_mutuos!B:B,Conciliacao!A164,df_mutuos!G:G,0)</f>
        <v>0</v>
      </c>
      <c r="M164" s="9">
        <f>SUMIFS(df_taxas_bancarias!E:E,df_taxas_bancarias!D:D,Conciliacao!A164,df_taxas_bancarias!F:F,"b'\x00'")</f>
        <v>0</v>
      </c>
      <c r="N164" s="11">
        <f>SUMIFS(df_extratos!I:I,df_extratos!F:F,Conciliacao!A164,df_extratos!G:G,"DEBITO")</f>
        <v>-22477.519999999997</v>
      </c>
      <c r="O164" s="12">
        <f t="shared" si="18"/>
        <v>11693.670000000006</v>
      </c>
      <c r="P164" s="26">
        <f t="shared" si="19"/>
        <v>-17336.049999999992</v>
      </c>
    </row>
    <row r="165" spans="1:16" hidden="1" x14ac:dyDescent="0.35">
      <c r="A165" s="6">
        <f t="shared" si="16"/>
        <v>45455</v>
      </c>
      <c r="B165" s="4">
        <f>SUMIFS(df_faturam_zig!K:K,df_faturam_zig!L:L,Conciliacao!A165)</f>
        <v>26440.07</v>
      </c>
      <c r="C165" s="4"/>
      <c r="D165" s="4">
        <f>SUMIFS(df_faturam_zig!E:E,df_faturam_zig!L:L,Conciliacao!A165,df_faturam_zig!F:F,"DINHEIRO")</f>
        <v>681.97</v>
      </c>
      <c r="E165" s="4">
        <f>SUMIFS(view_parc_agrup!G:G,view_parc_agrup!F:F,Conciliacao!A165)</f>
        <v>2824.36</v>
      </c>
      <c r="F165" s="7">
        <f>SUMIFS(df_mutuos!H:H,df_mutuos!B:B,Conciliacao!A165)</f>
        <v>20270</v>
      </c>
      <c r="G165" s="8">
        <f>SUMIFS(df_extratos!I:I,df_extratos!F:F,Conciliacao!A165,df_extratos!G:G,"CREDITO")</f>
        <v>21409.989999999998</v>
      </c>
      <c r="H165" s="24">
        <f>SUMIFS(df_tesouraria_trans!E:E,df_tesouraria_trans!D:D,Conciliacao!A165)</f>
        <v>0</v>
      </c>
      <c r="I165" s="10">
        <f t="shared" si="17"/>
        <v>28806.410000000003</v>
      </c>
      <c r="J165" s="5">
        <f>SUMIFS(df_blueme_sem_parcelamento!F:F,df_blueme_sem_parcelamento!I:I,Conciliacao!A165)</f>
        <v>14343.21</v>
      </c>
      <c r="K165" s="5">
        <f>SUMIFS(df_blueme_com_parcelamento!I:I,df_blueme_com_parcelamento!L:L,Conciliacao!A165)</f>
        <v>6108.23</v>
      </c>
      <c r="L165" s="9">
        <f>SUMIFS(df_mutuos!I:I,df_mutuos!B:B,Conciliacao!A165,df_mutuos!G:G,0)</f>
        <v>14381.48</v>
      </c>
      <c r="M165" s="9">
        <f>SUMIFS(df_taxas_bancarias!E:E,df_taxas_bancarias!D:D,Conciliacao!A165,df_taxas_bancarias!F:F,"b'\x00'")</f>
        <v>0</v>
      </c>
      <c r="N165" s="11">
        <f>SUMIFS(df_extratos!I:I,df_extratos!F:F,Conciliacao!A165,df_extratos!G:G,"DEBITO")</f>
        <v>-21127.119999999999</v>
      </c>
      <c r="O165" s="12">
        <f t="shared" si="18"/>
        <v>13705.8</v>
      </c>
      <c r="P165" s="26">
        <f t="shared" si="19"/>
        <v>-15100.610000000004</v>
      </c>
    </row>
    <row r="166" spans="1:16" hidden="1" x14ac:dyDescent="0.35">
      <c r="A166" s="6">
        <f t="shared" si="16"/>
        <v>45456</v>
      </c>
      <c r="B166" s="4">
        <f>SUMIFS(df_faturam_zig!K:K,df_faturam_zig!L:L,Conciliacao!A166)</f>
        <v>24611.34</v>
      </c>
      <c r="C166" s="4"/>
      <c r="D166" s="4">
        <f>SUMIFS(df_faturam_zig!E:E,df_faturam_zig!L:L,Conciliacao!A166,df_faturam_zig!F:F,"DINHEIRO")</f>
        <v>350</v>
      </c>
      <c r="E166" s="4">
        <f>SUMIFS(view_parc_agrup!G:G,view_parc_agrup!F:F,Conciliacao!A166)</f>
        <v>725</v>
      </c>
      <c r="F166" s="7">
        <f>SUMIFS(df_mutuos!H:H,df_mutuos!B:B,Conciliacao!A166)</f>
        <v>33820</v>
      </c>
      <c r="G166" s="8">
        <f>SUMIFS(df_extratos!I:I,df_extratos!F:F,Conciliacao!A166,df_extratos!G:G,"CREDITO")</f>
        <v>33985.520000000004</v>
      </c>
      <c r="H166" s="24">
        <f>SUMIFS(df_tesouraria_trans!E:E,df_tesouraria_trans!D:D,Conciliacao!A166)</f>
        <v>0</v>
      </c>
      <c r="I166" s="10">
        <f t="shared" si="17"/>
        <v>25520.819999999992</v>
      </c>
      <c r="J166" s="5">
        <f>SUMIFS(df_blueme_sem_parcelamento!F:F,df_blueme_sem_parcelamento!I:I,Conciliacao!A166)</f>
        <v>24462.899999999998</v>
      </c>
      <c r="K166" s="5">
        <f>SUMIFS(df_blueme_com_parcelamento!I:I,df_blueme_com_parcelamento!L:L,Conciliacao!A166)</f>
        <v>5344.29</v>
      </c>
      <c r="L166" s="9">
        <f>SUMIFS(df_mutuos!I:I,df_mutuos!B:B,Conciliacao!A166,df_mutuos!G:G,0)</f>
        <v>10200</v>
      </c>
      <c r="M166" s="9">
        <f>SUMIFS(df_taxas_bancarias!E:E,df_taxas_bancarias!D:D,Conciliacao!A166,df_taxas_bancarias!F:F,"b'\x00'")</f>
        <v>0</v>
      </c>
      <c r="N166" s="11">
        <f>SUMIFS(df_extratos!I:I,df_extratos!F:F,Conciliacao!A166,df_extratos!G:G,"DEBITO")</f>
        <v>-33971.279999999999</v>
      </c>
      <c r="O166" s="12">
        <f t="shared" si="18"/>
        <v>6035.9100000000035</v>
      </c>
      <c r="P166" s="26">
        <f t="shared" si="19"/>
        <v>-19484.909999999989</v>
      </c>
    </row>
    <row r="167" spans="1:16" hidden="1" x14ac:dyDescent="0.35">
      <c r="A167" s="6">
        <f t="shared" si="16"/>
        <v>45457</v>
      </c>
      <c r="B167" s="4">
        <f>SUMIFS(df_faturam_zig!K:K,df_faturam_zig!L:L,Conciliacao!A167)</f>
        <v>44855.899999999994</v>
      </c>
      <c r="C167" s="4"/>
      <c r="D167" s="4">
        <f>SUMIFS(df_faturam_zig!E:E,df_faturam_zig!L:L,Conciliacao!A167,df_faturam_zig!F:F,"DINHEIRO")</f>
        <v>276.20999999999998</v>
      </c>
      <c r="E167" s="4">
        <f>SUMIFS(view_parc_agrup!G:G,view_parc_agrup!F:F,Conciliacao!A167)</f>
        <v>0</v>
      </c>
      <c r="F167" s="7">
        <f>SUMIFS(df_mutuos!H:H,df_mutuos!B:B,Conciliacao!A167)</f>
        <v>3322.5</v>
      </c>
      <c r="G167" s="8">
        <f>SUMIFS(df_extratos!I:I,df_extratos!F:F,Conciliacao!A167,df_extratos!G:G,"CREDITO")</f>
        <v>43579.5</v>
      </c>
      <c r="H167" s="24">
        <f>SUMIFS(df_tesouraria_trans!E:E,df_tesouraria_trans!D:D,Conciliacao!A167)</f>
        <v>0</v>
      </c>
      <c r="I167" s="10">
        <f t="shared" si="17"/>
        <v>4875.1099999999933</v>
      </c>
      <c r="J167" s="5">
        <f>SUMIFS(df_blueme_sem_parcelamento!F:F,df_blueme_sem_parcelamento!I:I,Conciliacao!A167)</f>
        <v>36556.410000000003</v>
      </c>
      <c r="K167" s="5">
        <f>SUMIFS(df_blueme_com_parcelamento!I:I,df_blueme_com_parcelamento!L:L,Conciliacao!A167)</f>
        <v>2489.3200000000002</v>
      </c>
      <c r="L167" s="9">
        <f>SUMIFS(df_mutuos!I:I,df_mutuos!B:B,Conciliacao!A167,df_mutuos!G:G,0)</f>
        <v>8875.9500000000007</v>
      </c>
      <c r="M167" s="9">
        <f>SUMIFS(df_taxas_bancarias!E:E,df_taxas_bancarias!D:D,Conciliacao!A167,df_taxas_bancarias!F:F,"b'\x00'")</f>
        <v>0</v>
      </c>
      <c r="N167" s="11">
        <f>SUMIFS(df_extratos!I:I,df_extratos!F:F,Conciliacao!A167,df_extratos!G:G,"DEBITO")</f>
        <v>-43417.33</v>
      </c>
      <c r="O167" s="12">
        <f t="shared" si="18"/>
        <v>4504.3500000000058</v>
      </c>
      <c r="P167" s="26">
        <f t="shared" si="19"/>
        <v>-370.75999999998749</v>
      </c>
    </row>
    <row r="168" spans="1:16" hidden="1" x14ac:dyDescent="0.35">
      <c r="A168" s="6">
        <f t="shared" si="16"/>
        <v>45458</v>
      </c>
      <c r="B168" s="4">
        <f>SUMIFS(df_faturam_zig!K:K,df_faturam_zig!L:L,Conciliacao!A168)</f>
        <v>0</v>
      </c>
      <c r="C168" s="4"/>
      <c r="D168" s="4">
        <f>SUMIFS(df_faturam_zig!E:E,df_faturam_zig!L:L,Conciliacao!A168,df_faturam_zig!F:F,"DINHEIRO")</f>
        <v>0</v>
      </c>
      <c r="E168" s="4">
        <f>SUMIFS(view_parc_agrup!G:G,view_parc_agrup!F:F,Conciliacao!A168)</f>
        <v>0</v>
      </c>
      <c r="F168" s="7">
        <f>SUMIFS(df_mutuos!H:H,df_mutuos!B:B,Conciliacao!A168)</f>
        <v>0</v>
      </c>
      <c r="G168" s="8">
        <f>SUMIFS(df_extratos!I:I,df_extratos!F:F,Conciliacao!A168,df_extratos!G:G,"CREDITO")</f>
        <v>0</v>
      </c>
      <c r="H168" s="24">
        <f>SUMIFS(df_tesouraria_trans!E:E,df_tesouraria_trans!D:D,Conciliacao!A168)</f>
        <v>0</v>
      </c>
      <c r="I168" s="10">
        <f t="shared" si="17"/>
        <v>0</v>
      </c>
      <c r="J168" s="5">
        <f>SUMIFS(df_blueme_sem_parcelamento!F:F,df_blueme_sem_parcelamento!I:I,Conciliacao!A168)</f>
        <v>38.35</v>
      </c>
      <c r="K168" s="5">
        <f>SUMIFS(df_blueme_com_parcelamento!I:I,df_blueme_com_parcelamento!L:L,Conciliacao!A168)</f>
        <v>0</v>
      </c>
      <c r="L168" s="9">
        <f>SUMIFS(df_mutuos!I:I,df_mutuos!B:B,Conciliacao!A168,df_mutuos!G:G,0)</f>
        <v>0</v>
      </c>
      <c r="M168" s="9">
        <f>SUMIFS(df_taxas_bancarias!E:E,df_taxas_bancarias!D:D,Conciliacao!A168,df_taxas_bancarias!F:F,"b'\x00'")</f>
        <v>0</v>
      </c>
      <c r="N168" s="11">
        <f>SUMIFS(df_extratos!I:I,df_extratos!F:F,Conciliacao!A168,df_extratos!G:G,"DEBITO")</f>
        <v>0</v>
      </c>
      <c r="O168" s="12">
        <f t="shared" si="18"/>
        <v>38.35</v>
      </c>
      <c r="P168" s="26">
        <f t="shared" si="19"/>
        <v>38.35</v>
      </c>
    </row>
    <row r="169" spans="1:16" hidden="1" x14ac:dyDescent="0.35">
      <c r="A169" s="6">
        <f t="shared" si="16"/>
        <v>45459</v>
      </c>
      <c r="B169" s="4">
        <f>SUMIFS(df_faturam_zig!K:K,df_faturam_zig!L:L,Conciliacao!A169)</f>
        <v>0</v>
      </c>
      <c r="C169" s="4"/>
      <c r="D169" s="4">
        <f>SUMIFS(df_faturam_zig!E:E,df_faturam_zig!L:L,Conciliacao!A169,df_faturam_zig!F:F,"DINHEIRO")</f>
        <v>0</v>
      </c>
      <c r="E169" s="4">
        <f>SUMIFS(view_parc_agrup!G:G,view_parc_agrup!F:F,Conciliacao!A169)</f>
        <v>0</v>
      </c>
      <c r="F169" s="7">
        <f>SUMIFS(df_mutuos!H:H,df_mutuos!B:B,Conciliacao!A169)</f>
        <v>0</v>
      </c>
      <c r="G169" s="8">
        <f>SUMIFS(df_extratos!I:I,df_extratos!F:F,Conciliacao!A169,df_extratos!G:G,"CREDITO")</f>
        <v>0</v>
      </c>
      <c r="H169" s="24">
        <f>SUMIFS(df_tesouraria_trans!E:E,df_tesouraria_trans!D:D,Conciliacao!A169)</f>
        <v>0</v>
      </c>
      <c r="I169" s="10">
        <f t="shared" si="17"/>
        <v>0</v>
      </c>
      <c r="J169" s="5">
        <f>SUMIFS(df_blueme_sem_parcelamento!F:F,df_blueme_sem_parcelamento!I:I,Conciliacao!A169)</f>
        <v>151.81</v>
      </c>
      <c r="K169" s="5">
        <f>SUMIFS(df_blueme_com_parcelamento!I:I,df_blueme_com_parcelamento!L:L,Conciliacao!A169)</f>
        <v>0</v>
      </c>
      <c r="L169" s="9">
        <f>SUMIFS(df_mutuos!I:I,df_mutuos!B:B,Conciliacao!A169,df_mutuos!G:G,0)</f>
        <v>0</v>
      </c>
      <c r="M169" s="9">
        <f>SUMIFS(df_taxas_bancarias!E:E,df_taxas_bancarias!D:D,Conciliacao!A169,df_taxas_bancarias!F:F,"b'\x00'")</f>
        <v>0</v>
      </c>
      <c r="N169" s="11">
        <f>SUMIFS(df_extratos!I:I,df_extratos!F:F,Conciliacao!A169,df_extratos!G:G,"DEBITO")</f>
        <v>0</v>
      </c>
      <c r="O169" s="12">
        <f t="shared" si="18"/>
        <v>151.81</v>
      </c>
      <c r="P169" s="26">
        <f t="shared" si="19"/>
        <v>151.81</v>
      </c>
    </row>
    <row r="170" spans="1:16" hidden="1" x14ac:dyDescent="0.35">
      <c r="A170" s="6">
        <f t="shared" si="16"/>
        <v>45460</v>
      </c>
      <c r="B170" s="4">
        <f>SUMIFS(df_faturam_zig!K:K,df_faturam_zig!L:L,Conciliacao!A170)</f>
        <v>176560.26000000004</v>
      </c>
      <c r="C170" s="4"/>
      <c r="D170" s="4">
        <f>SUMIFS(df_faturam_zig!E:E,df_faturam_zig!L:L,Conciliacao!A170,df_faturam_zig!F:F,"DINHEIRO")</f>
        <v>3239.85</v>
      </c>
      <c r="E170" s="4">
        <f>SUMIFS(view_parc_agrup!G:G,view_parc_agrup!F:F,Conciliacao!A170)</f>
        <v>0</v>
      </c>
      <c r="F170" s="7">
        <f>SUMIFS(df_mutuos!H:H,df_mutuos!B:B,Conciliacao!A170)</f>
        <v>74220</v>
      </c>
      <c r="G170" s="8">
        <f>SUMIFS(df_extratos!I:I,df_extratos!F:F,Conciliacao!A170,df_extratos!G:G,"CREDITO")</f>
        <v>44574.39</v>
      </c>
      <c r="H170" s="24">
        <f>SUMIFS(df_tesouraria_trans!E:E,df_tesouraria_trans!D:D,Conciliacao!A170)</f>
        <v>0</v>
      </c>
      <c r="I170" s="10">
        <f t="shared" si="17"/>
        <v>209445.72000000003</v>
      </c>
      <c r="J170" s="5">
        <f>SUMIFS(df_blueme_sem_parcelamento!F:F,df_blueme_sem_parcelamento!I:I,Conciliacao!A170)</f>
        <v>65640.39</v>
      </c>
      <c r="K170" s="5">
        <f>SUMIFS(df_blueme_com_parcelamento!I:I,df_blueme_com_parcelamento!L:L,Conciliacao!A170)</f>
        <v>9780.49</v>
      </c>
      <c r="L170" s="9">
        <f>SUMIFS(df_mutuos!I:I,df_mutuos!B:B,Conciliacao!A170,df_mutuos!G:G,0)</f>
        <v>0</v>
      </c>
      <c r="M170" s="9">
        <f>SUMIFS(df_taxas_bancarias!E:E,df_taxas_bancarias!D:D,Conciliacao!A170,df_taxas_bancarias!F:F,"b'\x00'")</f>
        <v>0</v>
      </c>
      <c r="N170" s="11">
        <f>SUMIFS(df_extratos!I:I,df_extratos!F:F,Conciliacao!A170,df_extratos!G:G,"DEBITO")</f>
        <v>-44563.159999999996</v>
      </c>
      <c r="O170" s="12">
        <f t="shared" si="18"/>
        <v>30857.720000000008</v>
      </c>
      <c r="P170" s="26">
        <f t="shared" si="19"/>
        <v>-178588.00000000003</v>
      </c>
    </row>
    <row r="171" spans="1:16" hidden="1" x14ac:dyDescent="0.35">
      <c r="A171" s="6">
        <f t="shared" si="16"/>
        <v>45461</v>
      </c>
      <c r="B171" s="4">
        <f>SUMIFS(df_faturam_zig!K:K,df_faturam_zig!L:L,Conciliacao!A171)</f>
        <v>14375.16</v>
      </c>
      <c r="C171" s="4"/>
      <c r="D171" s="4">
        <f>SUMIFS(df_faturam_zig!E:E,df_faturam_zig!L:L,Conciliacao!A171,df_faturam_zig!F:F,"DINHEIRO")</f>
        <v>487.03</v>
      </c>
      <c r="E171" s="4">
        <f>SUMIFS(view_parc_agrup!G:G,view_parc_agrup!F:F,Conciliacao!A171)</f>
        <v>0</v>
      </c>
      <c r="F171" s="7">
        <f>SUMIFS(df_mutuos!H:H,df_mutuos!B:B,Conciliacao!A171)</f>
        <v>43020</v>
      </c>
      <c r="G171" s="8">
        <f>SUMIFS(df_extratos!I:I,df_extratos!F:F,Conciliacao!A171,df_extratos!G:G,"CREDITO")</f>
        <v>43020</v>
      </c>
      <c r="H171" s="24">
        <f>SUMIFS(df_tesouraria_trans!E:E,df_tesouraria_trans!D:D,Conciliacao!A171)</f>
        <v>0</v>
      </c>
      <c r="I171" s="10">
        <f t="shared" si="17"/>
        <v>14862.190000000002</v>
      </c>
      <c r="J171" s="5">
        <f>SUMIFS(df_blueme_sem_parcelamento!F:F,df_blueme_sem_parcelamento!I:I,Conciliacao!A171)</f>
        <v>15385.210000000003</v>
      </c>
      <c r="K171" s="5">
        <f>SUMIFS(df_blueme_com_parcelamento!I:I,df_blueme_com_parcelamento!L:L,Conciliacao!A171)</f>
        <v>20074.940000000002</v>
      </c>
      <c r="L171" s="9">
        <f>SUMIFS(df_mutuos!I:I,df_mutuos!B:B,Conciliacao!A171,df_mutuos!G:G,0)</f>
        <v>0</v>
      </c>
      <c r="M171" s="9">
        <f>SUMIFS(df_taxas_bancarias!E:E,df_taxas_bancarias!D:D,Conciliacao!A171,df_taxas_bancarias!F:F,"b'\x00'")</f>
        <v>0</v>
      </c>
      <c r="N171" s="11">
        <f>SUMIFS(df_extratos!I:I,df_extratos!F:F,Conciliacao!A171,df_extratos!G:G,"DEBITO")</f>
        <v>-34757.85</v>
      </c>
      <c r="O171" s="12">
        <f t="shared" si="18"/>
        <v>702.30000000001019</v>
      </c>
      <c r="P171" s="26">
        <f t="shared" si="19"/>
        <v>-14159.889999999992</v>
      </c>
    </row>
    <row r="172" spans="1:16" hidden="1" x14ac:dyDescent="0.35">
      <c r="A172" s="6">
        <f t="shared" si="16"/>
        <v>45462</v>
      </c>
      <c r="B172" s="4">
        <f>SUMIFS(df_faturam_zig!K:K,df_faturam_zig!L:L,Conciliacao!A172)</f>
        <v>18997.88</v>
      </c>
      <c r="C172" s="4"/>
      <c r="D172" s="4">
        <f>SUMIFS(df_faturam_zig!E:E,df_faturam_zig!L:L,Conciliacao!A172,df_faturam_zig!F:F,"DINHEIRO")</f>
        <v>293.73</v>
      </c>
      <c r="E172" s="4">
        <f>SUMIFS(view_parc_agrup!G:G,view_parc_agrup!F:F,Conciliacao!A172)</f>
        <v>2339.3000000000002</v>
      </c>
      <c r="F172" s="7">
        <f>SUMIFS(df_mutuos!H:H,df_mutuos!B:B,Conciliacao!A172)</f>
        <v>40084.03</v>
      </c>
      <c r="G172" s="8">
        <f>SUMIFS(df_extratos!I:I,df_extratos!F:F,Conciliacao!A172,df_extratos!G:G,"CREDITO")</f>
        <v>39640.79</v>
      </c>
      <c r="H172" s="24">
        <f>SUMIFS(df_tesouraria_trans!E:E,df_tesouraria_trans!D:D,Conciliacao!A172)</f>
        <v>0</v>
      </c>
      <c r="I172" s="10">
        <f t="shared" si="17"/>
        <v>22074.15</v>
      </c>
      <c r="J172" s="5">
        <f>SUMIFS(df_blueme_sem_parcelamento!F:F,df_blueme_sem_parcelamento!I:I,Conciliacao!A172)</f>
        <v>43868.619999999995</v>
      </c>
      <c r="K172" s="5">
        <f>SUMIFS(df_blueme_com_parcelamento!I:I,df_blueme_com_parcelamento!L:L,Conciliacao!A172)</f>
        <v>7139.58</v>
      </c>
      <c r="L172" s="9">
        <f>SUMIFS(df_mutuos!I:I,df_mutuos!B:B,Conciliacao!A172,df_mutuos!G:G,0)</f>
        <v>0</v>
      </c>
      <c r="M172" s="9">
        <f>SUMIFS(df_taxas_bancarias!E:E,df_taxas_bancarias!D:D,Conciliacao!A172,df_taxas_bancarias!F:F,"b'\x00'")</f>
        <v>0</v>
      </c>
      <c r="N172" s="11">
        <f>SUMIFS(df_extratos!I:I,df_extratos!F:F,Conciliacao!A172,df_extratos!G:G,"DEBITO")</f>
        <v>-39632.789999999986</v>
      </c>
      <c r="O172" s="12">
        <f t="shared" si="18"/>
        <v>11375.410000000011</v>
      </c>
      <c r="P172" s="26">
        <f t="shared" si="19"/>
        <v>-10698.739999999991</v>
      </c>
    </row>
    <row r="173" spans="1:16" hidden="1" x14ac:dyDescent="0.35">
      <c r="A173" s="6">
        <f t="shared" si="16"/>
        <v>45463</v>
      </c>
      <c r="B173" s="4">
        <f>SUMIFS(df_faturam_zig!K:K,df_faturam_zig!L:L,Conciliacao!A173)</f>
        <v>23643.25</v>
      </c>
      <c r="C173" s="4"/>
      <c r="D173" s="4">
        <f>SUMIFS(df_faturam_zig!E:E,df_faturam_zig!L:L,Conciliacao!A173,df_faturam_zig!F:F,"DINHEIRO")</f>
        <v>188.36</v>
      </c>
      <c r="E173" s="4">
        <f>SUMIFS(view_parc_agrup!G:G,view_parc_agrup!F:F,Conciliacao!A173)</f>
        <v>0</v>
      </c>
      <c r="F173" s="7">
        <f>SUMIFS(df_mutuos!H:H,df_mutuos!B:B,Conciliacao!A173)</f>
        <v>85958.79</v>
      </c>
      <c r="G173" s="8">
        <f>SUMIFS(df_extratos!I:I,df_extratos!F:F,Conciliacao!A173,df_extratos!G:G,"CREDITO")</f>
        <v>56020</v>
      </c>
      <c r="H173" s="24">
        <f>SUMIFS(df_tesouraria_trans!E:E,df_tesouraria_trans!D:D,Conciliacao!A173)</f>
        <v>0</v>
      </c>
      <c r="I173" s="10">
        <f t="shared" si="17"/>
        <v>53770.399999999994</v>
      </c>
      <c r="J173" s="5">
        <f>SUMIFS(df_blueme_sem_parcelamento!F:F,df_blueme_sem_parcelamento!I:I,Conciliacao!A173)</f>
        <v>70384.740000000005</v>
      </c>
      <c r="K173" s="5">
        <f>SUMIFS(df_blueme_com_parcelamento!I:I,df_blueme_com_parcelamento!L:L,Conciliacao!A173)</f>
        <v>755.94</v>
      </c>
      <c r="L173" s="9">
        <f>SUMIFS(df_mutuos!I:I,df_mutuos!B:B,Conciliacao!A173,df_mutuos!G:G,0)</f>
        <v>13700</v>
      </c>
      <c r="M173" s="9">
        <f>SUMIFS(df_taxas_bancarias!E:E,df_taxas_bancarias!D:D,Conciliacao!A173,df_taxas_bancarias!F:F,"b'\x00'")</f>
        <v>0</v>
      </c>
      <c r="N173" s="11">
        <f>SUMIFS(df_extratos!I:I,df_extratos!F:F,Conciliacao!A173,df_extratos!G:G,"DEBITO")</f>
        <v>-54874.67</v>
      </c>
      <c r="O173" s="12">
        <f t="shared" si="18"/>
        <v>29966.010000000009</v>
      </c>
      <c r="P173" s="26">
        <f t="shared" si="19"/>
        <v>-23804.389999999985</v>
      </c>
    </row>
    <row r="174" spans="1:16" hidden="1" x14ac:dyDescent="0.35">
      <c r="A174" s="6">
        <f t="shared" si="16"/>
        <v>45464</v>
      </c>
      <c r="B174" s="4">
        <f>SUMIFS(df_faturam_zig!K:K,df_faturam_zig!L:L,Conciliacao!A174)</f>
        <v>44614.5</v>
      </c>
      <c r="C174" s="4"/>
      <c r="D174" s="4">
        <f>SUMIFS(df_faturam_zig!E:E,df_faturam_zig!L:L,Conciliacao!A174,df_faturam_zig!F:F,"DINHEIRO")</f>
        <v>647.71</v>
      </c>
      <c r="E174" s="4">
        <f>SUMIFS(view_parc_agrup!G:G,view_parc_agrup!F:F,Conciliacao!A174)</f>
        <v>160000</v>
      </c>
      <c r="F174" s="7">
        <f>SUMIFS(df_mutuos!H:H,df_mutuos!B:B,Conciliacao!A174)</f>
        <v>710</v>
      </c>
      <c r="G174" s="8">
        <f>SUMIFS(df_extratos!I:I,df_extratos!F:F,Conciliacao!A174,df_extratos!G:G,"CREDITO")</f>
        <v>23924.239999999998</v>
      </c>
      <c r="H174" s="24">
        <f>SUMIFS(df_tesouraria_trans!E:E,df_tesouraria_trans!D:D,Conciliacao!A174)</f>
        <v>0</v>
      </c>
      <c r="I174" s="10">
        <f t="shared" si="17"/>
        <v>182047.97</v>
      </c>
      <c r="J174" s="5">
        <f>SUMIFS(df_blueme_sem_parcelamento!F:F,df_blueme_sem_parcelamento!I:I,Conciliacao!A174)</f>
        <v>11060.91</v>
      </c>
      <c r="K174" s="5">
        <f>SUMIFS(df_blueme_com_parcelamento!I:I,df_blueme_com_parcelamento!L:L,Conciliacao!A174)</f>
        <v>8744.9700000000012</v>
      </c>
      <c r="L174" s="9">
        <f>SUMIFS(df_mutuos!I:I,df_mutuos!B:B,Conciliacao!A174,df_mutuos!G:G,0)</f>
        <v>3300</v>
      </c>
      <c r="M174" s="9">
        <f>SUMIFS(df_taxas_bancarias!E:E,df_taxas_bancarias!D:D,Conciliacao!A174,df_taxas_bancarias!F:F,"b'\x00'")</f>
        <v>0</v>
      </c>
      <c r="N174" s="11">
        <f>SUMIFS(df_extratos!I:I,df_extratos!F:F,Conciliacao!A174,df_extratos!G:G,"DEBITO")</f>
        <v>-23105.88</v>
      </c>
      <c r="O174" s="12">
        <f t="shared" si="18"/>
        <v>0</v>
      </c>
      <c r="P174" s="26">
        <f t="shared" si="19"/>
        <v>-182047.97</v>
      </c>
    </row>
    <row r="175" spans="1:16" hidden="1" x14ac:dyDescent="0.35">
      <c r="A175" s="6">
        <f t="shared" si="16"/>
        <v>45465</v>
      </c>
      <c r="B175" s="4">
        <f>SUMIFS(df_faturam_zig!K:K,df_faturam_zig!L:L,Conciliacao!A175)</f>
        <v>0</v>
      </c>
      <c r="C175" s="4"/>
      <c r="D175" s="4">
        <f>SUMIFS(df_faturam_zig!E:E,df_faturam_zig!L:L,Conciliacao!A175,df_faturam_zig!F:F,"DINHEIRO")</f>
        <v>0</v>
      </c>
      <c r="E175" s="4">
        <f>SUMIFS(view_parc_agrup!G:G,view_parc_agrup!F:F,Conciliacao!A175)</f>
        <v>0</v>
      </c>
      <c r="F175" s="7">
        <f>SUMIFS(df_mutuos!H:H,df_mutuos!B:B,Conciliacao!A175)</f>
        <v>0</v>
      </c>
      <c r="G175" s="8">
        <f>SUMIFS(df_extratos!I:I,df_extratos!F:F,Conciliacao!A175,df_extratos!G:G,"CREDITO")</f>
        <v>0</v>
      </c>
      <c r="H175" s="24">
        <f>SUMIFS(df_tesouraria_trans!E:E,df_tesouraria_trans!D:D,Conciliacao!A175)</f>
        <v>0</v>
      </c>
      <c r="I175" s="10">
        <f t="shared" si="17"/>
        <v>0</v>
      </c>
      <c r="J175" s="5">
        <f>SUMIFS(df_blueme_sem_parcelamento!F:F,df_blueme_sem_parcelamento!I:I,Conciliacao!A175)</f>
        <v>41.5</v>
      </c>
      <c r="K175" s="5">
        <f>SUMIFS(df_blueme_com_parcelamento!I:I,df_blueme_com_parcelamento!L:L,Conciliacao!A175)</f>
        <v>0</v>
      </c>
      <c r="L175" s="9">
        <f>SUMIFS(df_mutuos!I:I,df_mutuos!B:B,Conciliacao!A175,df_mutuos!G:G,0)</f>
        <v>0</v>
      </c>
      <c r="M175" s="9">
        <f>SUMIFS(df_taxas_bancarias!E:E,df_taxas_bancarias!D:D,Conciliacao!A175,df_taxas_bancarias!F:F,"b'\x00'")</f>
        <v>0</v>
      </c>
      <c r="N175" s="11">
        <f>SUMIFS(df_extratos!I:I,df_extratos!F:F,Conciliacao!A175,df_extratos!G:G,"DEBITO")</f>
        <v>0</v>
      </c>
      <c r="O175" s="12">
        <f t="shared" si="18"/>
        <v>41.5</v>
      </c>
      <c r="P175" s="26">
        <f t="shared" si="19"/>
        <v>41.5</v>
      </c>
    </row>
    <row r="176" spans="1:16" hidden="1" x14ac:dyDescent="0.35">
      <c r="A176" s="6">
        <f t="shared" si="16"/>
        <v>45466</v>
      </c>
      <c r="B176" s="4">
        <f>SUMIFS(df_faturam_zig!K:K,df_faturam_zig!L:L,Conciliacao!A176)</f>
        <v>0</v>
      </c>
      <c r="C176" s="4"/>
      <c r="D176" s="4">
        <f>SUMIFS(df_faturam_zig!E:E,df_faturam_zig!L:L,Conciliacao!A176,df_faturam_zig!F:F,"DINHEIRO")</f>
        <v>0</v>
      </c>
      <c r="E176" s="4">
        <f>SUMIFS(view_parc_agrup!G:G,view_parc_agrup!F:F,Conciliacao!A176)</f>
        <v>0</v>
      </c>
      <c r="F176" s="7">
        <f>SUMIFS(df_mutuos!H:H,df_mutuos!B:B,Conciliacao!A176)</f>
        <v>0</v>
      </c>
      <c r="G176" s="8">
        <f>SUMIFS(df_extratos!I:I,df_extratos!F:F,Conciliacao!A176,df_extratos!G:G,"CREDITO")</f>
        <v>0</v>
      </c>
      <c r="H176" s="24">
        <f>SUMIFS(df_tesouraria_trans!E:E,df_tesouraria_trans!D:D,Conciliacao!A176)</f>
        <v>0</v>
      </c>
      <c r="I176" s="10">
        <f t="shared" si="17"/>
        <v>0</v>
      </c>
      <c r="J176" s="5">
        <f>SUMIFS(df_blueme_sem_parcelamento!F:F,df_blueme_sem_parcelamento!I:I,Conciliacao!A176)</f>
        <v>50.7</v>
      </c>
      <c r="K176" s="5">
        <f>SUMIFS(df_blueme_com_parcelamento!I:I,df_blueme_com_parcelamento!L:L,Conciliacao!A176)</f>
        <v>0</v>
      </c>
      <c r="L176" s="9">
        <f>SUMIFS(df_mutuos!I:I,df_mutuos!B:B,Conciliacao!A176,df_mutuos!G:G,0)</f>
        <v>0</v>
      </c>
      <c r="M176" s="9">
        <f>SUMIFS(df_taxas_bancarias!E:E,df_taxas_bancarias!D:D,Conciliacao!A176,df_taxas_bancarias!F:F,"b'\x00'")</f>
        <v>0</v>
      </c>
      <c r="N176" s="11">
        <f>SUMIFS(df_extratos!I:I,df_extratos!F:F,Conciliacao!A176,df_extratos!G:G,"DEBITO")</f>
        <v>0</v>
      </c>
      <c r="O176" s="12">
        <f t="shared" si="18"/>
        <v>50.7</v>
      </c>
      <c r="P176" s="26">
        <f t="shared" si="19"/>
        <v>50.7</v>
      </c>
    </row>
    <row r="177" spans="1:16" hidden="1" x14ac:dyDescent="0.35">
      <c r="A177" s="6">
        <f t="shared" si="16"/>
        <v>45467</v>
      </c>
      <c r="B177" s="4">
        <f>SUMIFS(df_faturam_zig!K:K,df_faturam_zig!L:L,Conciliacao!A177)</f>
        <v>149605.51</v>
      </c>
      <c r="C177" s="4"/>
      <c r="D177" s="4">
        <f>SUMIFS(df_faturam_zig!E:E,df_faturam_zig!L:L,Conciliacao!A177,df_faturam_zig!F:F,"DINHEIRO")</f>
        <v>2232.3900000000003</v>
      </c>
      <c r="E177" s="4">
        <f>SUMIFS(view_parc_agrup!G:G,view_parc_agrup!F:F,Conciliacao!A177)</f>
        <v>1014.79</v>
      </c>
      <c r="F177" s="7">
        <f>SUMIFS(df_mutuos!H:H,df_mutuos!B:B,Conciliacao!A177)</f>
        <v>33420</v>
      </c>
      <c r="G177" s="8">
        <f>SUMIFS(df_extratos!I:I,df_extratos!F:F,Conciliacao!A177,df_extratos!G:G,"CREDITO")</f>
        <v>46007.12</v>
      </c>
      <c r="H177" s="24">
        <f>SUMIFS(df_tesouraria_trans!E:E,df_tesouraria_trans!D:D,Conciliacao!A177)</f>
        <v>0</v>
      </c>
      <c r="I177" s="10">
        <f t="shared" si="17"/>
        <v>140265.57000000004</v>
      </c>
      <c r="J177" s="5">
        <f>SUMIFS(df_blueme_sem_parcelamento!F:F,df_blueme_sem_parcelamento!I:I,Conciliacao!A177)</f>
        <v>17888.620000000003</v>
      </c>
      <c r="K177" s="5">
        <f>SUMIFS(df_blueme_com_parcelamento!I:I,df_blueme_com_parcelamento!L:L,Conciliacao!A177)</f>
        <v>13282.56</v>
      </c>
      <c r="L177" s="9">
        <f>SUMIFS(df_mutuos!I:I,df_mutuos!B:B,Conciliacao!A177,df_mutuos!G:G,0)</f>
        <v>0</v>
      </c>
      <c r="M177" s="9">
        <f>SUMIFS(df_taxas_bancarias!E:E,df_taxas_bancarias!D:D,Conciliacao!A177,df_taxas_bancarias!F:F,"b'\x00'")</f>
        <v>0</v>
      </c>
      <c r="N177" s="11">
        <f>SUMIFS(df_extratos!I:I,df_extratos!F:F,Conciliacao!A177,df_extratos!G:G,"DEBITO")</f>
        <v>-43414.33</v>
      </c>
      <c r="O177" s="12">
        <f t="shared" si="18"/>
        <v>-12243.150000000001</v>
      </c>
      <c r="P177" s="26">
        <f t="shared" si="19"/>
        <v>-152508.72000000003</v>
      </c>
    </row>
    <row r="178" spans="1:16" hidden="1" x14ac:dyDescent="0.35">
      <c r="A178" s="6">
        <f t="shared" si="16"/>
        <v>45468</v>
      </c>
      <c r="B178" s="4">
        <f>SUMIFS(df_faturam_zig!K:K,df_faturam_zig!L:L,Conciliacao!A178)</f>
        <v>17861</v>
      </c>
      <c r="C178" s="4"/>
      <c r="D178" s="4">
        <f>SUMIFS(df_faturam_zig!E:E,df_faturam_zig!L:L,Conciliacao!A178,df_faturam_zig!F:F,"DINHEIRO")</f>
        <v>666.97</v>
      </c>
      <c r="E178" s="4">
        <f>SUMIFS(view_parc_agrup!G:G,view_parc_agrup!F:F,Conciliacao!A178)</f>
        <v>0</v>
      </c>
      <c r="F178" s="7">
        <f>SUMIFS(df_mutuos!H:H,df_mutuos!B:B,Conciliacao!A178)</f>
        <v>106170</v>
      </c>
      <c r="G178" s="8">
        <f>SUMIFS(df_extratos!I:I,df_extratos!F:F,Conciliacao!A178,df_extratos!G:G,"CREDITO")</f>
        <v>78913.53</v>
      </c>
      <c r="H178" s="24">
        <f>SUMIFS(df_tesouraria_trans!E:E,df_tesouraria_trans!D:D,Conciliacao!A178)</f>
        <v>0</v>
      </c>
      <c r="I178" s="10">
        <f t="shared" si="17"/>
        <v>45784.44</v>
      </c>
      <c r="J178" s="5">
        <f>SUMIFS(df_blueme_sem_parcelamento!F:F,df_blueme_sem_parcelamento!I:I,Conciliacao!A178)</f>
        <v>86770.76999999999</v>
      </c>
      <c r="K178" s="5">
        <f>SUMIFS(df_blueme_com_parcelamento!I:I,df_blueme_com_parcelamento!L:L,Conciliacao!A178)</f>
        <v>16392.759999999998</v>
      </c>
      <c r="L178" s="9">
        <f>SUMIFS(df_mutuos!I:I,df_mutuos!B:B,Conciliacao!A178,df_mutuos!G:G,0)</f>
        <v>23000</v>
      </c>
      <c r="M178" s="9">
        <f>SUMIFS(df_taxas_bancarias!E:E,df_taxas_bancarias!D:D,Conciliacao!A178,df_taxas_bancarias!F:F,"b'\x00'")</f>
        <v>0</v>
      </c>
      <c r="N178" s="11">
        <f>SUMIFS(df_extratos!I:I,df_extratos!F:F,Conciliacao!A178,df_extratos!G:G,"DEBITO")</f>
        <v>-78913.53</v>
      </c>
      <c r="O178" s="12">
        <f t="shared" si="18"/>
        <v>47249.999999999985</v>
      </c>
      <c r="P178" s="26">
        <f t="shared" si="19"/>
        <v>1465.5599999999831</v>
      </c>
    </row>
    <row r="179" spans="1:16" hidden="1" x14ac:dyDescent="0.35">
      <c r="A179" s="6">
        <f t="shared" si="16"/>
        <v>45469</v>
      </c>
      <c r="B179" s="4">
        <f>SUMIFS(df_faturam_zig!K:K,df_faturam_zig!L:L,Conciliacao!A179)</f>
        <v>19477.57</v>
      </c>
      <c r="C179" s="4"/>
      <c r="D179" s="4">
        <f>SUMIFS(df_faturam_zig!E:E,df_faturam_zig!L:L,Conciliacao!A179,df_faturam_zig!F:F,"DINHEIRO")</f>
        <v>181.24</v>
      </c>
      <c r="E179" s="4">
        <f>SUMIFS(view_parc_agrup!G:G,view_parc_agrup!F:F,Conciliacao!A179)</f>
        <v>1994.0700000000002</v>
      </c>
      <c r="F179" s="7">
        <f>SUMIFS(df_mutuos!H:H,df_mutuos!B:B,Conciliacao!A179)</f>
        <v>14020</v>
      </c>
      <c r="G179" s="8">
        <f>SUMIFS(df_extratos!I:I,df_extratos!F:F,Conciliacao!A179,df_extratos!G:G,"CREDITO")</f>
        <v>16914.13</v>
      </c>
      <c r="H179" s="24">
        <f>SUMIFS(df_tesouraria_trans!E:E,df_tesouraria_trans!D:D,Conciliacao!A179)</f>
        <v>0</v>
      </c>
      <c r="I179" s="10">
        <f t="shared" si="17"/>
        <v>18758.750000000004</v>
      </c>
      <c r="J179" s="5">
        <f>SUMIFS(df_blueme_sem_parcelamento!F:F,df_blueme_sem_parcelamento!I:I,Conciliacao!A179)</f>
        <v>4687.17</v>
      </c>
      <c r="K179" s="5">
        <f>SUMIFS(df_blueme_com_parcelamento!I:I,df_blueme_com_parcelamento!L:L,Conciliacao!A179)</f>
        <v>8224.89</v>
      </c>
      <c r="L179" s="9">
        <f>SUMIFS(df_mutuos!I:I,df_mutuos!B:B,Conciliacao!A179,df_mutuos!G:G,0)</f>
        <v>1200</v>
      </c>
      <c r="M179" s="9">
        <f>SUMIFS(df_taxas_bancarias!E:E,df_taxas_bancarias!D:D,Conciliacao!A179,df_taxas_bancarias!F:F,"b'\x00'")</f>
        <v>0</v>
      </c>
      <c r="N179" s="11">
        <f>SUMIFS(df_extratos!I:I,df_extratos!F:F,Conciliacao!A179,df_extratos!G:G,"DEBITO")</f>
        <v>-14032.06</v>
      </c>
      <c r="O179" s="12">
        <f t="shared" si="18"/>
        <v>80</v>
      </c>
      <c r="P179" s="26">
        <f t="shared" si="19"/>
        <v>-18678.750000000004</v>
      </c>
    </row>
    <row r="180" spans="1:16" hidden="1" x14ac:dyDescent="0.35">
      <c r="A180" s="6">
        <f t="shared" si="16"/>
        <v>45470</v>
      </c>
      <c r="B180" s="4">
        <f>SUMIFS(df_faturam_zig!K:K,df_faturam_zig!L:L,Conciliacao!A180)</f>
        <v>24348.86</v>
      </c>
      <c r="C180" s="4"/>
      <c r="D180" s="4">
        <f>SUMIFS(df_faturam_zig!E:E,df_faturam_zig!L:L,Conciliacao!A180,df_faturam_zig!F:F,"DINHEIRO")</f>
        <v>345</v>
      </c>
      <c r="E180" s="4">
        <f>SUMIFS(view_parc_agrup!G:G,view_parc_agrup!F:F,Conciliacao!A180)</f>
        <v>0</v>
      </c>
      <c r="F180" s="7">
        <f>SUMIFS(df_mutuos!H:H,df_mutuos!B:B,Conciliacao!A180)</f>
        <v>39135</v>
      </c>
      <c r="G180" s="8">
        <f>SUMIFS(df_extratos!I:I,df_extratos!F:F,Conciliacao!A180,df_extratos!G:G,"CREDITO")</f>
        <v>38030.58</v>
      </c>
      <c r="H180" s="24">
        <f>SUMIFS(df_tesouraria_trans!E:E,df_tesouraria_trans!D:D,Conciliacao!A180)</f>
        <v>0</v>
      </c>
      <c r="I180" s="10">
        <f t="shared" si="17"/>
        <v>25798.28</v>
      </c>
      <c r="J180" s="5">
        <f>SUMIFS(df_blueme_sem_parcelamento!F:F,df_blueme_sem_parcelamento!I:I,Conciliacao!A180)</f>
        <v>34614.78</v>
      </c>
      <c r="K180" s="5">
        <f>SUMIFS(df_blueme_com_parcelamento!I:I,df_blueme_com_parcelamento!L:L,Conciliacao!A180)</f>
        <v>0</v>
      </c>
      <c r="L180" s="9">
        <f>SUMIFS(df_mutuos!I:I,df_mutuos!B:B,Conciliacao!A180,df_mutuos!G:G,0)</f>
        <v>7600</v>
      </c>
      <c r="M180" s="9">
        <f>SUMIFS(df_taxas_bancarias!E:E,df_taxas_bancarias!D:D,Conciliacao!A180,df_taxas_bancarias!F:F,"b'\x00'")</f>
        <v>0</v>
      </c>
      <c r="N180" s="11">
        <f>SUMIFS(df_extratos!I:I,df_extratos!F:F,Conciliacao!A180,df_extratos!G:G,"DEBITO")</f>
        <v>-38030.58</v>
      </c>
      <c r="O180" s="12">
        <f t="shared" si="18"/>
        <v>4184.1999999999971</v>
      </c>
      <c r="P180" s="26">
        <f t="shared" si="19"/>
        <v>-21614.080000000002</v>
      </c>
    </row>
    <row r="181" spans="1:16" hidden="1" x14ac:dyDescent="0.35">
      <c r="A181" s="6">
        <f t="shared" si="16"/>
        <v>45471</v>
      </c>
      <c r="B181" s="4">
        <f>SUMIFS(df_faturam_zig!K:K,df_faturam_zig!L:L,Conciliacao!A181)</f>
        <v>46525.020000000004</v>
      </c>
      <c r="C181" s="4"/>
      <c r="D181" s="4">
        <f>SUMIFS(df_faturam_zig!E:E,df_faturam_zig!L:L,Conciliacao!A181,df_faturam_zig!F:F,"DINHEIRO")</f>
        <v>1103.75</v>
      </c>
      <c r="E181" s="4">
        <f>SUMIFS(view_parc_agrup!G:G,view_parc_agrup!F:F,Conciliacao!A181)</f>
        <v>0</v>
      </c>
      <c r="F181" s="7">
        <f>SUMIFS(df_mutuos!H:H,df_mutuos!B:B,Conciliacao!A181)</f>
        <v>22997.72</v>
      </c>
      <c r="G181" s="8">
        <f>SUMIFS(df_extratos!I:I,df_extratos!F:F,Conciliacao!A181,df_extratos!G:G,"CREDITO")</f>
        <v>22765</v>
      </c>
      <c r="H181" s="24">
        <f>SUMIFS(df_tesouraria_trans!E:E,df_tesouraria_trans!D:D,Conciliacao!A181)</f>
        <v>0</v>
      </c>
      <c r="I181" s="10">
        <f t="shared" si="17"/>
        <v>47861.490000000005</v>
      </c>
      <c r="J181" s="5">
        <f>SUMIFS(df_blueme_sem_parcelamento!F:F,df_blueme_sem_parcelamento!I:I,Conciliacao!A181)</f>
        <v>12060.85</v>
      </c>
      <c r="K181" s="5">
        <f>SUMIFS(df_blueme_com_parcelamento!I:I,df_blueme_com_parcelamento!L:L,Conciliacao!A181)</f>
        <v>7977.6399999999994</v>
      </c>
      <c r="L181" s="9">
        <f>SUMIFS(df_mutuos!I:I,df_mutuos!B:B,Conciliacao!A181,df_mutuos!G:G,0)</f>
        <v>3000</v>
      </c>
      <c r="M181" s="9">
        <f>SUMIFS(df_taxas_bancarias!E:E,df_taxas_bancarias!D:D,Conciliacao!A181,df_taxas_bancarias!F:F,"b'\x00'")</f>
        <v>0</v>
      </c>
      <c r="N181" s="11">
        <f>SUMIFS(df_extratos!I:I,df_extratos!F:F,Conciliacao!A181,df_extratos!G:G,"DEBITO")</f>
        <v>-22585.440000000002</v>
      </c>
      <c r="O181" s="12">
        <f t="shared" si="18"/>
        <v>453.04999999999563</v>
      </c>
      <c r="P181" s="26">
        <f t="shared" si="19"/>
        <v>-47408.44000000001</v>
      </c>
    </row>
    <row r="182" spans="1:16" hidden="1" x14ac:dyDescent="0.35">
      <c r="A182" s="6">
        <f t="shared" si="16"/>
        <v>45472</v>
      </c>
      <c r="B182" s="4">
        <f>SUMIFS(df_faturam_zig!K:K,df_faturam_zig!L:L,Conciliacao!A182)</f>
        <v>0</v>
      </c>
      <c r="C182" s="4"/>
      <c r="D182" s="4">
        <f>SUMIFS(df_faturam_zig!E:E,df_faturam_zig!L:L,Conciliacao!A182,df_faturam_zig!F:F,"DINHEIRO")</f>
        <v>0</v>
      </c>
      <c r="E182" s="4">
        <f>SUMIFS(view_parc_agrup!G:G,view_parc_agrup!F:F,Conciliacao!A182)</f>
        <v>0</v>
      </c>
      <c r="F182" s="7">
        <f>SUMIFS(df_mutuos!H:H,df_mutuos!B:B,Conciliacao!A182)</f>
        <v>0</v>
      </c>
      <c r="G182" s="8">
        <f>SUMIFS(df_extratos!I:I,df_extratos!F:F,Conciliacao!A182,df_extratos!G:G,"CREDITO")</f>
        <v>0</v>
      </c>
      <c r="H182" s="24">
        <f>SUMIFS(df_tesouraria_trans!E:E,df_tesouraria_trans!D:D,Conciliacao!A182)</f>
        <v>0</v>
      </c>
      <c r="I182" s="10">
        <f t="shared" si="17"/>
        <v>0</v>
      </c>
      <c r="J182" s="5">
        <f>SUMIFS(df_blueme_sem_parcelamento!F:F,df_blueme_sem_parcelamento!I:I,Conciliacao!A182)</f>
        <v>28.5</v>
      </c>
      <c r="K182" s="5">
        <f>SUMIFS(df_blueme_com_parcelamento!I:I,df_blueme_com_parcelamento!L:L,Conciliacao!A182)</f>
        <v>0</v>
      </c>
      <c r="L182" s="9">
        <f>SUMIFS(df_mutuos!I:I,df_mutuos!B:B,Conciliacao!A182,df_mutuos!G:G,0)</f>
        <v>0</v>
      </c>
      <c r="M182" s="9">
        <f>SUMIFS(df_taxas_bancarias!E:E,df_taxas_bancarias!D:D,Conciliacao!A182,df_taxas_bancarias!F:F,"b'\x00'")</f>
        <v>0</v>
      </c>
      <c r="N182" s="11">
        <f>SUMIFS(df_extratos!I:I,df_extratos!F:F,Conciliacao!A182,df_extratos!G:G,"DEBITO")</f>
        <v>0</v>
      </c>
      <c r="O182" s="12">
        <f t="shared" si="18"/>
        <v>28.5</v>
      </c>
      <c r="P182" s="26">
        <f t="shared" si="19"/>
        <v>28.5</v>
      </c>
    </row>
    <row r="183" spans="1:16" hidden="1" x14ac:dyDescent="0.35">
      <c r="A183" s="6">
        <f t="shared" si="16"/>
        <v>45473</v>
      </c>
      <c r="B183" s="4">
        <f>SUMIFS(df_faturam_zig!K:K,df_faturam_zig!L:L,Conciliacao!A183)</f>
        <v>0</v>
      </c>
      <c r="C183" s="4"/>
      <c r="D183" s="4">
        <f>SUMIFS(df_faturam_zig!E:E,df_faturam_zig!L:L,Conciliacao!A183,df_faturam_zig!F:F,"DINHEIRO")</f>
        <v>0</v>
      </c>
      <c r="E183" s="4">
        <f>SUMIFS(view_parc_agrup!G:G,view_parc_agrup!F:F,Conciliacao!A183)</f>
        <v>0</v>
      </c>
      <c r="F183" s="7">
        <f>SUMIFS(df_mutuos!H:H,df_mutuos!B:B,Conciliacao!A183)</f>
        <v>0</v>
      </c>
      <c r="G183" s="8">
        <f>SUMIFS(df_extratos!I:I,df_extratos!F:F,Conciliacao!A183,df_extratos!G:G,"CREDITO")</f>
        <v>0</v>
      </c>
      <c r="H183" s="24">
        <f>SUMIFS(df_tesouraria_trans!E:E,df_tesouraria_trans!D:D,Conciliacao!A183)</f>
        <v>0</v>
      </c>
      <c r="I183" s="10">
        <f t="shared" si="17"/>
        <v>0</v>
      </c>
      <c r="J183" s="5">
        <f>SUMIFS(df_blueme_sem_parcelamento!F:F,df_blueme_sem_parcelamento!I:I,Conciliacao!A183)</f>
        <v>31219.07</v>
      </c>
      <c r="K183" s="5">
        <f>SUMIFS(df_blueme_com_parcelamento!I:I,df_blueme_com_parcelamento!L:L,Conciliacao!A183)</f>
        <v>0</v>
      </c>
      <c r="L183" s="9">
        <f>SUMIFS(df_mutuos!I:I,df_mutuos!B:B,Conciliacao!A183,df_mutuos!G:G,0)</f>
        <v>0</v>
      </c>
      <c r="M183" s="9">
        <f>SUMIFS(df_taxas_bancarias!E:E,df_taxas_bancarias!D:D,Conciliacao!A183,df_taxas_bancarias!F:F,"b'\x00'")</f>
        <v>0</v>
      </c>
      <c r="N183" s="11">
        <f>SUMIFS(df_extratos!I:I,df_extratos!F:F,Conciliacao!A183,df_extratos!G:G,"DEBITO")</f>
        <v>0</v>
      </c>
      <c r="O183" s="12">
        <f t="shared" si="18"/>
        <v>31219.07</v>
      </c>
      <c r="P183" s="26">
        <f t="shared" si="19"/>
        <v>31219.07</v>
      </c>
    </row>
    <row r="184" spans="1:16" hidden="1" x14ac:dyDescent="0.35">
      <c r="A184" s="6">
        <f t="shared" ref="A184:A247" si="20">A183+1</f>
        <v>45474</v>
      </c>
      <c r="B184" s="4">
        <f>SUMIFS(df_faturam_zig!K:K,df_faturam_zig!L:L,Conciliacao!A184)</f>
        <v>140287.93</v>
      </c>
      <c r="C184" s="4"/>
      <c r="D184" s="4">
        <f>SUMIFS(df_faturam_zig!E:E,df_faturam_zig!L:L,Conciliacao!A184,df_faturam_zig!F:F,"DINHEIRO")</f>
        <v>1297.01</v>
      </c>
      <c r="E184" s="4">
        <f>SUMIFS(view_parc_agrup!G:G,view_parc_agrup!F:F,Conciliacao!A184)</f>
        <v>0</v>
      </c>
      <c r="F184" s="7">
        <f>SUMIFS(df_mutuos!H:H,df_mutuos!B:B,Conciliacao!A184)</f>
        <v>50020</v>
      </c>
      <c r="G184" s="8">
        <f>SUMIFS(df_extratos!I:I,df_extratos!F:F,Conciliacao!A184,df_extratos!G:G,"CREDITO")</f>
        <v>57084.450000000004</v>
      </c>
      <c r="H184" s="24">
        <f>SUMIFS(df_tesouraria_trans!E:E,df_tesouraria_trans!D:D,Conciliacao!A184)</f>
        <v>0</v>
      </c>
      <c r="I184" s="10">
        <f t="shared" ref="I184:I247" si="21">SUM(B184:F184)-SUM(G184:H184)</f>
        <v>134520.49</v>
      </c>
      <c r="J184" s="5">
        <f>SUMIFS(df_blueme_sem_parcelamento!F:F,df_blueme_sem_parcelamento!I:I,Conciliacao!A184)</f>
        <v>24749.13</v>
      </c>
      <c r="K184" s="5">
        <f>SUMIFS(df_blueme_com_parcelamento!I:I,df_blueme_com_parcelamento!L:L,Conciliacao!A184)</f>
        <v>21611.89</v>
      </c>
      <c r="L184" s="9">
        <f>SUMIFS(df_mutuos!I:I,df_mutuos!B:B,Conciliacao!A184,df_mutuos!G:G,0)</f>
        <v>24000</v>
      </c>
      <c r="M184" s="9">
        <f>SUMIFS(df_taxas_bancarias!E:E,df_taxas_bancarias!D:D,Conciliacao!A184,df_taxas_bancarias!F:F,"b'\x00'")</f>
        <v>0</v>
      </c>
      <c r="N184" s="11">
        <f>SUMIFS(df_extratos!I:I,df_extratos!F:F,Conciliacao!A184,df_extratos!G:G,"DEBITO")</f>
        <v>-69041.01999999999</v>
      </c>
      <c r="O184" s="12">
        <f t="shared" ref="O184:O247" si="22">SUM(J184:M184)+N184</f>
        <v>1320.0000000000146</v>
      </c>
      <c r="P184" s="26">
        <f t="shared" ref="P184:P247" si="23">O184-I184</f>
        <v>-133200.49</v>
      </c>
    </row>
    <row r="185" spans="1:16" hidden="1" x14ac:dyDescent="0.35">
      <c r="A185" s="6">
        <f t="shared" si="20"/>
        <v>45475</v>
      </c>
      <c r="B185" s="4">
        <f>SUMIFS(df_faturam_zig!K:K,df_faturam_zig!L:L,Conciliacao!A185)</f>
        <v>13789</v>
      </c>
      <c r="C185" s="4"/>
      <c r="D185" s="4">
        <f>SUMIFS(df_faturam_zig!E:E,df_faturam_zig!L:L,Conciliacao!A185,df_faturam_zig!F:F,"DINHEIRO")</f>
        <v>880.67</v>
      </c>
      <c r="E185" s="4">
        <f>SUMIFS(view_parc_agrup!G:G,view_parc_agrup!F:F,Conciliacao!A185)</f>
        <v>0</v>
      </c>
      <c r="F185" s="7">
        <f>SUMIFS(df_mutuos!H:H,df_mutuos!B:B,Conciliacao!A185)</f>
        <v>37020</v>
      </c>
      <c r="G185" s="8">
        <f>SUMIFS(df_extratos!I:I,df_extratos!F:F,Conciliacao!A185,df_extratos!G:G,"CREDITO")</f>
        <v>39044.169999999991</v>
      </c>
      <c r="H185" s="24">
        <f>SUMIFS(df_tesouraria_trans!E:E,df_tesouraria_trans!D:D,Conciliacao!A185)</f>
        <v>0</v>
      </c>
      <c r="I185" s="10">
        <f t="shared" si="21"/>
        <v>12645.500000000007</v>
      </c>
      <c r="J185" s="5">
        <f>SUMIFS(df_blueme_sem_parcelamento!F:F,df_blueme_sem_parcelamento!I:I,Conciliacao!A185)</f>
        <v>17204.719999999998</v>
      </c>
      <c r="K185" s="5">
        <f>SUMIFS(df_blueme_com_parcelamento!I:I,df_blueme_com_parcelamento!L:L,Conciliacao!A185)</f>
        <v>0</v>
      </c>
      <c r="L185" s="9">
        <f>SUMIFS(df_mutuos!I:I,df_mutuos!B:B,Conciliacao!A185,df_mutuos!G:G,0)</f>
        <v>8200</v>
      </c>
      <c r="M185" s="9">
        <f>SUMIFS(df_taxas_bancarias!E:E,df_taxas_bancarias!D:D,Conciliacao!A185,df_taxas_bancarias!F:F,"b'\x00'")</f>
        <v>0</v>
      </c>
      <c r="N185" s="11">
        <f>SUMIFS(df_extratos!I:I,df_extratos!F:F,Conciliacao!A185,df_extratos!G:G,"DEBITO")</f>
        <v>-37190.119999999995</v>
      </c>
      <c r="O185" s="12">
        <f t="shared" si="22"/>
        <v>-11785.399999999998</v>
      </c>
      <c r="P185" s="26">
        <f t="shared" si="23"/>
        <v>-24430.900000000005</v>
      </c>
    </row>
    <row r="186" spans="1:16" hidden="1" x14ac:dyDescent="0.35">
      <c r="A186" s="6">
        <f t="shared" si="20"/>
        <v>45476</v>
      </c>
      <c r="B186" s="4">
        <f>SUMIFS(df_faturam_zig!K:K,df_faturam_zig!L:L,Conciliacao!A186)</f>
        <v>13451.59</v>
      </c>
      <c r="C186" s="4"/>
      <c r="D186" s="4">
        <f>SUMIFS(df_faturam_zig!E:E,df_faturam_zig!L:L,Conciliacao!A186,df_faturam_zig!F:F,"DINHEIRO")</f>
        <v>466.45</v>
      </c>
      <c r="E186" s="4">
        <f>SUMIFS(view_parc_agrup!G:G,view_parc_agrup!F:F,Conciliacao!A186)</f>
        <v>2478.25</v>
      </c>
      <c r="F186" s="7">
        <f>SUMIFS(df_mutuos!H:H,df_mutuos!B:B,Conciliacao!A186)</f>
        <v>15020</v>
      </c>
      <c r="G186" s="8">
        <f>SUMIFS(df_extratos!I:I,df_extratos!F:F,Conciliacao!A186,df_extratos!G:G,"CREDITO")</f>
        <v>19007.16</v>
      </c>
      <c r="H186" s="24">
        <f>SUMIFS(df_tesouraria_trans!E:E,df_tesouraria_trans!D:D,Conciliacao!A186)</f>
        <v>0</v>
      </c>
      <c r="I186" s="10">
        <f t="shared" si="21"/>
        <v>12409.130000000001</v>
      </c>
      <c r="J186" s="5">
        <f>SUMIFS(df_blueme_sem_parcelamento!F:F,df_blueme_sem_parcelamento!I:I,Conciliacao!A186)</f>
        <v>10430.309999999998</v>
      </c>
      <c r="K186" s="5">
        <f>SUMIFS(df_blueme_com_parcelamento!I:I,df_blueme_com_parcelamento!L:L,Conciliacao!A186)</f>
        <v>2154.8000000000002</v>
      </c>
      <c r="L186" s="9">
        <f>SUMIFS(df_mutuos!I:I,df_mutuos!B:B,Conciliacao!A186,df_mutuos!G:G,0)</f>
        <v>7748.23</v>
      </c>
      <c r="M186" s="9">
        <f>SUMIFS(df_taxas_bancarias!E:E,df_taxas_bancarias!D:D,Conciliacao!A186,df_taxas_bancarias!F:F,"b'\x00'")</f>
        <v>0</v>
      </c>
      <c r="N186" s="11">
        <f>SUMIFS(df_extratos!I:I,df_extratos!F:F,Conciliacao!A186,df_extratos!G:G,"DEBITO")</f>
        <v>-20432.939999999999</v>
      </c>
      <c r="O186" s="12">
        <f t="shared" si="22"/>
        <v>-99.600000000002183</v>
      </c>
      <c r="P186" s="26">
        <f t="shared" si="23"/>
        <v>-12508.730000000003</v>
      </c>
    </row>
    <row r="187" spans="1:16" hidden="1" x14ac:dyDescent="0.35">
      <c r="A187" s="6">
        <f t="shared" si="20"/>
        <v>45477</v>
      </c>
      <c r="B187" s="4">
        <f>SUMIFS(df_faturam_zig!K:K,df_faturam_zig!L:L,Conciliacao!A187)</f>
        <v>26312.43</v>
      </c>
      <c r="C187" s="4"/>
      <c r="D187" s="4">
        <f>SUMIFS(df_faturam_zig!E:E,df_faturam_zig!L:L,Conciliacao!A187,df_faturam_zig!F:F,"DINHEIRO")</f>
        <v>802.16</v>
      </c>
      <c r="E187" s="4">
        <f>SUMIFS(view_parc_agrup!G:G,view_parc_agrup!F:F,Conciliacao!A187)</f>
        <v>0</v>
      </c>
      <c r="F187" s="7">
        <f>SUMIFS(df_mutuos!H:H,df_mutuos!B:B,Conciliacao!A187)</f>
        <v>95966.69</v>
      </c>
      <c r="G187" s="8">
        <f>SUMIFS(df_extratos!I:I,df_extratos!F:F,Conciliacao!A187,df_extratos!G:G,"CREDITO")</f>
        <v>48631.579999999994</v>
      </c>
      <c r="H187" s="24">
        <f>SUMIFS(df_tesouraria_trans!E:E,df_tesouraria_trans!D:D,Conciliacao!A187)</f>
        <v>0</v>
      </c>
      <c r="I187" s="10">
        <f t="shared" si="21"/>
        <v>74449.700000000012</v>
      </c>
      <c r="J187" s="5">
        <f>SUMIFS(df_blueme_sem_parcelamento!F:F,df_blueme_sem_parcelamento!I:I,Conciliacao!A187)</f>
        <v>91917.810000000012</v>
      </c>
      <c r="K187" s="5">
        <f>SUMIFS(df_blueme_com_parcelamento!I:I,df_blueme_com_parcelamento!L:L,Conciliacao!A187)</f>
        <v>4176.68</v>
      </c>
      <c r="L187" s="9">
        <f>SUMIFS(df_mutuos!I:I,df_mutuos!B:B,Conciliacao!A187,df_mutuos!G:G,0)</f>
        <v>3000</v>
      </c>
      <c r="M187" s="9">
        <f>SUMIFS(df_taxas_bancarias!E:E,df_taxas_bancarias!D:D,Conciliacao!A187,df_taxas_bancarias!F:F,"b'\x00'")</f>
        <v>0</v>
      </c>
      <c r="N187" s="11">
        <f>SUMIFS(df_extratos!I:I,df_extratos!F:F,Conciliacao!A187,df_extratos!G:G,"DEBITO")</f>
        <v>-48608.3</v>
      </c>
      <c r="O187" s="12">
        <f t="shared" si="22"/>
        <v>50486.190000000017</v>
      </c>
      <c r="P187" s="26">
        <f t="shared" si="23"/>
        <v>-23963.509999999995</v>
      </c>
    </row>
    <row r="188" spans="1:16" hidden="1" x14ac:dyDescent="0.35">
      <c r="A188" s="6">
        <f t="shared" si="20"/>
        <v>45478</v>
      </c>
      <c r="B188" s="4">
        <f>SUMIFS(df_faturam_zig!K:K,df_faturam_zig!L:L,Conciliacao!A188)</f>
        <v>34794.46</v>
      </c>
      <c r="C188" s="4"/>
      <c r="D188" s="4">
        <f>SUMIFS(df_faturam_zig!E:E,df_faturam_zig!L:L,Conciliacao!A188,df_faturam_zig!F:F,"DINHEIRO")</f>
        <v>236.18</v>
      </c>
      <c r="E188" s="4">
        <f>SUMIFS(view_parc_agrup!G:G,view_parc_agrup!F:F,Conciliacao!A188)</f>
        <v>0</v>
      </c>
      <c r="F188" s="7">
        <f>SUMIFS(df_mutuos!H:H,df_mutuos!B:B,Conciliacao!A188)</f>
        <v>23020</v>
      </c>
      <c r="G188" s="8">
        <f>SUMIFS(df_extratos!I:I,df_extratos!F:F,Conciliacao!A188,df_extratos!G:G,"CREDITO")</f>
        <v>28036.99</v>
      </c>
      <c r="H188" s="24">
        <f>SUMIFS(df_tesouraria_trans!E:E,df_tesouraria_trans!D:D,Conciliacao!A188)</f>
        <v>0</v>
      </c>
      <c r="I188" s="10">
        <f t="shared" si="21"/>
        <v>30013.649999999998</v>
      </c>
      <c r="J188" s="5">
        <f>SUMIFS(df_blueme_sem_parcelamento!F:F,df_blueme_sem_parcelamento!I:I,Conciliacao!A188)</f>
        <v>18339.91</v>
      </c>
      <c r="K188" s="5">
        <f>SUMIFS(df_blueme_com_parcelamento!I:I,df_blueme_com_parcelamento!L:L,Conciliacao!A188)</f>
        <v>4414.59</v>
      </c>
      <c r="L188" s="9">
        <f>SUMIFS(df_mutuos!I:I,df_mutuos!B:B,Conciliacao!A188,df_mutuos!G:G,0)</f>
        <v>5000</v>
      </c>
      <c r="M188" s="9">
        <f>SUMIFS(df_taxas_bancarias!E:E,df_taxas_bancarias!D:D,Conciliacao!A188,df_taxas_bancarias!F:F,"b'\x00'")</f>
        <v>0</v>
      </c>
      <c r="N188" s="11">
        <f>SUMIFS(df_extratos!I:I,df_extratos!F:F,Conciliacao!A188,df_extratos!G:G,"DEBITO")</f>
        <v>-27727.85</v>
      </c>
      <c r="O188" s="12">
        <f t="shared" si="22"/>
        <v>26.650000000001455</v>
      </c>
      <c r="P188" s="26">
        <f t="shared" si="23"/>
        <v>-29986.999999999996</v>
      </c>
    </row>
    <row r="189" spans="1:16" hidden="1" x14ac:dyDescent="0.35">
      <c r="A189" s="6">
        <f t="shared" si="20"/>
        <v>45479</v>
      </c>
      <c r="B189" s="4">
        <f>SUMIFS(df_faturam_zig!K:K,df_faturam_zig!L:L,Conciliacao!A189)</f>
        <v>0</v>
      </c>
      <c r="C189" s="4"/>
      <c r="D189" s="4">
        <f>SUMIFS(df_faturam_zig!E:E,df_faturam_zig!L:L,Conciliacao!A189,df_faturam_zig!F:F,"DINHEIRO")</f>
        <v>0</v>
      </c>
      <c r="E189" s="4">
        <f>SUMIFS(view_parc_agrup!G:G,view_parc_agrup!F:F,Conciliacao!A189)</f>
        <v>0</v>
      </c>
      <c r="F189" s="7">
        <f>SUMIFS(df_mutuos!H:H,df_mutuos!B:B,Conciliacao!A189)</f>
        <v>0</v>
      </c>
      <c r="G189" s="8">
        <f>SUMIFS(df_extratos!I:I,df_extratos!F:F,Conciliacao!A189,df_extratos!G:G,"CREDITO")</f>
        <v>0</v>
      </c>
      <c r="H189" s="24">
        <f>SUMIFS(df_tesouraria_trans!E:E,df_tesouraria_trans!D:D,Conciliacao!A189)</f>
        <v>0</v>
      </c>
      <c r="I189" s="10">
        <f t="shared" si="21"/>
        <v>0</v>
      </c>
      <c r="J189" s="5">
        <f>SUMIFS(df_blueme_sem_parcelamento!F:F,df_blueme_sem_parcelamento!I:I,Conciliacao!A189)</f>
        <v>0</v>
      </c>
      <c r="K189" s="5">
        <f>SUMIFS(df_blueme_com_parcelamento!I:I,df_blueme_com_parcelamento!L:L,Conciliacao!A189)</f>
        <v>0</v>
      </c>
      <c r="L189" s="9">
        <f>SUMIFS(df_mutuos!I:I,df_mutuos!B:B,Conciliacao!A189,df_mutuos!G:G,0)</f>
        <v>0</v>
      </c>
      <c r="M189" s="9">
        <f>SUMIFS(df_taxas_bancarias!E:E,df_taxas_bancarias!D:D,Conciliacao!A189,df_taxas_bancarias!F:F,"b'\x00'")</f>
        <v>0</v>
      </c>
      <c r="N189" s="11">
        <f>SUMIFS(df_extratos!I:I,df_extratos!F:F,Conciliacao!A189,df_extratos!G:G,"DEBITO")</f>
        <v>0</v>
      </c>
      <c r="O189" s="12">
        <f t="shared" si="22"/>
        <v>0</v>
      </c>
      <c r="P189" s="26">
        <f t="shared" si="23"/>
        <v>0</v>
      </c>
    </row>
    <row r="190" spans="1:16" hidden="1" x14ac:dyDescent="0.35">
      <c r="A190" s="6">
        <f t="shared" si="20"/>
        <v>45480</v>
      </c>
      <c r="B190" s="4">
        <f>SUMIFS(df_faturam_zig!K:K,df_faturam_zig!L:L,Conciliacao!A190)</f>
        <v>0</v>
      </c>
      <c r="C190" s="4"/>
      <c r="D190" s="4">
        <f>SUMIFS(df_faturam_zig!E:E,df_faturam_zig!L:L,Conciliacao!A190,df_faturam_zig!F:F,"DINHEIRO")</f>
        <v>0</v>
      </c>
      <c r="E190" s="4">
        <f>SUMIFS(view_parc_agrup!G:G,view_parc_agrup!F:F,Conciliacao!A190)</f>
        <v>0</v>
      </c>
      <c r="F190" s="7">
        <f>SUMIFS(df_mutuos!H:H,df_mutuos!B:B,Conciliacao!A190)</f>
        <v>0</v>
      </c>
      <c r="G190" s="8">
        <f>SUMIFS(df_extratos!I:I,df_extratos!F:F,Conciliacao!A190,df_extratos!G:G,"CREDITO")</f>
        <v>0</v>
      </c>
      <c r="H190" s="24">
        <f>SUMIFS(df_tesouraria_trans!E:E,df_tesouraria_trans!D:D,Conciliacao!A190)</f>
        <v>0</v>
      </c>
      <c r="I190" s="10">
        <f t="shared" si="21"/>
        <v>0</v>
      </c>
      <c r="J190" s="5">
        <f>SUMIFS(df_blueme_sem_parcelamento!F:F,df_blueme_sem_parcelamento!I:I,Conciliacao!A190)</f>
        <v>54.78</v>
      </c>
      <c r="K190" s="5">
        <f>SUMIFS(df_blueme_com_parcelamento!I:I,df_blueme_com_parcelamento!L:L,Conciliacao!A190)</f>
        <v>0</v>
      </c>
      <c r="L190" s="9">
        <f>SUMIFS(df_mutuos!I:I,df_mutuos!B:B,Conciliacao!A190,df_mutuos!G:G,0)</f>
        <v>0</v>
      </c>
      <c r="M190" s="9">
        <f>SUMIFS(df_taxas_bancarias!E:E,df_taxas_bancarias!D:D,Conciliacao!A190,df_taxas_bancarias!F:F,"b'\x00'")</f>
        <v>0</v>
      </c>
      <c r="N190" s="11">
        <f>SUMIFS(df_extratos!I:I,df_extratos!F:F,Conciliacao!A190,df_extratos!G:G,"DEBITO")</f>
        <v>0</v>
      </c>
      <c r="O190" s="12">
        <f t="shared" si="22"/>
        <v>54.78</v>
      </c>
      <c r="P190" s="26">
        <f t="shared" si="23"/>
        <v>54.78</v>
      </c>
    </row>
    <row r="191" spans="1:16" hidden="1" x14ac:dyDescent="0.35">
      <c r="A191" s="6">
        <f t="shared" si="20"/>
        <v>45481</v>
      </c>
      <c r="B191" s="4">
        <f>SUMIFS(df_faturam_zig!K:K,df_faturam_zig!L:L,Conciliacao!A191)</f>
        <v>107622.83</v>
      </c>
      <c r="C191" s="4"/>
      <c r="D191" s="4">
        <f>SUMIFS(df_faturam_zig!E:E,df_faturam_zig!L:L,Conciliacao!A191,df_faturam_zig!F:F,"DINHEIRO")</f>
        <v>549.38</v>
      </c>
      <c r="E191" s="4">
        <f>SUMIFS(view_parc_agrup!G:G,view_parc_agrup!F:F,Conciliacao!A191)</f>
        <v>898.97</v>
      </c>
      <c r="F191" s="7">
        <f>SUMIFS(df_mutuos!H:H,df_mutuos!B:B,Conciliacao!A191)</f>
        <v>40140</v>
      </c>
      <c r="G191" s="8">
        <f>SUMIFS(df_extratos!I:I,df_extratos!F:F,Conciliacao!A191,df_extratos!G:G,"CREDITO")</f>
        <v>84955.55</v>
      </c>
      <c r="H191" s="24">
        <f>SUMIFS(df_tesouraria_trans!E:E,df_tesouraria_trans!D:D,Conciliacao!A191)</f>
        <v>0</v>
      </c>
      <c r="I191" s="10">
        <f t="shared" si="21"/>
        <v>64255.62999999999</v>
      </c>
      <c r="J191" s="5">
        <f>SUMIFS(df_blueme_sem_parcelamento!F:F,df_blueme_sem_parcelamento!I:I,Conciliacao!A191)</f>
        <v>31149.34</v>
      </c>
      <c r="K191" s="5">
        <f>SUMIFS(df_blueme_com_parcelamento!I:I,df_blueme_com_parcelamento!L:L,Conciliacao!A191)</f>
        <v>9119.31</v>
      </c>
      <c r="L191" s="9">
        <f>SUMIFS(df_mutuos!I:I,df_mutuos!B:B,Conciliacao!A191,df_mutuos!G:G,0)</f>
        <v>2700</v>
      </c>
      <c r="M191" s="9">
        <f>SUMIFS(df_taxas_bancarias!E:E,df_taxas_bancarias!D:D,Conciliacao!A191,df_taxas_bancarias!F:F,"b'\x00'")</f>
        <v>0</v>
      </c>
      <c r="N191" s="11">
        <f>SUMIFS(df_extratos!I:I,df_extratos!F:F,Conciliacao!A191,df_extratos!G:G,"DEBITO")</f>
        <v>-81162.720000000016</v>
      </c>
      <c r="O191" s="12">
        <f t="shared" si="22"/>
        <v>-38194.070000000014</v>
      </c>
      <c r="P191" s="26">
        <f t="shared" si="23"/>
        <v>-102449.70000000001</v>
      </c>
    </row>
    <row r="192" spans="1:16" hidden="1" x14ac:dyDescent="0.35">
      <c r="A192" s="6">
        <f t="shared" si="20"/>
        <v>45482</v>
      </c>
      <c r="B192" s="4">
        <f>SUMIFS(df_faturam_zig!K:K,df_faturam_zig!L:L,Conciliacao!A192)</f>
        <v>22854.720000000001</v>
      </c>
      <c r="C192" s="4"/>
      <c r="D192" s="4">
        <f>SUMIFS(df_faturam_zig!E:E,df_faturam_zig!L:L,Conciliacao!A192,df_faturam_zig!F:F,"DINHEIRO")</f>
        <v>174.75</v>
      </c>
      <c r="E192" s="4">
        <f>SUMIFS(view_parc_agrup!G:G,view_parc_agrup!F:F,Conciliacao!A192)</f>
        <v>0</v>
      </c>
      <c r="F192" s="7">
        <f>SUMIFS(df_mutuos!H:H,df_mutuos!B:B,Conciliacao!A192)</f>
        <v>0</v>
      </c>
      <c r="G192" s="8">
        <f>SUMIFS(df_extratos!I:I,df_extratos!F:F,Conciliacao!A192,df_extratos!G:G,"CREDITO")</f>
        <v>0</v>
      </c>
      <c r="H192" s="24">
        <f>SUMIFS(df_tesouraria_trans!E:E,df_tesouraria_trans!D:D,Conciliacao!A192)</f>
        <v>0</v>
      </c>
      <c r="I192" s="10">
        <f t="shared" si="21"/>
        <v>23029.47</v>
      </c>
      <c r="J192" s="5">
        <f>SUMIFS(df_blueme_sem_parcelamento!F:F,df_blueme_sem_parcelamento!I:I,Conciliacao!A192)</f>
        <v>0</v>
      </c>
      <c r="K192" s="5">
        <f>SUMIFS(df_blueme_com_parcelamento!I:I,df_blueme_com_parcelamento!L:L,Conciliacao!A192)</f>
        <v>0</v>
      </c>
      <c r="L192" s="9">
        <f>SUMIFS(df_mutuos!I:I,df_mutuos!B:B,Conciliacao!A192,df_mutuos!G:G,0)</f>
        <v>0</v>
      </c>
      <c r="M192" s="9">
        <f>SUMIFS(df_taxas_bancarias!E:E,df_taxas_bancarias!D:D,Conciliacao!A192,df_taxas_bancarias!F:F,"b'\x00'")</f>
        <v>0</v>
      </c>
      <c r="N192" s="11">
        <f>SUMIFS(df_extratos!I:I,df_extratos!F:F,Conciliacao!A192,df_extratos!G:G,"DEBITO")</f>
        <v>0</v>
      </c>
      <c r="O192" s="12">
        <f t="shared" si="22"/>
        <v>0</v>
      </c>
      <c r="P192" s="26">
        <f t="shared" si="23"/>
        <v>-23029.47</v>
      </c>
    </row>
    <row r="193" spans="1:16" hidden="1" x14ac:dyDescent="0.35">
      <c r="A193" s="6">
        <f t="shared" si="20"/>
        <v>45483</v>
      </c>
      <c r="B193" s="4">
        <f>SUMIFS(df_faturam_zig!K:K,df_faturam_zig!L:L,Conciliacao!A193)</f>
        <v>5871.25</v>
      </c>
      <c r="C193" s="4"/>
      <c r="D193" s="4">
        <f>SUMIFS(df_faturam_zig!E:E,df_faturam_zig!L:L,Conciliacao!A193,df_faturam_zig!F:F,"DINHEIRO")</f>
        <v>0</v>
      </c>
      <c r="E193" s="4">
        <f>SUMIFS(view_parc_agrup!G:G,view_parc_agrup!F:F,Conciliacao!A193)</f>
        <v>4106.26</v>
      </c>
      <c r="F193" s="7">
        <f>SUMIFS(df_mutuos!H:H,df_mutuos!B:B,Conciliacao!A193)</f>
        <v>58003.33</v>
      </c>
      <c r="G193" s="8">
        <f>SUMIFS(df_extratos!I:I,df_extratos!F:F,Conciliacao!A193,df_extratos!G:G,"CREDITO")</f>
        <v>91132.12999999999</v>
      </c>
      <c r="H193" s="24">
        <f>SUMIFS(df_tesouraria_trans!E:E,df_tesouraria_trans!D:D,Conciliacao!A193)</f>
        <v>0</v>
      </c>
      <c r="I193" s="10">
        <f t="shared" si="21"/>
        <v>-23151.289999999994</v>
      </c>
      <c r="J193" s="5">
        <f>SUMIFS(df_blueme_sem_parcelamento!F:F,df_blueme_sem_parcelamento!I:I,Conciliacao!A193)</f>
        <v>36800.9</v>
      </c>
      <c r="K193" s="5">
        <f>SUMIFS(df_blueme_com_parcelamento!I:I,df_blueme_com_parcelamento!L:L,Conciliacao!A193)</f>
        <v>21650.260000000002</v>
      </c>
      <c r="L193" s="9">
        <f>SUMIFS(df_mutuos!I:I,df_mutuos!B:B,Conciliacao!A193,df_mutuos!G:G,0)</f>
        <v>0</v>
      </c>
      <c r="M193" s="9">
        <f>SUMIFS(df_taxas_bancarias!E:E,df_taxas_bancarias!D:D,Conciliacao!A193,df_taxas_bancarias!F:F,"b'\x00'")</f>
        <v>0</v>
      </c>
      <c r="N193" s="11">
        <f>SUMIFS(df_extratos!I:I,df_extratos!F:F,Conciliacao!A193,df_extratos!G:G,"DEBITO")</f>
        <v>-89267.110000000015</v>
      </c>
      <c r="O193" s="12">
        <f t="shared" si="22"/>
        <v>-30815.950000000012</v>
      </c>
      <c r="P193" s="26">
        <f t="shared" si="23"/>
        <v>-7664.660000000018</v>
      </c>
    </row>
    <row r="194" spans="1:16" hidden="1" x14ac:dyDescent="0.35">
      <c r="A194" s="6">
        <f t="shared" si="20"/>
        <v>45484</v>
      </c>
      <c r="B194" s="4">
        <f>SUMIFS(df_faturam_zig!K:K,df_faturam_zig!L:L,Conciliacao!A194)</f>
        <v>18679.09</v>
      </c>
      <c r="C194" s="4"/>
      <c r="D194" s="4">
        <f>SUMIFS(df_faturam_zig!E:E,df_faturam_zig!L:L,Conciliacao!A194,df_faturam_zig!F:F,"DINHEIRO")</f>
        <v>508.46</v>
      </c>
      <c r="E194" s="4">
        <f>SUMIFS(view_parc_agrup!G:G,view_parc_agrup!F:F,Conciliacao!A194)</f>
        <v>0</v>
      </c>
      <c r="F194" s="7">
        <f>SUMIFS(df_mutuos!H:H,df_mutuos!B:B,Conciliacao!A194)</f>
        <v>45020</v>
      </c>
      <c r="G194" s="8">
        <f>SUMIFS(df_extratos!I:I,df_extratos!F:F,Conciliacao!A194,df_extratos!G:G,"CREDITO")</f>
        <v>50614.76</v>
      </c>
      <c r="H194" s="24">
        <f>SUMIFS(df_tesouraria_trans!E:E,df_tesouraria_trans!D:D,Conciliacao!A194)</f>
        <v>0</v>
      </c>
      <c r="I194" s="10">
        <f t="shared" si="21"/>
        <v>13592.79</v>
      </c>
      <c r="J194" s="5">
        <f>SUMIFS(df_blueme_sem_parcelamento!F:F,df_blueme_sem_parcelamento!I:I,Conciliacao!A194)</f>
        <v>32960.950000000004</v>
      </c>
      <c r="K194" s="5">
        <f>SUMIFS(df_blueme_com_parcelamento!I:I,df_blueme_com_parcelamento!L:L,Conciliacao!A194)</f>
        <v>6600.77</v>
      </c>
      <c r="L194" s="9">
        <f>SUMIFS(df_mutuos!I:I,df_mutuos!B:B,Conciliacao!A194,df_mutuos!G:G,0)</f>
        <v>5500</v>
      </c>
      <c r="M194" s="9">
        <f>SUMIFS(df_taxas_bancarias!E:E,df_taxas_bancarias!D:D,Conciliacao!A194,df_taxas_bancarias!F:F,"b'\x00'")</f>
        <v>0</v>
      </c>
      <c r="N194" s="11">
        <f>SUMIFS(df_extratos!I:I,df_extratos!F:F,Conciliacao!A194,df_extratos!G:G,"DEBITO")</f>
        <v>-45001.72</v>
      </c>
      <c r="O194" s="12">
        <f t="shared" si="22"/>
        <v>60</v>
      </c>
      <c r="P194" s="26">
        <f t="shared" si="23"/>
        <v>-13532.79</v>
      </c>
    </row>
    <row r="195" spans="1:16" hidden="1" x14ac:dyDescent="0.35">
      <c r="A195" s="6">
        <f t="shared" si="20"/>
        <v>45485</v>
      </c>
      <c r="B195" s="4">
        <f>SUMIFS(df_faturam_zig!K:K,df_faturam_zig!L:L,Conciliacao!A195)</f>
        <v>38537.69</v>
      </c>
      <c r="C195" s="4"/>
      <c r="D195" s="4">
        <f>SUMIFS(df_faturam_zig!E:E,df_faturam_zig!L:L,Conciliacao!A195,df_faturam_zig!F:F,"DINHEIRO")</f>
        <v>686.17</v>
      </c>
      <c r="E195" s="4">
        <f>SUMIFS(view_parc_agrup!G:G,view_parc_agrup!F:F,Conciliacao!A195)</f>
        <v>0</v>
      </c>
      <c r="F195" s="7">
        <f>SUMIFS(df_mutuos!H:H,df_mutuos!B:B,Conciliacao!A195)</f>
        <v>20387</v>
      </c>
      <c r="G195" s="8">
        <f>SUMIFS(df_extratos!I:I,df_extratos!F:F,Conciliacao!A195,df_extratos!G:G,"CREDITO")</f>
        <v>27436.109999999997</v>
      </c>
      <c r="H195" s="24">
        <f>SUMIFS(df_tesouraria_trans!E:E,df_tesouraria_trans!D:D,Conciliacao!A195)</f>
        <v>0</v>
      </c>
      <c r="I195" s="10">
        <f t="shared" si="21"/>
        <v>32174.750000000004</v>
      </c>
      <c r="J195" s="5">
        <f>SUMIFS(df_blueme_sem_parcelamento!F:F,df_blueme_sem_parcelamento!I:I,Conciliacao!A195)</f>
        <v>7041.579999999999</v>
      </c>
      <c r="K195" s="5">
        <f>SUMIFS(df_blueme_com_parcelamento!I:I,df_blueme_com_parcelamento!L:L,Conciliacao!A195)</f>
        <v>2266.1999999999998</v>
      </c>
      <c r="L195" s="9">
        <f>SUMIFS(df_mutuos!I:I,df_mutuos!B:B,Conciliacao!A195,df_mutuos!G:G,0)</f>
        <v>16500</v>
      </c>
      <c r="M195" s="9">
        <f>SUMIFS(df_taxas_bancarias!E:E,df_taxas_bancarias!D:D,Conciliacao!A195,df_taxas_bancarias!F:F,"b'\x00'")</f>
        <v>0</v>
      </c>
      <c r="N195" s="11">
        <f>SUMIFS(df_extratos!I:I,df_extratos!F:F,Conciliacao!A195,df_extratos!G:G,"DEBITO")</f>
        <v>-23375.279999999999</v>
      </c>
      <c r="O195" s="12">
        <f t="shared" si="22"/>
        <v>2432.5</v>
      </c>
      <c r="P195" s="26">
        <f t="shared" si="23"/>
        <v>-29742.250000000004</v>
      </c>
    </row>
    <row r="196" spans="1:16" hidden="1" x14ac:dyDescent="0.35">
      <c r="A196" s="6">
        <f t="shared" si="20"/>
        <v>45486</v>
      </c>
      <c r="B196" s="4">
        <f>SUMIFS(df_faturam_zig!K:K,df_faturam_zig!L:L,Conciliacao!A196)</f>
        <v>0</v>
      </c>
      <c r="C196" s="4"/>
      <c r="D196" s="4">
        <f>SUMIFS(df_faturam_zig!E:E,df_faturam_zig!L:L,Conciliacao!A196,df_faturam_zig!F:F,"DINHEIRO")</f>
        <v>0</v>
      </c>
      <c r="E196" s="4">
        <f>SUMIFS(view_parc_agrup!G:G,view_parc_agrup!F:F,Conciliacao!A196)</f>
        <v>0</v>
      </c>
      <c r="F196" s="7">
        <f>SUMIFS(df_mutuos!H:H,df_mutuos!B:B,Conciliacao!A196)</f>
        <v>0</v>
      </c>
      <c r="G196" s="8">
        <f>SUMIFS(df_extratos!I:I,df_extratos!F:F,Conciliacao!A196,df_extratos!G:G,"CREDITO")</f>
        <v>0</v>
      </c>
      <c r="H196" s="24">
        <f>SUMIFS(df_tesouraria_trans!E:E,df_tesouraria_trans!D:D,Conciliacao!A196)</f>
        <v>0</v>
      </c>
      <c r="I196" s="10">
        <f t="shared" si="21"/>
        <v>0</v>
      </c>
      <c r="J196" s="5">
        <f>SUMIFS(df_blueme_sem_parcelamento!F:F,df_blueme_sem_parcelamento!I:I,Conciliacao!A196)</f>
        <v>79.25</v>
      </c>
      <c r="K196" s="5">
        <f>SUMIFS(df_blueme_com_parcelamento!I:I,df_blueme_com_parcelamento!L:L,Conciliacao!A196)</f>
        <v>0</v>
      </c>
      <c r="L196" s="9">
        <f>SUMIFS(df_mutuos!I:I,df_mutuos!B:B,Conciliacao!A196,df_mutuos!G:G,0)</f>
        <v>0</v>
      </c>
      <c r="M196" s="9">
        <f>SUMIFS(df_taxas_bancarias!E:E,df_taxas_bancarias!D:D,Conciliacao!A196,df_taxas_bancarias!F:F,"b'\x00'")</f>
        <v>0</v>
      </c>
      <c r="N196" s="11">
        <f>SUMIFS(df_extratos!I:I,df_extratos!F:F,Conciliacao!A196,df_extratos!G:G,"DEBITO")</f>
        <v>0</v>
      </c>
      <c r="O196" s="12">
        <f t="shared" si="22"/>
        <v>79.25</v>
      </c>
      <c r="P196" s="26">
        <f t="shared" si="23"/>
        <v>79.25</v>
      </c>
    </row>
    <row r="197" spans="1:16" hidden="1" x14ac:dyDescent="0.35">
      <c r="A197" s="6">
        <f t="shared" si="20"/>
        <v>45487</v>
      </c>
      <c r="B197" s="4">
        <f>SUMIFS(df_faturam_zig!K:K,df_faturam_zig!L:L,Conciliacao!A197)</f>
        <v>0</v>
      </c>
      <c r="C197" s="4"/>
      <c r="D197" s="4">
        <f>SUMIFS(df_faturam_zig!E:E,df_faturam_zig!L:L,Conciliacao!A197,df_faturam_zig!F:F,"DINHEIRO")</f>
        <v>0</v>
      </c>
      <c r="E197" s="4">
        <f>SUMIFS(view_parc_agrup!G:G,view_parc_agrup!F:F,Conciliacao!A197)</f>
        <v>0</v>
      </c>
      <c r="F197" s="7">
        <f>SUMIFS(df_mutuos!H:H,df_mutuos!B:B,Conciliacao!A197)</f>
        <v>0</v>
      </c>
      <c r="G197" s="8">
        <f>SUMIFS(df_extratos!I:I,df_extratos!F:F,Conciliacao!A197,df_extratos!G:G,"CREDITO")</f>
        <v>0</v>
      </c>
      <c r="H197" s="24">
        <f>SUMIFS(df_tesouraria_trans!E:E,df_tesouraria_trans!D:D,Conciliacao!A197)</f>
        <v>0</v>
      </c>
      <c r="I197" s="10">
        <f t="shared" si="21"/>
        <v>0</v>
      </c>
      <c r="J197" s="5">
        <f>SUMIFS(df_blueme_sem_parcelamento!F:F,df_blueme_sem_parcelamento!I:I,Conciliacao!A197)</f>
        <v>0</v>
      </c>
      <c r="K197" s="5">
        <f>SUMIFS(df_blueme_com_parcelamento!I:I,df_blueme_com_parcelamento!L:L,Conciliacao!A197)</f>
        <v>0</v>
      </c>
      <c r="L197" s="9">
        <f>SUMIFS(df_mutuos!I:I,df_mutuos!B:B,Conciliacao!A197,df_mutuos!G:G,0)</f>
        <v>0</v>
      </c>
      <c r="M197" s="9">
        <f>SUMIFS(df_taxas_bancarias!E:E,df_taxas_bancarias!D:D,Conciliacao!A197,df_taxas_bancarias!F:F,"b'\x00'")</f>
        <v>0</v>
      </c>
      <c r="N197" s="11">
        <f>SUMIFS(df_extratos!I:I,df_extratos!F:F,Conciliacao!A197,df_extratos!G:G,"DEBITO")</f>
        <v>0</v>
      </c>
      <c r="O197" s="12">
        <f t="shared" si="22"/>
        <v>0</v>
      </c>
      <c r="P197" s="26">
        <f t="shared" si="23"/>
        <v>0</v>
      </c>
    </row>
    <row r="198" spans="1:16" hidden="1" x14ac:dyDescent="0.35">
      <c r="A198" s="6">
        <f t="shared" si="20"/>
        <v>45488</v>
      </c>
      <c r="B198" s="4">
        <f>SUMIFS(df_faturam_zig!K:K,df_faturam_zig!L:L,Conciliacao!A198)</f>
        <v>145101.04999999999</v>
      </c>
      <c r="C198" s="4"/>
      <c r="D198" s="4">
        <f>SUMIFS(df_faturam_zig!E:E,df_faturam_zig!L:L,Conciliacao!A198,df_faturam_zig!F:F,"DINHEIRO")</f>
        <v>2556.21</v>
      </c>
      <c r="E198" s="4">
        <f>SUMIFS(view_parc_agrup!G:G,view_parc_agrup!F:F,Conciliacao!A198)</f>
        <v>0</v>
      </c>
      <c r="F198" s="7">
        <f>SUMIFS(df_mutuos!H:H,df_mutuos!B:B,Conciliacao!A198)</f>
        <v>72910</v>
      </c>
      <c r="G198" s="8">
        <f>SUMIFS(df_extratos!I:I,df_extratos!F:F,Conciliacao!A198,df_extratos!G:G,"CREDITO")</f>
        <v>75706.069999999992</v>
      </c>
      <c r="H198" s="24">
        <f>SUMIFS(df_tesouraria_trans!E:E,df_tesouraria_trans!D:D,Conciliacao!A198)</f>
        <v>0</v>
      </c>
      <c r="I198" s="10">
        <f t="shared" si="21"/>
        <v>144861.19</v>
      </c>
      <c r="J198" s="5">
        <f>SUMIFS(df_blueme_sem_parcelamento!F:F,df_blueme_sem_parcelamento!I:I,Conciliacao!A198)</f>
        <v>45071.970000000008</v>
      </c>
      <c r="K198" s="5">
        <f>SUMIFS(df_blueme_com_parcelamento!I:I,df_blueme_com_parcelamento!L:L,Conciliacao!A198)</f>
        <v>25433.5</v>
      </c>
      <c r="L198" s="9">
        <f>SUMIFS(df_mutuos!I:I,df_mutuos!B:B,Conciliacao!A198,df_mutuos!G:G,0)</f>
        <v>11500</v>
      </c>
      <c r="M198" s="9">
        <f>SUMIFS(df_taxas_bancarias!E:E,df_taxas_bancarias!D:D,Conciliacao!A198,df_taxas_bancarias!F:F,"b'\x00'")</f>
        <v>0</v>
      </c>
      <c r="N198" s="11">
        <f>SUMIFS(df_extratos!I:I,df_extratos!F:F,Conciliacao!A198,df_extratos!G:G,"DEBITO")</f>
        <v>-78378.78</v>
      </c>
      <c r="O198" s="12">
        <f t="shared" si="22"/>
        <v>3626.6900000000023</v>
      </c>
      <c r="P198" s="26">
        <f t="shared" si="23"/>
        <v>-141234.5</v>
      </c>
    </row>
    <row r="199" spans="1:16" hidden="1" x14ac:dyDescent="0.35">
      <c r="A199" s="6">
        <f t="shared" si="20"/>
        <v>45489</v>
      </c>
      <c r="B199" s="4">
        <f>SUMIFS(df_faturam_zig!K:K,df_faturam_zig!L:L,Conciliacao!A199)</f>
        <v>17047.059999999998</v>
      </c>
      <c r="C199" s="4"/>
      <c r="D199" s="4">
        <f>SUMIFS(df_faturam_zig!E:E,df_faturam_zig!L:L,Conciliacao!A199,df_faturam_zig!F:F,"DINHEIRO")</f>
        <v>1764.77</v>
      </c>
      <c r="E199" s="4">
        <f>SUMIFS(view_parc_agrup!G:G,view_parc_agrup!F:F,Conciliacao!A199)</f>
        <v>0</v>
      </c>
      <c r="F199" s="7">
        <f>SUMIFS(df_mutuos!H:H,df_mutuos!B:B,Conciliacao!A199)</f>
        <v>36470</v>
      </c>
      <c r="G199" s="8">
        <f>SUMIFS(df_extratos!I:I,df_extratos!F:F,Conciliacao!A199,df_extratos!G:G,"CREDITO")</f>
        <v>37393.670000000006</v>
      </c>
      <c r="H199" s="24">
        <f>SUMIFS(df_tesouraria_trans!E:E,df_tesouraria_trans!D:D,Conciliacao!A199)</f>
        <v>0</v>
      </c>
      <c r="I199" s="10">
        <f t="shared" si="21"/>
        <v>17888.159999999996</v>
      </c>
      <c r="J199" s="5">
        <f>SUMIFS(df_blueme_sem_parcelamento!F:F,df_blueme_sem_parcelamento!I:I,Conciliacao!A199)</f>
        <v>11885.49</v>
      </c>
      <c r="K199" s="5">
        <f>SUMIFS(df_blueme_com_parcelamento!I:I,df_blueme_com_parcelamento!L:L,Conciliacao!A199)</f>
        <v>22953.21</v>
      </c>
      <c r="L199" s="9">
        <f>SUMIFS(df_mutuos!I:I,df_mutuos!B:B,Conciliacao!A199,df_mutuos!G:G,0)</f>
        <v>0</v>
      </c>
      <c r="M199" s="9">
        <f>SUMIFS(df_taxas_bancarias!E:E,df_taxas_bancarias!D:D,Conciliacao!A199,df_taxas_bancarias!F:F,"b'\x00'")</f>
        <v>0</v>
      </c>
      <c r="N199" s="11">
        <f>SUMIFS(df_extratos!I:I,df_extratos!F:F,Conciliacao!A199,df_extratos!G:G,"DEBITO")</f>
        <v>-35337.39</v>
      </c>
      <c r="O199" s="12">
        <f t="shared" si="22"/>
        <v>-498.69000000000233</v>
      </c>
      <c r="P199" s="26">
        <f t="shared" si="23"/>
        <v>-18386.849999999999</v>
      </c>
    </row>
    <row r="200" spans="1:16" hidden="1" x14ac:dyDescent="0.35">
      <c r="A200" s="6">
        <f t="shared" si="20"/>
        <v>45490</v>
      </c>
      <c r="B200" s="4">
        <f>SUMIFS(df_faturam_zig!K:K,df_faturam_zig!L:L,Conciliacao!A200)</f>
        <v>21842.22</v>
      </c>
      <c r="C200" s="4"/>
      <c r="D200" s="4">
        <f>SUMIFS(df_faturam_zig!E:E,df_faturam_zig!L:L,Conciliacao!A200,df_faturam_zig!F:F,"DINHEIRO")</f>
        <v>240.35</v>
      </c>
      <c r="E200" s="4">
        <f>SUMIFS(view_parc_agrup!G:G,view_parc_agrup!F:F,Conciliacao!A200)</f>
        <v>2159.21</v>
      </c>
      <c r="F200" s="7">
        <f>SUMIFS(df_mutuos!H:H,df_mutuos!B:B,Conciliacao!A200)</f>
        <v>87451</v>
      </c>
      <c r="G200" s="8">
        <f>SUMIFS(df_extratos!I:I,df_extratos!F:F,Conciliacao!A200,df_extratos!G:G,"CREDITO")</f>
        <v>68548.840000000011</v>
      </c>
      <c r="H200" s="24">
        <f>SUMIFS(df_tesouraria_trans!E:E,df_tesouraria_trans!D:D,Conciliacao!A200)</f>
        <v>0</v>
      </c>
      <c r="I200" s="10">
        <f t="shared" si="21"/>
        <v>43143.939999999988</v>
      </c>
      <c r="J200" s="5">
        <f>SUMIFS(df_blueme_sem_parcelamento!F:F,df_blueme_sem_parcelamento!I:I,Conciliacao!A200)</f>
        <v>84966.579999999987</v>
      </c>
      <c r="K200" s="5">
        <f>SUMIFS(df_blueme_com_parcelamento!I:I,df_blueme_com_parcelamento!L:L,Conciliacao!A200)</f>
        <v>1478.54</v>
      </c>
      <c r="L200" s="9">
        <f>SUMIFS(df_mutuos!I:I,df_mutuos!B:B,Conciliacao!A200,df_mutuos!G:G,0)</f>
        <v>9000</v>
      </c>
      <c r="M200" s="9">
        <f>SUMIFS(df_taxas_bancarias!E:E,df_taxas_bancarias!D:D,Conciliacao!A200,df_taxas_bancarias!F:F,"b'\x00'")</f>
        <v>0</v>
      </c>
      <c r="N200" s="11">
        <f>SUMIFS(df_extratos!I:I,df_extratos!F:F,Conciliacao!A200,df_extratos!G:G,"DEBITO")</f>
        <v>-71004.5</v>
      </c>
      <c r="O200" s="12">
        <f t="shared" si="22"/>
        <v>24440.619999999981</v>
      </c>
      <c r="P200" s="26">
        <f t="shared" si="23"/>
        <v>-18703.320000000007</v>
      </c>
    </row>
    <row r="201" spans="1:16" hidden="1" x14ac:dyDescent="0.35">
      <c r="A201" s="6">
        <f t="shared" si="20"/>
        <v>45491</v>
      </c>
      <c r="B201" s="4">
        <f>SUMIFS(df_faturam_zig!K:K,df_faturam_zig!L:L,Conciliacao!A201)</f>
        <v>22282.53</v>
      </c>
      <c r="C201" s="4"/>
      <c r="D201" s="4">
        <f>SUMIFS(df_faturam_zig!E:E,df_faturam_zig!L:L,Conciliacao!A201,df_faturam_zig!F:F,"DINHEIRO")</f>
        <v>50</v>
      </c>
      <c r="E201" s="4">
        <f>SUMIFS(view_parc_agrup!G:G,view_parc_agrup!F:F,Conciliacao!A201)</f>
        <v>0</v>
      </c>
      <c r="F201" s="7">
        <f>SUMIFS(df_mutuos!H:H,df_mutuos!B:B,Conciliacao!A201)</f>
        <v>45010</v>
      </c>
      <c r="G201" s="8">
        <f>SUMIFS(df_extratos!I:I,df_extratos!F:F,Conciliacao!A201,df_extratos!G:G,"CREDITO")</f>
        <v>46999.1</v>
      </c>
      <c r="H201" s="24">
        <f>SUMIFS(df_tesouraria_trans!E:E,df_tesouraria_trans!D:D,Conciliacao!A201)</f>
        <v>0</v>
      </c>
      <c r="I201" s="10">
        <f t="shared" si="21"/>
        <v>20343.43</v>
      </c>
      <c r="J201" s="5">
        <f>SUMIFS(df_blueme_sem_parcelamento!F:F,df_blueme_sem_parcelamento!I:I,Conciliacao!A201)</f>
        <v>29137.34</v>
      </c>
      <c r="K201" s="5">
        <f>SUMIFS(df_blueme_com_parcelamento!I:I,df_blueme_com_parcelamento!L:L,Conciliacao!A201)</f>
        <v>2434.42</v>
      </c>
      <c r="L201" s="9">
        <f>SUMIFS(df_mutuos!I:I,df_mutuos!B:B,Conciliacao!A201,df_mutuos!G:G,0)</f>
        <v>19000</v>
      </c>
      <c r="M201" s="9">
        <f>SUMIFS(df_taxas_bancarias!E:E,df_taxas_bancarias!D:D,Conciliacao!A201,df_taxas_bancarias!F:F,"b'\x00'")</f>
        <v>0</v>
      </c>
      <c r="N201" s="11">
        <f>SUMIFS(df_extratos!I:I,df_extratos!F:F,Conciliacao!A201,df_extratos!G:G,"DEBITO")</f>
        <v>-50057.759999999995</v>
      </c>
      <c r="O201" s="12">
        <f t="shared" si="22"/>
        <v>514.00000000000728</v>
      </c>
      <c r="P201" s="26">
        <f t="shared" si="23"/>
        <v>-19829.429999999993</v>
      </c>
    </row>
    <row r="202" spans="1:16" hidden="1" x14ac:dyDescent="0.35">
      <c r="A202" s="6">
        <f t="shared" si="20"/>
        <v>45492</v>
      </c>
      <c r="B202" s="4">
        <f>SUMIFS(df_faturam_zig!K:K,df_faturam_zig!L:L,Conciliacao!A202)</f>
        <v>36807.699999999997</v>
      </c>
      <c r="C202" s="4"/>
      <c r="D202" s="4">
        <f>SUMIFS(df_faturam_zig!E:E,df_faturam_zig!L:L,Conciliacao!A202,df_faturam_zig!F:F,"DINHEIRO")</f>
        <v>178.1</v>
      </c>
      <c r="E202" s="4">
        <f>SUMIFS(view_parc_agrup!G:G,view_parc_agrup!F:F,Conciliacao!A202)</f>
        <v>0</v>
      </c>
      <c r="F202" s="7">
        <f>SUMIFS(df_mutuos!H:H,df_mutuos!B:B,Conciliacao!A202)</f>
        <v>53450</v>
      </c>
      <c r="G202" s="8">
        <f>SUMIFS(df_extratos!I:I,df_extratos!F:F,Conciliacao!A202,df_extratos!G:G,"CREDITO")</f>
        <v>58155.24</v>
      </c>
      <c r="H202" s="24">
        <f>SUMIFS(df_tesouraria_trans!E:E,df_tesouraria_trans!D:D,Conciliacao!A202)</f>
        <v>0</v>
      </c>
      <c r="I202" s="10">
        <f t="shared" si="21"/>
        <v>32280.55999999999</v>
      </c>
      <c r="J202" s="5">
        <f>SUMIFS(df_blueme_sem_parcelamento!F:F,df_blueme_sem_parcelamento!I:I,Conciliacao!A202)</f>
        <v>44356.26</v>
      </c>
      <c r="K202" s="5">
        <f>SUMIFS(df_blueme_com_parcelamento!I:I,df_blueme_com_parcelamento!L:L,Conciliacao!A202)</f>
        <v>8682.5099999999984</v>
      </c>
      <c r="L202" s="9">
        <f>SUMIFS(df_mutuos!I:I,df_mutuos!B:B,Conciliacao!A202,df_mutuos!G:G,0)</f>
        <v>36500</v>
      </c>
      <c r="M202" s="9">
        <f>SUMIFS(df_taxas_bancarias!E:E,df_taxas_bancarias!D:D,Conciliacao!A202,df_taxas_bancarias!F:F,"b'\x00'")</f>
        <v>0</v>
      </c>
      <c r="N202" s="11">
        <f>SUMIFS(df_extratos!I:I,df_extratos!F:F,Conciliacao!A202,df_extratos!G:G,"DEBITO")</f>
        <v>-57793.55</v>
      </c>
      <c r="O202" s="12">
        <f t="shared" si="22"/>
        <v>31745.22</v>
      </c>
      <c r="P202" s="26">
        <f t="shared" si="23"/>
        <v>-535.33999999998923</v>
      </c>
    </row>
    <row r="203" spans="1:16" hidden="1" x14ac:dyDescent="0.35">
      <c r="A203" s="6">
        <f t="shared" si="20"/>
        <v>45493</v>
      </c>
      <c r="B203" s="4">
        <f>SUMIFS(df_faturam_zig!K:K,df_faturam_zig!L:L,Conciliacao!A203)</f>
        <v>0</v>
      </c>
      <c r="C203" s="4"/>
      <c r="D203" s="4">
        <f>SUMIFS(df_faturam_zig!E:E,df_faturam_zig!L:L,Conciliacao!A203,df_faturam_zig!F:F,"DINHEIRO")</f>
        <v>0</v>
      </c>
      <c r="E203" s="4">
        <f>SUMIFS(view_parc_agrup!G:G,view_parc_agrup!F:F,Conciliacao!A203)</f>
        <v>0</v>
      </c>
      <c r="F203" s="7">
        <f>SUMIFS(df_mutuos!H:H,df_mutuos!B:B,Conciliacao!A203)</f>
        <v>0</v>
      </c>
      <c r="G203" s="8">
        <f>SUMIFS(df_extratos!I:I,df_extratos!F:F,Conciliacao!A203,df_extratos!G:G,"CREDITO")</f>
        <v>0</v>
      </c>
      <c r="H203" s="24">
        <f>SUMIFS(df_tesouraria_trans!E:E,df_tesouraria_trans!D:D,Conciliacao!A203)</f>
        <v>0</v>
      </c>
      <c r="I203" s="10">
        <f t="shared" si="21"/>
        <v>0</v>
      </c>
      <c r="J203" s="5">
        <f>SUMIFS(df_blueme_sem_parcelamento!F:F,df_blueme_sem_parcelamento!I:I,Conciliacao!A203)</f>
        <v>76.37</v>
      </c>
      <c r="K203" s="5">
        <f>SUMIFS(df_blueme_com_parcelamento!I:I,df_blueme_com_parcelamento!L:L,Conciliacao!A203)</f>
        <v>0</v>
      </c>
      <c r="L203" s="9">
        <f>SUMIFS(df_mutuos!I:I,df_mutuos!B:B,Conciliacao!A203,df_mutuos!G:G,0)</f>
        <v>0</v>
      </c>
      <c r="M203" s="9">
        <f>SUMIFS(df_taxas_bancarias!E:E,df_taxas_bancarias!D:D,Conciliacao!A203,df_taxas_bancarias!F:F,"b'\x00'")</f>
        <v>0</v>
      </c>
      <c r="N203" s="11">
        <f>SUMIFS(df_extratos!I:I,df_extratos!F:F,Conciliacao!A203,df_extratos!G:G,"DEBITO")</f>
        <v>0</v>
      </c>
      <c r="O203" s="12">
        <f t="shared" si="22"/>
        <v>76.37</v>
      </c>
      <c r="P203" s="26">
        <f t="shared" si="23"/>
        <v>76.37</v>
      </c>
    </row>
    <row r="204" spans="1:16" hidden="1" x14ac:dyDescent="0.35">
      <c r="A204" s="6">
        <f t="shared" si="20"/>
        <v>45494</v>
      </c>
      <c r="B204" s="4">
        <f>SUMIFS(df_faturam_zig!K:K,df_faturam_zig!L:L,Conciliacao!A204)</f>
        <v>0</v>
      </c>
      <c r="C204" s="4"/>
      <c r="D204" s="4">
        <f>SUMIFS(df_faturam_zig!E:E,df_faturam_zig!L:L,Conciliacao!A204,df_faturam_zig!F:F,"DINHEIRO")</f>
        <v>0</v>
      </c>
      <c r="E204" s="4">
        <f>SUMIFS(view_parc_agrup!G:G,view_parc_agrup!F:F,Conciliacao!A204)</f>
        <v>0</v>
      </c>
      <c r="F204" s="7">
        <f>SUMIFS(df_mutuos!H:H,df_mutuos!B:B,Conciliacao!A204)</f>
        <v>0</v>
      </c>
      <c r="G204" s="8">
        <f>SUMIFS(df_extratos!I:I,df_extratos!F:F,Conciliacao!A204,df_extratos!G:G,"CREDITO")</f>
        <v>0</v>
      </c>
      <c r="H204" s="24">
        <f>SUMIFS(df_tesouraria_trans!E:E,df_tesouraria_trans!D:D,Conciliacao!A204)</f>
        <v>0</v>
      </c>
      <c r="I204" s="10">
        <f t="shared" si="21"/>
        <v>0</v>
      </c>
      <c r="J204" s="5">
        <f>SUMIFS(df_blueme_sem_parcelamento!F:F,df_blueme_sem_parcelamento!I:I,Conciliacao!A204)</f>
        <v>0</v>
      </c>
      <c r="K204" s="5">
        <f>SUMIFS(df_blueme_com_parcelamento!I:I,df_blueme_com_parcelamento!L:L,Conciliacao!A204)</f>
        <v>0</v>
      </c>
      <c r="L204" s="9">
        <f>SUMIFS(df_mutuos!I:I,df_mutuos!B:B,Conciliacao!A204,df_mutuos!G:G,0)</f>
        <v>0</v>
      </c>
      <c r="M204" s="9">
        <f>SUMIFS(df_taxas_bancarias!E:E,df_taxas_bancarias!D:D,Conciliacao!A204,df_taxas_bancarias!F:F,"b'\x00'")</f>
        <v>0</v>
      </c>
      <c r="N204" s="11">
        <f>SUMIFS(df_extratos!I:I,df_extratos!F:F,Conciliacao!A204,df_extratos!G:G,"DEBITO")</f>
        <v>0</v>
      </c>
      <c r="O204" s="12">
        <f t="shared" si="22"/>
        <v>0</v>
      </c>
      <c r="P204" s="26">
        <f t="shared" si="23"/>
        <v>0</v>
      </c>
    </row>
    <row r="205" spans="1:16" hidden="1" x14ac:dyDescent="0.35">
      <c r="A205" s="6">
        <f t="shared" si="20"/>
        <v>45495</v>
      </c>
      <c r="B205" s="4">
        <f>SUMIFS(df_faturam_zig!K:K,df_faturam_zig!L:L,Conciliacao!A205)</f>
        <v>164007.82</v>
      </c>
      <c r="C205" s="4"/>
      <c r="D205" s="4">
        <f>SUMIFS(df_faturam_zig!E:E,df_faturam_zig!L:L,Conciliacao!A205,df_faturam_zig!F:F,"DINHEIRO")</f>
        <v>2960.7200000000003</v>
      </c>
      <c r="E205" s="4">
        <f>SUMIFS(view_parc_agrup!G:G,view_parc_agrup!F:F,Conciliacao!A205)</f>
        <v>4000</v>
      </c>
      <c r="F205" s="7">
        <f>SUMIFS(df_mutuos!H:H,df_mutuos!B:B,Conciliacao!A205)</f>
        <v>96540</v>
      </c>
      <c r="G205" s="8">
        <f>SUMIFS(df_extratos!I:I,df_extratos!F:F,Conciliacao!A205,df_extratos!G:G,"CREDITO")</f>
        <v>110124.50000000001</v>
      </c>
      <c r="H205" s="24">
        <f>SUMIFS(df_tesouraria_trans!E:E,df_tesouraria_trans!D:D,Conciliacao!A205)</f>
        <v>0</v>
      </c>
      <c r="I205" s="10">
        <f t="shared" si="21"/>
        <v>157384.04000000004</v>
      </c>
      <c r="J205" s="5">
        <f>SUMIFS(df_blueme_sem_parcelamento!F:F,df_blueme_sem_parcelamento!I:I,Conciliacao!A205)</f>
        <v>88354.260000000024</v>
      </c>
      <c r="K205" s="5">
        <f>SUMIFS(df_blueme_com_parcelamento!I:I,df_blueme_com_parcelamento!L:L,Conciliacao!A205)</f>
        <v>10401.210000000001</v>
      </c>
      <c r="L205" s="9">
        <f>SUMIFS(df_mutuos!I:I,df_mutuos!B:B,Conciliacao!A205,df_mutuos!G:G,0)</f>
        <v>2500</v>
      </c>
      <c r="M205" s="9">
        <f>SUMIFS(df_taxas_bancarias!E:E,df_taxas_bancarias!D:D,Conciliacao!A205,df_taxas_bancarias!F:F,"b'\x00'")</f>
        <v>0</v>
      </c>
      <c r="N205" s="11">
        <f>SUMIFS(df_extratos!I:I,df_extratos!F:F,Conciliacao!A205,df_extratos!G:G,"DEBITO")</f>
        <v>-108713.68000000001</v>
      </c>
      <c r="O205" s="12">
        <f t="shared" si="22"/>
        <v>-7458.2099999999773</v>
      </c>
      <c r="P205" s="26">
        <f t="shared" si="23"/>
        <v>-164842.25</v>
      </c>
    </row>
    <row r="206" spans="1:16" hidden="1" x14ac:dyDescent="0.35">
      <c r="A206" s="6">
        <f t="shared" si="20"/>
        <v>45496</v>
      </c>
      <c r="B206" s="4">
        <f>SUMIFS(df_faturam_zig!K:K,df_faturam_zig!L:L,Conciliacao!A206)</f>
        <v>21055.53</v>
      </c>
      <c r="C206" s="4"/>
      <c r="D206" s="4">
        <f>SUMIFS(df_faturam_zig!E:E,df_faturam_zig!L:L,Conciliacao!A206,df_faturam_zig!F:F,"DINHEIRO")</f>
        <v>1608.06</v>
      </c>
      <c r="E206" s="4">
        <f>SUMIFS(view_parc_agrup!G:G,view_parc_agrup!F:F,Conciliacao!A206)</f>
        <v>4780.82</v>
      </c>
      <c r="F206" s="7">
        <f>SUMIFS(df_mutuos!H:H,df_mutuos!B:B,Conciliacao!A206)</f>
        <v>20010</v>
      </c>
      <c r="G206" s="8">
        <f>SUMIFS(df_extratos!I:I,df_extratos!F:F,Conciliacao!A206,df_extratos!G:G,"CREDITO")</f>
        <v>25481.52</v>
      </c>
      <c r="H206" s="24">
        <f>SUMIFS(df_tesouraria_trans!E:E,df_tesouraria_trans!D:D,Conciliacao!A206)</f>
        <v>0</v>
      </c>
      <c r="I206" s="10">
        <f t="shared" si="21"/>
        <v>21972.890000000003</v>
      </c>
      <c r="J206" s="5">
        <f>SUMIFS(df_blueme_sem_parcelamento!F:F,df_blueme_sem_parcelamento!I:I,Conciliacao!A206)</f>
        <v>6550.99</v>
      </c>
      <c r="K206" s="5">
        <f>SUMIFS(df_blueme_com_parcelamento!I:I,df_blueme_com_parcelamento!L:L,Conciliacao!A206)</f>
        <v>9747.17</v>
      </c>
      <c r="L206" s="9">
        <f>SUMIFS(df_mutuos!I:I,df_mutuos!B:B,Conciliacao!A206,df_mutuos!G:G,0)</f>
        <v>7300</v>
      </c>
      <c r="M206" s="9">
        <f>SUMIFS(df_taxas_bancarias!E:E,df_taxas_bancarias!D:D,Conciliacao!A206,df_taxas_bancarias!F:F,"b'\x00'")</f>
        <v>0</v>
      </c>
      <c r="N206" s="11">
        <f>SUMIFS(df_extratos!I:I,df_extratos!F:F,Conciliacao!A206,df_extratos!G:G,"DEBITO")</f>
        <v>-23961.46</v>
      </c>
      <c r="O206" s="12">
        <f t="shared" si="22"/>
        <v>-363.29999999999927</v>
      </c>
      <c r="P206" s="26">
        <f t="shared" si="23"/>
        <v>-22336.190000000002</v>
      </c>
    </row>
    <row r="207" spans="1:16" hidden="1" x14ac:dyDescent="0.35">
      <c r="A207" s="6">
        <f t="shared" si="20"/>
        <v>45497</v>
      </c>
      <c r="B207" s="4">
        <f>SUMIFS(df_faturam_zig!K:K,df_faturam_zig!L:L,Conciliacao!A207)</f>
        <v>18518.72</v>
      </c>
      <c r="C207" s="4"/>
      <c r="D207" s="4">
        <f>SUMIFS(df_faturam_zig!E:E,df_faturam_zig!L:L,Conciliacao!A207,df_faturam_zig!F:F,"DINHEIRO")</f>
        <v>0</v>
      </c>
      <c r="E207" s="4">
        <f>SUMIFS(view_parc_agrup!G:G,view_parc_agrup!F:F,Conciliacao!A207)</f>
        <v>3375.31</v>
      </c>
      <c r="F207" s="7">
        <f>SUMIFS(df_mutuos!H:H,df_mutuos!B:B,Conciliacao!A207)</f>
        <v>75460</v>
      </c>
      <c r="G207" s="8">
        <f>SUMIFS(df_extratos!I:I,df_extratos!F:F,Conciliacao!A207,df_extratos!G:G,"CREDITO")</f>
        <v>44005.279999999999</v>
      </c>
      <c r="H207" s="24">
        <f>SUMIFS(df_tesouraria_trans!E:E,df_tesouraria_trans!D:D,Conciliacao!A207)</f>
        <v>0</v>
      </c>
      <c r="I207" s="10">
        <f t="shared" si="21"/>
        <v>53348.75</v>
      </c>
      <c r="J207" s="5">
        <f>SUMIFS(df_blueme_sem_parcelamento!F:F,df_blueme_sem_parcelamento!I:I,Conciliacao!A207)</f>
        <v>74561.759999999995</v>
      </c>
      <c r="K207" s="5">
        <f>SUMIFS(df_blueme_com_parcelamento!I:I,df_blueme_com_parcelamento!L:L,Conciliacao!A207)</f>
        <v>6182.82</v>
      </c>
      <c r="L207" s="9">
        <f>SUMIFS(df_mutuos!I:I,df_mutuos!B:B,Conciliacao!A207,df_mutuos!G:G,0)</f>
        <v>8600</v>
      </c>
      <c r="M207" s="9">
        <f>SUMIFS(df_taxas_bancarias!E:E,df_taxas_bancarias!D:D,Conciliacao!A207,df_taxas_bancarias!F:F,"b'\x00'")</f>
        <v>0</v>
      </c>
      <c r="N207" s="11">
        <f>SUMIFS(df_extratos!I:I,df_extratos!F:F,Conciliacao!A207,df_extratos!G:G,"DEBITO")</f>
        <v>-48674.58</v>
      </c>
      <c r="O207" s="12">
        <f t="shared" si="22"/>
        <v>40669.999999999985</v>
      </c>
      <c r="P207" s="26">
        <f t="shared" si="23"/>
        <v>-12678.750000000015</v>
      </c>
    </row>
    <row r="208" spans="1:16" hidden="1" x14ac:dyDescent="0.35">
      <c r="A208" s="6">
        <f t="shared" si="20"/>
        <v>45498</v>
      </c>
      <c r="B208" s="4">
        <f>SUMIFS(df_faturam_zig!K:K,df_faturam_zig!L:L,Conciliacao!A208)</f>
        <v>24509.9</v>
      </c>
      <c r="C208" s="4"/>
      <c r="D208" s="4">
        <f>SUMIFS(df_faturam_zig!E:E,df_faturam_zig!L:L,Conciliacao!A208,df_faturam_zig!F:F,"DINHEIRO")</f>
        <v>631.77</v>
      </c>
      <c r="E208" s="4">
        <f>SUMIFS(view_parc_agrup!G:G,view_parc_agrup!F:F,Conciliacao!A208)</f>
        <v>1200</v>
      </c>
      <c r="F208" s="7">
        <f>SUMIFS(df_mutuos!H:H,df_mutuos!B:B,Conciliacao!A208)</f>
        <v>58146</v>
      </c>
      <c r="G208" s="8">
        <f>SUMIFS(df_extratos!I:I,df_extratos!F:F,Conciliacao!A208,df_extratos!G:G,"CREDITO")</f>
        <v>58451.93</v>
      </c>
      <c r="H208" s="24">
        <f>SUMIFS(df_tesouraria_trans!E:E,df_tesouraria_trans!D:D,Conciliacao!A208)</f>
        <v>0</v>
      </c>
      <c r="I208" s="10">
        <f t="shared" si="21"/>
        <v>26035.739999999998</v>
      </c>
      <c r="J208" s="5">
        <f>SUMIFS(df_blueme_sem_parcelamento!F:F,df_blueme_sem_parcelamento!I:I,Conciliacao!A208)</f>
        <v>46198.489999999991</v>
      </c>
      <c r="K208" s="5">
        <f>SUMIFS(df_blueme_com_parcelamento!I:I,df_blueme_com_parcelamento!L:L,Conciliacao!A208)</f>
        <v>11788.86</v>
      </c>
      <c r="L208" s="9">
        <f>SUMIFS(df_mutuos!I:I,df_mutuos!B:B,Conciliacao!A208,df_mutuos!G:G,0)</f>
        <v>3200</v>
      </c>
      <c r="M208" s="9">
        <f>SUMIFS(df_taxas_bancarias!E:E,df_taxas_bancarias!D:D,Conciliacao!A208,df_taxas_bancarias!F:F,"b'\x00'")</f>
        <v>0</v>
      </c>
      <c r="N208" s="11">
        <f>SUMIFS(df_extratos!I:I,df_extratos!F:F,Conciliacao!A208,df_extratos!G:G,"DEBITO")</f>
        <v>-56839.479999999996</v>
      </c>
      <c r="O208" s="12">
        <f t="shared" si="22"/>
        <v>4347.8699999999953</v>
      </c>
      <c r="P208" s="26">
        <f t="shared" si="23"/>
        <v>-21687.870000000003</v>
      </c>
    </row>
    <row r="209" spans="1:16" hidden="1" x14ac:dyDescent="0.35">
      <c r="A209" s="6">
        <f t="shared" si="20"/>
        <v>45499</v>
      </c>
      <c r="B209" s="4">
        <f>SUMIFS(df_faturam_zig!K:K,df_faturam_zig!L:L,Conciliacao!A209)</f>
        <v>38900.239999999998</v>
      </c>
      <c r="C209" s="4"/>
      <c r="D209" s="4">
        <f>SUMIFS(df_faturam_zig!E:E,df_faturam_zig!L:L,Conciliacao!A209,df_faturam_zig!F:F,"DINHEIRO")</f>
        <v>1295.17</v>
      </c>
      <c r="E209" s="4">
        <f>SUMIFS(view_parc_agrup!G:G,view_parc_agrup!F:F,Conciliacao!A209)</f>
        <v>0</v>
      </c>
      <c r="F209" s="7">
        <f>SUMIFS(df_mutuos!H:H,df_mutuos!B:B,Conciliacao!A209)</f>
        <v>23620</v>
      </c>
      <c r="G209" s="8">
        <f>SUMIFS(df_extratos!I:I,df_extratos!F:F,Conciliacao!A209,df_extratos!G:G,"CREDITO")</f>
        <v>32304.11</v>
      </c>
      <c r="H209" s="24">
        <f>SUMIFS(df_tesouraria_trans!E:E,df_tesouraria_trans!D:D,Conciliacao!A209)</f>
        <v>0</v>
      </c>
      <c r="I209" s="10">
        <f t="shared" si="21"/>
        <v>31511.299999999996</v>
      </c>
      <c r="J209" s="5">
        <f>SUMIFS(df_blueme_sem_parcelamento!F:F,df_blueme_sem_parcelamento!I:I,Conciliacao!A209)</f>
        <v>6708.33</v>
      </c>
      <c r="K209" s="5">
        <f>SUMIFS(df_blueme_com_parcelamento!I:I,df_blueme_com_parcelamento!L:L,Conciliacao!A209)</f>
        <v>13436.279999999999</v>
      </c>
      <c r="L209" s="9">
        <f>SUMIFS(df_mutuos!I:I,df_mutuos!B:B,Conciliacao!A209,df_mutuos!G:G,0)</f>
        <v>9000</v>
      </c>
      <c r="M209" s="9">
        <f>SUMIFS(df_taxas_bancarias!E:E,df_taxas_bancarias!D:D,Conciliacao!A209,df_taxas_bancarias!F:F,"b'\x00'")</f>
        <v>0</v>
      </c>
      <c r="N209" s="11">
        <f>SUMIFS(df_extratos!I:I,df_extratos!F:F,Conciliacao!A209,df_extratos!G:G,"DEBITO")</f>
        <v>-29142.13</v>
      </c>
      <c r="O209" s="12">
        <f t="shared" si="22"/>
        <v>2.4799999999995634</v>
      </c>
      <c r="P209" s="26">
        <f t="shared" si="23"/>
        <v>-31508.819999999996</v>
      </c>
    </row>
    <row r="210" spans="1:16" hidden="1" x14ac:dyDescent="0.35">
      <c r="A210" s="6">
        <f t="shared" si="20"/>
        <v>45500</v>
      </c>
      <c r="B210" s="4">
        <f>SUMIFS(df_faturam_zig!K:K,df_faturam_zig!L:L,Conciliacao!A210)</f>
        <v>0</v>
      </c>
      <c r="C210" s="4"/>
      <c r="D210" s="4">
        <f>SUMIFS(df_faturam_zig!E:E,df_faturam_zig!L:L,Conciliacao!A210,df_faturam_zig!F:F,"DINHEIRO")</f>
        <v>0</v>
      </c>
      <c r="E210" s="4">
        <f>SUMIFS(view_parc_agrup!G:G,view_parc_agrup!F:F,Conciliacao!A210)</f>
        <v>0</v>
      </c>
      <c r="F210" s="7">
        <f>SUMIFS(df_mutuos!H:H,df_mutuos!B:B,Conciliacao!A210)</f>
        <v>0</v>
      </c>
      <c r="G210" s="8">
        <f>SUMIFS(df_extratos!I:I,df_extratos!F:F,Conciliacao!A210,df_extratos!G:G,"CREDITO")</f>
        <v>0</v>
      </c>
      <c r="H210" s="24">
        <f>SUMIFS(df_tesouraria_trans!E:E,df_tesouraria_trans!D:D,Conciliacao!A210)</f>
        <v>0</v>
      </c>
      <c r="I210" s="10">
        <f t="shared" si="21"/>
        <v>0</v>
      </c>
      <c r="J210" s="5">
        <f>SUMIFS(df_blueme_sem_parcelamento!F:F,df_blueme_sem_parcelamento!I:I,Conciliacao!A210)</f>
        <v>0</v>
      </c>
      <c r="K210" s="5">
        <f>SUMIFS(df_blueme_com_parcelamento!I:I,df_blueme_com_parcelamento!L:L,Conciliacao!A210)</f>
        <v>0</v>
      </c>
      <c r="L210" s="9">
        <f>SUMIFS(df_mutuos!I:I,df_mutuos!B:B,Conciliacao!A210,df_mutuos!G:G,0)</f>
        <v>0</v>
      </c>
      <c r="M210" s="9">
        <f>SUMIFS(df_taxas_bancarias!E:E,df_taxas_bancarias!D:D,Conciliacao!A210,df_taxas_bancarias!F:F,"b'\x00'")</f>
        <v>0</v>
      </c>
      <c r="N210" s="11">
        <f>SUMIFS(df_extratos!I:I,df_extratos!F:F,Conciliacao!A210,df_extratos!G:G,"DEBITO")</f>
        <v>0</v>
      </c>
      <c r="O210" s="12">
        <f t="shared" si="22"/>
        <v>0</v>
      </c>
      <c r="P210" s="26">
        <f t="shared" si="23"/>
        <v>0</v>
      </c>
    </row>
    <row r="211" spans="1:16" hidden="1" x14ac:dyDescent="0.35">
      <c r="A211" s="6">
        <f t="shared" si="20"/>
        <v>45501</v>
      </c>
      <c r="B211" s="4">
        <f>SUMIFS(df_faturam_zig!K:K,df_faturam_zig!L:L,Conciliacao!A211)</f>
        <v>0</v>
      </c>
      <c r="C211" s="4"/>
      <c r="D211" s="4">
        <f>SUMIFS(df_faturam_zig!E:E,df_faturam_zig!L:L,Conciliacao!A211,df_faturam_zig!F:F,"DINHEIRO")</f>
        <v>0</v>
      </c>
      <c r="E211" s="4">
        <f>SUMIFS(view_parc_agrup!G:G,view_parc_agrup!F:F,Conciliacao!A211)</f>
        <v>0</v>
      </c>
      <c r="F211" s="7">
        <f>SUMIFS(df_mutuos!H:H,df_mutuos!B:B,Conciliacao!A211)</f>
        <v>0</v>
      </c>
      <c r="G211" s="8">
        <f>SUMIFS(df_extratos!I:I,df_extratos!F:F,Conciliacao!A211,df_extratos!G:G,"CREDITO")</f>
        <v>0</v>
      </c>
      <c r="H211" s="24">
        <f>SUMIFS(df_tesouraria_trans!E:E,df_tesouraria_trans!D:D,Conciliacao!A211)</f>
        <v>0</v>
      </c>
      <c r="I211" s="10">
        <f t="shared" si="21"/>
        <v>0</v>
      </c>
      <c r="J211" s="5">
        <f>SUMIFS(df_blueme_sem_parcelamento!F:F,df_blueme_sem_parcelamento!I:I,Conciliacao!A211)</f>
        <v>0</v>
      </c>
      <c r="K211" s="5">
        <f>SUMIFS(df_blueme_com_parcelamento!I:I,df_blueme_com_parcelamento!L:L,Conciliacao!A211)</f>
        <v>0</v>
      </c>
      <c r="L211" s="9">
        <f>SUMIFS(df_mutuos!I:I,df_mutuos!B:B,Conciliacao!A211,df_mutuos!G:G,0)</f>
        <v>0</v>
      </c>
      <c r="M211" s="9">
        <f>SUMIFS(df_taxas_bancarias!E:E,df_taxas_bancarias!D:D,Conciliacao!A211,df_taxas_bancarias!F:F,"b'\x00'")</f>
        <v>0</v>
      </c>
      <c r="N211" s="11">
        <f>SUMIFS(df_extratos!I:I,df_extratos!F:F,Conciliacao!A211,df_extratos!G:G,"DEBITO")</f>
        <v>0</v>
      </c>
      <c r="O211" s="12">
        <f t="shared" si="22"/>
        <v>0</v>
      </c>
      <c r="P211" s="26">
        <f t="shared" si="23"/>
        <v>0</v>
      </c>
    </row>
    <row r="212" spans="1:16" hidden="1" x14ac:dyDescent="0.35">
      <c r="A212" s="6">
        <f t="shared" si="20"/>
        <v>45502</v>
      </c>
      <c r="B212" s="4">
        <f>SUMIFS(df_faturam_zig!K:K,df_faturam_zig!L:L,Conciliacao!A212)</f>
        <v>170460.63999999998</v>
      </c>
      <c r="C212" s="4"/>
      <c r="D212" s="4">
        <f>SUMIFS(df_faturam_zig!E:E,df_faturam_zig!L:L,Conciliacao!A212,df_faturam_zig!F:F,"DINHEIRO")</f>
        <v>1734.03</v>
      </c>
      <c r="E212" s="4">
        <f>SUMIFS(view_parc_agrup!G:G,view_parc_agrup!F:F,Conciliacao!A212)</f>
        <v>0</v>
      </c>
      <c r="F212" s="7">
        <f>SUMIFS(df_mutuos!H:H,df_mutuos!B:B,Conciliacao!A212)</f>
        <v>33660</v>
      </c>
      <c r="G212" s="8">
        <f>SUMIFS(df_extratos!I:I,df_extratos!F:F,Conciliacao!A212,df_extratos!G:G,"CREDITO")</f>
        <v>38857.76999999999</v>
      </c>
      <c r="H212" s="24">
        <f>SUMIFS(df_tesouraria_trans!E:E,df_tesouraria_trans!D:D,Conciliacao!A212)</f>
        <v>0</v>
      </c>
      <c r="I212" s="10">
        <f t="shared" si="21"/>
        <v>166996.9</v>
      </c>
      <c r="J212" s="5">
        <f>SUMIFS(df_blueme_sem_parcelamento!F:F,df_blueme_sem_parcelamento!I:I,Conciliacao!A212)</f>
        <v>18011.34</v>
      </c>
      <c r="K212" s="5">
        <f>SUMIFS(df_blueme_com_parcelamento!I:I,df_blueme_com_parcelamento!L:L,Conciliacao!A212)</f>
        <v>15869.539999999999</v>
      </c>
      <c r="L212" s="9">
        <f>SUMIFS(df_mutuos!I:I,df_mutuos!B:B,Conciliacao!A212,df_mutuos!G:G,0)</f>
        <v>0</v>
      </c>
      <c r="M212" s="9">
        <f>SUMIFS(df_taxas_bancarias!E:E,df_taxas_bancarias!D:D,Conciliacao!A212,df_taxas_bancarias!F:F,"b'\x00'")</f>
        <v>0</v>
      </c>
      <c r="N212" s="11">
        <f>SUMIFS(df_extratos!I:I,df_extratos!F:F,Conciliacao!A212,df_extratos!G:G,"DEBITO")</f>
        <v>-33889.980000000003</v>
      </c>
      <c r="O212" s="12">
        <f t="shared" si="22"/>
        <v>-9.1000000000058208</v>
      </c>
      <c r="P212" s="26">
        <f t="shared" si="23"/>
        <v>-167006</v>
      </c>
    </row>
    <row r="213" spans="1:16" hidden="1" x14ac:dyDescent="0.35">
      <c r="A213" s="6">
        <f t="shared" si="20"/>
        <v>45503</v>
      </c>
      <c r="B213" s="4">
        <f>SUMIFS(df_faturam_zig!K:K,df_faturam_zig!L:L,Conciliacao!A213)</f>
        <v>16131.029999999999</v>
      </c>
      <c r="C213" s="4"/>
      <c r="D213" s="4">
        <f>SUMIFS(df_faturam_zig!E:E,df_faturam_zig!L:L,Conciliacao!A213,df_faturam_zig!F:F,"DINHEIRO")</f>
        <v>129.94999999999999</v>
      </c>
      <c r="E213" s="4">
        <f>SUMIFS(view_parc_agrup!G:G,view_parc_agrup!F:F,Conciliacao!A213)</f>
        <v>0</v>
      </c>
      <c r="F213" s="7">
        <f>SUMIFS(df_mutuos!H:H,df_mutuos!B:B,Conciliacao!A213)</f>
        <v>29250</v>
      </c>
      <c r="G213" s="8">
        <f>SUMIFS(df_extratos!I:I,df_extratos!F:F,Conciliacao!A213,df_extratos!G:G,"CREDITO")</f>
        <v>25696.7</v>
      </c>
      <c r="H213" s="24">
        <f>SUMIFS(df_tesouraria_trans!E:E,df_tesouraria_trans!D:D,Conciliacao!A213)</f>
        <v>0</v>
      </c>
      <c r="I213" s="10">
        <f t="shared" si="21"/>
        <v>19814.279999999995</v>
      </c>
      <c r="J213" s="5">
        <f>SUMIFS(df_blueme_sem_parcelamento!F:F,df_blueme_sem_parcelamento!I:I,Conciliacao!A213)</f>
        <v>15945.22</v>
      </c>
      <c r="K213" s="5">
        <f>SUMIFS(df_blueme_com_parcelamento!I:I,df_blueme_com_parcelamento!L:L,Conciliacao!A213)</f>
        <v>6774.27</v>
      </c>
      <c r="L213" s="9">
        <f>SUMIFS(df_mutuos!I:I,df_mutuos!B:B,Conciliacao!A213,df_mutuos!G:G,0)</f>
        <v>10900</v>
      </c>
      <c r="M213" s="9">
        <f>SUMIFS(df_taxas_bancarias!E:E,df_taxas_bancarias!D:D,Conciliacao!A213,df_taxas_bancarias!F:F,"b'\x00'")</f>
        <v>0</v>
      </c>
      <c r="N213" s="11">
        <f>SUMIFS(df_extratos!I:I,df_extratos!F:F,Conciliacao!A213,df_extratos!G:G,"DEBITO")</f>
        <v>-35300.969999999994</v>
      </c>
      <c r="O213" s="12">
        <f t="shared" si="22"/>
        <v>-1681.4799999999959</v>
      </c>
      <c r="P213" s="26">
        <f t="shared" si="23"/>
        <v>-21495.759999999991</v>
      </c>
    </row>
    <row r="214" spans="1:16" hidden="1" x14ac:dyDescent="0.35">
      <c r="A214" s="6">
        <f t="shared" si="20"/>
        <v>45504</v>
      </c>
      <c r="B214" s="4">
        <f>SUMIFS(df_faturam_zig!K:K,df_faturam_zig!L:L,Conciliacao!A214)</f>
        <v>15295.400000000001</v>
      </c>
      <c r="C214" s="4"/>
      <c r="D214" s="4">
        <f>SUMIFS(df_faturam_zig!E:E,df_faturam_zig!L:L,Conciliacao!A214,df_faturam_zig!F:F,"DINHEIRO")</f>
        <v>299.33999999999997</v>
      </c>
      <c r="E214" s="4">
        <f>SUMIFS(view_parc_agrup!G:G,view_parc_agrup!F:F,Conciliacao!A214)</f>
        <v>2901.84</v>
      </c>
      <c r="F214" s="7">
        <f>SUMIFS(df_mutuos!H:H,df_mutuos!B:B,Conciliacao!A214)</f>
        <v>14694</v>
      </c>
      <c r="G214" s="8">
        <f>SUMIFS(df_extratos!I:I,df_extratos!F:F,Conciliacao!A214,df_extratos!G:G,"CREDITO")</f>
        <v>17933.269999999997</v>
      </c>
      <c r="H214" s="24">
        <f>SUMIFS(df_tesouraria_trans!E:E,df_tesouraria_trans!D:D,Conciliacao!A214)</f>
        <v>299.33999999999997</v>
      </c>
      <c r="I214" s="10">
        <f t="shared" si="21"/>
        <v>14957.970000000005</v>
      </c>
      <c r="J214" s="5">
        <f>SUMIFS(df_blueme_sem_parcelamento!F:F,df_blueme_sem_parcelamento!I:I,Conciliacao!A214)</f>
        <v>39076.549999999996</v>
      </c>
      <c r="K214" s="5">
        <f>SUMIFS(df_blueme_com_parcelamento!I:I,df_blueme_com_parcelamento!L:L,Conciliacao!A214)</f>
        <v>0</v>
      </c>
      <c r="L214" s="9">
        <f>SUMIFS(df_mutuos!I:I,df_mutuos!B:B,Conciliacao!A214,df_mutuos!G:G,0)</f>
        <v>4120</v>
      </c>
      <c r="M214" s="9">
        <f>SUMIFS(df_taxas_bancarias!E:E,df_taxas_bancarias!D:D,Conciliacao!A214,df_taxas_bancarias!F:F,"b'\x00'")</f>
        <v>0</v>
      </c>
      <c r="N214" s="11">
        <f>SUMIFS(df_extratos!I:I,df_extratos!F:F,Conciliacao!A214,df_extratos!G:G,"DEBITO")</f>
        <v>-17914.43</v>
      </c>
      <c r="O214" s="12">
        <f t="shared" si="22"/>
        <v>25282.119999999995</v>
      </c>
      <c r="P214" s="26">
        <f t="shared" si="23"/>
        <v>10324.149999999991</v>
      </c>
    </row>
    <row r="215" spans="1:16" x14ac:dyDescent="0.35">
      <c r="A215" s="6">
        <f t="shared" si="20"/>
        <v>45505</v>
      </c>
      <c r="B215" s="4">
        <f>SUMIFS(df_faturam_zig!K:K,df_faturam_zig!L:L,Conciliacao!A215)</f>
        <v>17613.89</v>
      </c>
      <c r="C215" s="4"/>
      <c r="D215" s="4">
        <f>SUMIFS(df_faturam_zig!E:E,df_faturam_zig!L:L,Conciliacao!A215,df_faturam_zig!F:F,"DINHEIRO")</f>
        <v>263.67</v>
      </c>
      <c r="E215" s="4">
        <f>SUMIFS(view_parc_agrup!G:G,view_parc_agrup!F:F,Conciliacao!A215)</f>
        <v>2442.12</v>
      </c>
      <c r="F215" s="7">
        <f>SUMIFS(df_mutuos!H:H,df_mutuos!B:B,Conciliacao!A215)</f>
        <v>46010</v>
      </c>
      <c r="G215" s="8">
        <f>SUMIFS(df_extratos!I:I,df_extratos!F:F,Conciliacao!A215,df_extratos!G:G,"CREDITO")</f>
        <v>48452.119999999995</v>
      </c>
      <c r="H215" s="24">
        <f>SUMIFS(df_tesouraria_trans!E:E,df_tesouraria_trans!D:D,Conciliacao!A215)</f>
        <v>1633.67</v>
      </c>
      <c r="I215" s="10">
        <f t="shared" si="21"/>
        <v>16243.89</v>
      </c>
      <c r="J215" s="5">
        <f>SUMIFS(df_blueme_sem_parcelamento!F:F,df_blueme_sem_parcelamento!I:I,Conciliacao!A215)</f>
        <v>28793.599999999999</v>
      </c>
      <c r="K215" s="5">
        <f>SUMIFS(df_blueme_com_parcelamento!I:I,df_blueme_com_parcelamento!L:L,Conciliacao!A215)</f>
        <v>17344.2</v>
      </c>
      <c r="L215" s="9">
        <f>SUMIFS(df_mutuos!I:I,df_mutuos!B:B,Conciliacao!A215)</f>
        <v>18463.93</v>
      </c>
      <c r="M215" s="9">
        <f>SUMIFS(df_taxas_bancarias!E:E,df_taxas_bancarias!D:D,Conciliacao!A215,df_taxas_bancarias!F:F,"b'\x00'")</f>
        <v>0</v>
      </c>
      <c r="N215" s="11">
        <f>SUMIFS(df_extratos!I:I,df_extratos!F:F,Conciliacao!A215,df_extratos!G:G,"DEBITO")</f>
        <v>-48317.8</v>
      </c>
      <c r="O215" s="12">
        <f t="shared" si="22"/>
        <v>16283.93</v>
      </c>
      <c r="P215" s="26">
        <f t="shared" si="23"/>
        <v>40.040000000000873</v>
      </c>
    </row>
    <row r="216" spans="1:16" x14ac:dyDescent="0.35">
      <c r="A216" s="6">
        <f t="shared" si="20"/>
        <v>45506</v>
      </c>
      <c r="B216" s="4">
        <f>SUMIFS(df_faturam_zig!K:K,df_faturam_zig!L:L,Conciliacao!A216)</f>
        <v>35649.249999999993</v>
      </c>
      <c r="C216" s="4"/>
      <c r="D216" s="4">
        <f>SUMIFS(df_faturam_zig!E:E,df_faturam_zig!L:L,Conciliacao!A216,df_faturam_zig!F:F,"DINHEIRO")</f>
        <v>498.37</v>
      </c>
      <c r="E216" s="4">
        <f>SUMIFS(view_parc_agrup!G:G,view_parc_agrup!F:F,Conciliacao!A216)</f>
        <v>4691.51</v>
      </c>
      <c r="F216" s="7">
        <f>SUMIFS(df_mutuos!H:H,df_mutuos!B:B,Conciliacao!A216)</f>
        <v>25010</v>
      </c>
      <c r="G216" s="8">
        <f>SUMIFS(df_extratos!I:I,df_extratos!F:F,Conciliacao!A216,df_extratos!G:G,"CREDITO")</f>
        <v>30420.510000000002</v>
      </c>
      <c r="H216" s="24">
        <f>SUMIFS(df_tesouraria_trans!E:E,df_tesouraria_trans!D:D,Conciliacao!A216)</f>
        <v>-220.63</v>
      </c>
      <c r="I216" s="10">
        <f t="shared" si="21"/>
        <v>35649.25</v>
      </c>
      <c r="J216" s="5">
        <f>SUMIFS(df_blueme_sem_parcelamento!F:F,df_blueme_sem_parcelamento!I:I,Conciliacao!A216)</f>
        <v>9908.34</v>
      </c>
      <c r="K216" s="5">
        <f>SUMIFS(df_blueme_com_parcelamento!I:I,df_blueme_com_parcelamento!L:L,Conciliacao!A216)</f>
        <v>11390.009999999998</v>
      </c>
      <c r="L216" s="9">
        <f>SUMIFS(df_mutuos!I:I,df_mutuos!B:B,Conciliacao!A216)</f>
        <v>29804.94</v>
      </c>
      <c r="M216" s="9">
        <f>SUMIFS(df_taxas_bancarias!E:E,df_taxas_bancarias!D:D,Conciliacao!A216,df_taxas_bancarias!F:F,"b'\x00'")</f>
        <v>0</v>
      </c>
      <c r="N216" s="11">
        <f>SUMIFS(df_extratos!I:I,df_extratos!F:F,Conciliacao!A216,df_extratos!G:G,"DEBITO")</f>
        <v>-30299.69</v>
      </c>
      <c r="O216" s="12">
        <f t="shared" si="22"/>
        <v>20803.599999999995</v>
      </c>
      <c r="P216" s="26">
        <f t="shared" si="23"/>
        <v>-14845.650000000005</v>
      </c>
    </row>
    <row r="217" spans="1:16" x14ac:dyDescent="0.35">
      <c r="A217" s="6">
        <f t="shared" si="20"/>
        <v>45507</v>
      </c>
      <c r="B217" s="4">
        <f>SUMIFS(df_faturam_zig!K:K,df_faturam_zig!L:L,Conciliacao!A217)</f>
        <v>0</v>
      </c>
      <c r="C217" s="4"/>
      <c r="D217" s="4">
        <f>SUMIFS(df_faturam_zig!E:E,df_faturam_zig!L:L,Conciliacao!A217,df_faturam_zig!F:F,"DINHEIRO")</f>
        <v>0</v>
      </c>
      <c r="E217" s="4">
        <f>SUMIFS(view_parc_agrup!G:G,view_parc_agrup!F:F,Conciliacao!A217)</f>
        <v>0</v>
      </c>
      <c r="F217" s="7">
        <f>SUMIFS(df_mutuos!H:H,df_mutuos!B:B,Conciliacao!A217)</f>
        <v>0</v>
      </c>
      <c r="G217" s="8">
        <f>SUMIFS(df_extratos!I:I,df_extratos!F:F,Conciliacao!A217,df_extratos!G:G,"CREDITO")</f>
        <v>0</v>
      </c>
      <c r="H217" s="24">
        <f>SUMIFS(df_tesouraria_trans!E:E,df_tesouraria_trans!D:D,Conciliacao!A217)</f>
        <v>0</v>
      </c>
      <c r="I217" s="10">
        <f t="shared" si="21"/>
        <v>0</v>
      </c>
      <c r="J217" s="5">
        <f>SUMIFS(df_blueme_sem_parcelamento!F:F,df_blueme_sem_parcelamento!I:I,Conciliacao!A217)</f>
        <v>0</v>
      </c>
      <c r="K217" s="5">
        <f>SUMIFS(df_blueme_com_parcelamento!I:I,df_blueme_com_parcelamento!L:L,Conciliacao!A217)</f>
        <v>0</v>
      </c>
      <c r="L217" s="9">
        <f>SUMIFS(df_mutuos!I:I,df_mutuos!B:B,Conciliacao!A217)</f>
        <v>0</v>
      </c>
      <c r="M217" s="9">
        <f>SUMIFS(df_taxas_bancarias!E:E,df_taxas_bancarias!D:D,Conciliacao!A217,df_taxas_bancarias!F:F,"b'\x00'")</f>
        <v>0</v>
      </c>
      <c r="N217" s="11">
        <f>SUMIFS(df_extratos!I:I,df_extratos!F:F,Conciliacao!A217,df_extratos!G:G,"DEBITO")</f>
        <v>0</v>
      </c>
      <c r="O217" s="12">
        <f t="shared" si="22"/>
        <v>0</v>
      </c>
      <c r="P217" s="26">
        <f t="shared" si="23"/>
        <v>0</v>
      </c>
    </row>
    <row r="218" spans="1:16" x14ac:dyDescent="0.35">
      <c r="A218" s="6">
        <f t="shared" si="20"/>
        <v>45508</v>
      </c>
      <c r="B218" s="4">
        <f>SUMIFS(df_faturam_zig!K:K,df_faturam_zig!L:L,Conciliacao!A218)</f>
        <v>0</v>
      </c>
      <c r="C218" s="4"/>
      <c r="D218" s="4">
        <f>SUMIFS(df_faturam_zig!E:E,df_faturam_zig!L:L,Conciliacao!A218,df_faturam_zig!F:F,"DINHEIRO")</f>
        <v>0</v>
      </c>
      <c r="E218" s="4">
        <f>SUMIFS(view_parc_agrup!G:G,view_parc_agrup!F:F,Conciliacao!A218)</f>
        <v>0</v>
      </c>
      <c r="F218" s="7">
        <f>SUMIFS(df_mutuos!H:H,df_mutuos!B:B,Conciliacao!A218)</f>
        <v>0</v>
      </c>
      <c r="G218" s="8">
        <f>SUMIFS(df_extratos!I:I,df_extratos!F:F,Conciliacao!A218,df_extratos!G:G,"CREDITO")</f>
        <v>0</v>
      </c>
      <c r="H218" s="24">
        <f>SUMIFS(df_tesouraria_trans!E:E,df_tesouraria_trans!D:D,Conciliacao!A218)</f>
        <v>0</v>
      </c>
      <c r="I218" s="10">
        <f t="shared" si="21"/>
        <v>0</v>
      </c>
      <c r="J218" s="5">
        <f>SUMIFS(df_blueme_sem_parcelamento!F:F,df_blueme_sem_parcelamento!I:I,Conciliacao!A218)</f>
        <v>0</v>
      </c>
      <c r="K218" s="5">
        <f>SUMIFS(df_blueme_com_parcelamento!I:I,df_blueme_com_parcelamento!L:L,Conciliacao!A218)</f>
        <v>0</v>
      </c>
      <c r="L218" s="9">
        <f>SUMIFS(df_mutuos!I:I,df_mutuos!B:B,Conciliacao!A218)</f>
        <v>0</v>
      </c>
      <c r="M218" s="9">
        <f>SUMIFS(df_taxas_bancarias!E:E,df_taxas_bancarias!D:D,Conciliacao!A218,df_taxas_bancarias!F:F,"b'\x00'")</f>
        <v>0</v>
      </c>
      <c r="N218" s="11">
        <f>SUMIFS(df_extratos!I:I,df_extratos!F:F,Conciliacao!A218,df_extratos!G:G,"DEBITO")</f>
        <v>0</v>
      </c>
      <c r="O218" s="12">
        <f t="shared" si="22"/>
        <v>0</v>
      </c>
      <c r="P218" s="26">
        <f t="shared" si="23"/>
        <v>0</v>
      </c>
    </row>
    <row r="219" spans="1:16" x14ac:dyDescent="0.35">
      <c r="A219" s="6">
        <f t="shared" si="20"/>
        <v>45509</v>
      </c>
      <c r="B219" s="4">
        <f>SUMIFS(df_faturam_zig!K:K,df_faturam_zig!L:L,Conciliacao!A219)</f>
        <v>164220.38</v>
      </c>
      <c r="C219" s="4"/>
      <c r="D219" s="4">
        <f>SUMIFS(df_faturam_zig!E:E,df_faturam_zig!L:L,Conciliacao!A219,df_faturam_zig!F:F,"DINHEIRO")</f>
        <v>2960.55</v>
      </c>
      <c r="E219" s="4">
        <f>SUMIFS(view_parc_agrup!G:G,view_parc_agrup!F:F,Conciliacao!A219)</f>
        <v>3323.97</v>
      </c>
      <c r="F219" s="7">
        <f>SUMIFS(df_mutuos!H:H,df_mutuos!B:B,Conciliacao!A219)</f>
        <v>61220</v>
      </c>
      <c r="G219" s="8">
        <f>SUMIFS(df_extratos!I:I,df_extratos!F:F,Conciliacao!A219,df_extratos!G:G,"CREDITO")</f>
        <v>70154.939999999988</v>
      </c>
      <c r="H219" s="24">
        <f>SUMIFS(df_tesouraria_trans!E:E,df_tesouraria_trans!D:D,Conciliacao!A219)</f>
        <v>2960.55</v>
      </c>
      <c r="I219" s="10">
        <f t="shared" si="21"/>
        <v>158609.41</v>
      </c>
      <c r="J219" s="5">
        <f>SUMIFS(df_blueme_sem_parcelamento!F:F,df_blueme_sem_parcelamento!I:I,Conciliacao!A219)</f>
        <v>34333.17</v>
      </c>
      <c r="K219" s="5">
        <f>SUMIFS(df_blueme_com_parcelamento!I:I,df_blueme_com_parcelamento!L:L,Conciliacao!A219)</f>
        <v>20183.169999999998</v>
      </c>
      <c r="L219" s="9">
        <f>SUMIFS(df_mutuos!I:I,df_mutuos!B:B,Conciliacao!A219)</f>
        <v>189698.16</v>
      </c>
      <c r="M219" s="9">
        <f>SUMIFS(df_taxas_bancarias!E:E,df_taxas_bancarias!D:D,Conciliacao!A219,df_taxas_bancarias!F:F,"b'\x00'")</f>
        <v>0</v>
      </c>
      <c r="N219" s="11">
        <f>SUMIFS(df_extratos!I:I,df_extratos!F:F,Conciliacao!A219,df_extratos!G:G,"DEBITO")</f>
        <v>-70091.260000000009</v>
      </c>
      <c r="O219" s="12">
        <f t="shared" si="22"/>
        <v>174123.24</v>
      </c>
      <c r="P219" s="26">
        <f t="shared" si="23"/>
        <v>15513.829999999987</v>
      </c>
    </row>
    <row r="220" spans="1:16" x14ac:dyDescent="0.35">
      <c r="A220" s="6">
        <f t="shared" si="20"/>
        <v>45510</v>
      </c>
      <c r="B220" s="4">
        <f>SUMIFS(df_faturam_zig!K:K,df_faturam_zig!L:L,Conciliacao!A220)</f>
        <v>21688.6</v>
      </c>
      <c r="C220" s="4"/>
      <c r="D220" s="4">
        <f>SUMIFS(df_faturam_zig!E:E,df_faturam_zig!L:L,Conciliacao!A220,df_faturam_zig!F:F,"DINHEIRO")</f>
        <v>200</v>
      </c>
      <c r="E220" s="4">
        <f>SUMIFS(view_parc_agrup!G:G,view_parc_agrup!F:F,Conciliacao!A220)</f>
        <v>2219.37</v>
      </c>
      <c r="F220" s="7">
        <f>SUMIFS(df_mutuos!H:H,df_mutuos!B:B,Conciliacao!A220)</f>
        <v>88129</v>
      </c>
      <c r="G220" s="8">
        <f>SUMIFS(df_extratos!I:I,df_extratos!F:F,Conciliacao!A220,df_extratos!G:G,"CREDITO")</f>
        <v>108283.74</v>
      </c>
      <c r="H220" s="24">
        <f>SUMIFS(df_tesouraria_trans!E:E,df_tesouraria_trans!D:D,Conciliacao!A220)</f>
        <v>200</v>
      </c>
      <c r="I220" s="10">
        <f t="shared" si="21"/>
        <v>3753.2299999999959</v>
      </c>
      <c r="J220" s="5">
        <f>SUMIFS(df_blueme_sem_parcelamento!F:F,df_blueme_sem_parcelamento!I:I,Conciliacao!A220)</f>
        <v>71940.669999999984</v>
      </c>
      <c r="K220" s="5">
        <f>SUMIFS(df_blueme_com_parcelamento!I:I,df_blueme_com_parcelamento!L:L,Conciliacao!A220)</f>
        <v>17012.29</v>
      </c>
      <c r="L220" s="9">
        <f>SUMIFS(df_mutuos!I:I,df_mutuos!B:B,Conciliacao!A220)</f>
        <v>22358.66</v>
      </c>
      <c r="M220" s="9">
        <f>SUMIFS(df_taxas_bancarias!E:E,df_taxas_bancarias!D:D,Conciliacao!A220,df_taxas_bancarias!F:F,"b'\x00'")</f>
        <v>0</v>
      </c>
      <c r="N220" s="11">
        <f>SUMIFS(df_extratos!I:I,df_extratos!F:F,Conciliacao!A220,df_extratos!G:G,"DEBITO")</f>
        <v>-108284.23999999999</v>
      </c>
      <c r="O220" s="12">
        <f t="shared" si="22"/>
        <v>3027.3800000000047</v>
      </c>
      <c r="P220" s="26">
        <f t="shared" si="23"/>
        <v>-725.84999999999127</v>
      </c>
    </row>
    <row r="221" spans="1:16" x14ac:dyDescent="0.35">
      <c r="A221" s="6">
        <f t="shared" si="20"/>
        <v>45511</v>
      </c>
      <c r="B221" s="4">
        <f>SUMIFS(df_faturam_zig!K:K,df_faturam_zig!L:L,Conciliacao!A221)</f>
        <v>18399.509999999998</v>
      </c>
      <c r="C221" s="4"/>
      <c r="D221" s="4">
        <f>SUMIFS(df_faturam_zig!E:E,df_faturam_zig!L:L,Conciliacao!A221,df_faturam_zig!F:F,"DINHEIRO")</f>
        <v>803.17</v>
      </c>
      <c r="E221" s="4">
        <f>SUMIFS(view_parc_agrup!G:G,view_parc_agrup!F:F,Conciliacao!A221)</f>
        <v>4560.95</v>
      </c>
      <c r="F221" s="7">
        <f>SUMIFS(df_mutuos!H:H,df_mutuos!B:B,Conciliacao!A221)</f>
        <v>28283</v>
      </c>
      <c r="G221" s="8">
        <f>SUMIFS(df_extratos!I:I,df_extratos!F:F,Conciliacao!A221,df_extratos!G:G,"CREDITO")</f>
        <v>6871.08</v>
      </c>
      <c r="H221" s="24">
        <f>SUMIFS(df_tesouraria_trans!E:E,df_tesouraria_trans!D:D,Conciliacao!A221)</f>
        <v>803.17</v>
      </c>
      <c r="I221" s="10">
        <f t="shared" si="21"/>
        <v>44372.38</v>
      </c>
      <c r="J221" s="5">
        <f>SUMIFS(df_blueme_sem_parcelamento!F:F,df_blueme_sem_parcelamento!I:I,Conciliacao!A221)</f>
        <v>24959.340000000004</v>
      </c>
      <c r="K221" s="5">
        <f>SUMIFS(df_blueme_com_parcelamento!I:I,df_blueme_com_parcelamento!L:L,Conciliacao!A221)</f>
        <v>0</v>
      </c>
      <c r="L221" s="9">
        <f>SUMIFS(df_mutuos!I:I,df_mutuos!B:B,Conciliacao!A221)</f>
        <v>7960.95</v>
      </c>
      <c r="M221" s="9">
        <f>SUMIFS(df_taxas_bancarias!E:E,df_taxas_bancarias!D:D,Conciliacao!A221,df_taxas_bancarias!F:F,"b'\x00'")</f>
        <v>0</v>
      </c>
      <c r="N221" s="11">
        <f>SUMIFS(df_extratos!I:I,df_extratos!F:F,Conciliacao!A221,df_extratos!G:G,"DEBITO")</f>
        <v>-6804.76</v>
      </c>
      <c r="O221" s="12">
        <f t="shared" si="22"/>
        <v>26115.53</v>
      </c>
      <c r="P221" s="26">
        <f t="shared" si="23"/>
        <v>-18256.849999999999</v>
      </c>
    </row>
    <row r="222" spans="1:16" x14ac:dyDescent="0.35">
      <c r="A222" s="6">
        <f t="shared" si="20"/>
        <v>45512</v>
      </c>
      <c r="B222" s="4">
        <f>SUMIFS(df_faturam_zig!K:K,df_faturam_zig!L:L,Conciliacao!A222)</f>
        <v>22897.870000000003</v>
      </c>
      <c r="C222" s="4"/>
      <c r="D222" s="4">
        <f>SUMIFS(df_faturam_zig!E:E,df_faturam_zig!L:L,Conciliacao!A222,df_faturam_zig!F:F,"DINHEIRO")</f>
        <v>954</v>
      </c>
      <c r="E222" s="4">
        <f>SUMIFS(view_parc_agrup!G:G,view_parc_agrup!F:F,Conciliacao!A222)</f>
        <v>7789.1799999999994</v>
      </c>
      <c r="F222" s="7">
        <f>SUMIFS(df_mutuos!H:H,df_mutuos!B:B,Conciliacao!A222)</f>
        <v>77610</v>
      </c>
      <c r="G222" s="8">
        <f>SUMIFS(df_extratos!I:I,df_extratos!F:F,Conciliacao!A222,df_extratos!G:G,"CREDITO")</f>
        <v>82399.179999999993</v>
      </c>
      <c r="H222" s="24">
        <f>SUMIFS(df_tesouraria_trans!E:E,df_tesouraria_trans!D:D,Conciliacao!A222)</f>
        <v>954</v>
      </c>
      <c r="I222" s="10">
        <f t="shared" si="21"/>
        <v>25897.87000000001</v>
      </c>
      <c r="J222" s="5">
        <f>SUMIFS(df_blueme_sem_parcelamento!F:F,df_blueme_sem_parcelamento!I:I,Conciliacao!A222)</f>
        <v>64275.740000000005</v>
      </c>
      <c r="K222" s="5">
        <f>SUMIFS(df_blueme_com_parcelamento!I:I,df_blueme_com_parcelamento!L:L,Conciliacao!A222)</f>
        <v>0</v>
      </c>
      <c r="L222" s="9">
        <f>SUMIFS(df_mutuos!I:I,df_mutuos!B:B,Conciliacao!A222)</f>
        <v>36376.42</v>
      </c>
      <c r="M222" s="9">
        <f>SUMIFS(df_taxas_bancarias!E:E,df_taxas_bancarias!D:D,Conciliacao!A222,df_taxas_bancarias!F:F,"b'\x00'")</f>
        <v>0</v>
      </c>
      <c r="N222" s="11">
        <f>SUMIFS(df_extratos!I:I,df_extratos!F:F,Conciliacao!A222,df_extratos!G:G,"DEBITO")</f>
        <v>-82184.92</v>
      </c>
      <c r="O222" s="12">
        <f t="shared" si="22"/>
        <v>18467.240000000005</v>
      </c>
      <c r="P222" s="26">
        <f t="shared" si="23"/>
        <v>-7430.6300000000047</v>
      </c>
    </row>
    <row r="223" spans="1:16" x14ac:dyDescent="0.35">
      <c r="A223" s="6">
        <f t="shared" si="20"/>
        <v>45513</v>
      </c>
      <c r="B223" s="4">
        <f>SUMIFS(df_faturam_zig!K:K,df_faturam_zig!L:L,Conciliacao!A223)</f>
        <v>31164.629999999997</v>
      </c>
      <c r="C223" s="4"/>
      <c r="D223" s="4">
        <f>SUMIFS(df_faturam_zig!E:E,df_faturam_zig!L:L,Conciliacao!A223,df_faturam_zig!F:F,"DINHEIRO")</f>
        <v>781.7</v>
      </c>
      <c r="E223" s="4">
        <f>SUMIFS(view_parc_agrup!G:G,view_parc_agrup!F:F,Conciliacao!A223)</f>
        <v>5858.98</v>
      </c>
      <c r="F223" s="7">
        <f>SUMIFS(df_mutuos!H:H,df_mutuos!B:B,Conciliacao!A223)</f>
        <v>25010</v>
      </c>
      <c r="G223" s="8">
        <f>SUMIFS(df_extratos!I:I,df_extratos!F:F,Conciliacao!A223,df_extratos!G:G,"CREDITO")</f>
        <v>0</v>
      </c>
      <c r="H223" s="24">
        <f>SUMIFS(df_tesouraria_trans!E:E,df_tesouraria_trans!D:D,Conciliacao!A223)</f>
        <v>781.7</v>
      </c>
      <c r="I223" s="10">
        <f t="shared" si="21"/>
        <v>62033.61</v>
      </c>
      <c r="J223" s="5">
        <f>SUMIFS(df_blueme_sem_parcelamento!F:F,df_blueme_sem_parcelamento!I:I,Conciliacao!A223)</f>
        <v>15297.699999999999</v>
      </c>
      <c r="K223" s="5">
        <f>SUMIFS(df_blueme_com_parcelamento!I:I,df_blueme_com_parcelamento!L:L,Conciliacao!A223)</f>
        <v>7443.9600000000009</v>
      </c>
      <c r="L223" s="9">
        <f>SUMIFS(df_mutuos!I:I,df_mutuos!B:B,Conciliacao!A223)</f>
        <v>37823.79</v>
      </c>
      <c r="M223" s="9">
        <f>SUMIFS(df_taxas_bancarias!E:E,df_taxas_bancarias!D:D,Conciliacao!A223,df_taxas_bancarias!F:F,"b'\x00'")</f>
        <v>0</v>
      </c>
      <c r="N223" s="11">
        <f>SUMIFS(df_extratos!I:I,df_extratos!F:F,Conciliacao!A223,df_extratos!G:G,"DEBITO")</f>
        <v>0</v>
      </c>
      <c r="O223" s="12">
        <f t="shared" si="22"/>
        <v>60565.45</v>
      </c>
      <c r="P223" s="26">
        <f t="shared" si="23"/>
        <v>-1468.1600000000035</v>
      </c>
    </row>
    <row r="224" spans="1:16" x14ac:dyDescent="0.35">
      <c r="A224" s="6">
        <f t="shared" si="20"/>
        <v>45514</v>
      </c>
      <c r="B224" s="4">
        <f>SUMIFS(df_faturam_zig!K:K,df_faturam_zig!L:L,Conciliacao!A224)</f>
        <v>0</v>
      </c>
      <c r="C224" s="4"/>
      <c r="D224" s="4">
        <f>SUMIFS(df_faturam_zig!E:E,df_faturam_zig!L:L,Conciliacao!A224,df_faturam_zig!F:F,"DINHEIRO")</f>
        <v>0</v>
      </c>
      <c r="E224" s="4">
        <f>SUMIFS(view_parc_agrup!G:G,view_parc_agrup!F:F,Conciliacao!A224)</f>
        <v>0</v>
      </c>
      <c r="F224" s="7">
        <f>SUMIFS(df_mutuos!H:H,df_mutuos!B:B,Conciliacao!A224)</f>
        <v>0</v>
      </c>
      <c r="G224" s="8">
        <f>SUMIFS(df_extratos!I:I,df_extratos!F:F,Conciliacao!A224,df_extratos!G:G,"CREDITO")</f>
        <v>0</v>
      </c>
      <c r="H224" s="24">
        <f>SUMIFS(df_tesouraria_trans!E:E,df_tesouraria_trans!D:D,Conciliacao!A224)</f>
        <v>0</v>
      </c>
      <c r="I224" s="10">
        <f t="shared" si="21"/>
        <v>0</v>
      </c>
      <c r="J224" s="5">
        <f>SUMIFS(df_blueme_sem_parcelamento!F:F,df_blueme_sem_parcelamento!I:I,Conciliacao!A224)</f>
        <v>0</v>
      </c>
      <c r="K224" s="5">
        <f>SUMIFS(df_blueme_com_parcelamento!I:I,df_blueme_com_parcelamento!L:L,Conciliacao!A224)</f>
        <v>0</v>
      </c>
      <c r="L224" s="9">
        <f>SUMIFS(df_mutuos!I:I,df_mutuos!B:B,Conciliacao!A224)</f>
        <v>0</v>
      </c>
      <c r="M224" s="9">
        <f>SUMIFS(df_taxas_bancarias!E:E,df_taxas_bancarias!D:D,Conciliacao!A224,df_taxas_bancarias!F:F,"b'\x00'")</f>
        <v>0</v>
      </c>
      <c r="N224" s="11">
        <f>SUMIFS(df_extratos!I:I,df_extratos!F:F,Conciliacao!A224,df_extratos!G:G,"DEBITO")</f>
        <v>0</v>
      </c>
      <c r="O224" s="12">
        <f t="shared" si="22"/>
        <v>0</v>
      </c>
      <c r="P224" s="26">
        <f t="shared" si="23"/>
        <v>0</v>
      </c>
    </row>
    <row r="225" spans="1:16" x14ac:dyDescent="0.35">
      <c r="A225" s="6">
        <f t="shared" si="20"/>
        <v>45515</v>
      </c>
      <c r="B225" s="4">
        <f>SUMIFS(df_faturam_zig!K:K,df_faturam_zig!L:L,Conciliacao!A225)</f>
        <v>0</v>
      </c>
      <c r="C225" s="4"/>
      <c r="D225" s="4">
        <f>SUMIFS(df_faturam_zig!E:E,df_faturam_zig!L:L,Conciliacao!A225,df_faturam_zig!F:F,"DINHEIRO")</f>
        <v>0</v>
      </c>
      <c r="E225" s="4">
        <f>SUMIFS(view_parc_agrup!G:G,view_parc_agrup!F:F,Conciliacao!A225)</f>
        <v>0</v>
      </c>
      <c r="F225" s="7">
        <f>SUMIFS(df_mutuos!H:H,df_mutuos!B:B,Conciliacao!A225)</f>
        <v>0</v>
      </c>
      <c r="G225" s="8">
        <f>SUMIFS(df_extratos!I:I,df_extratos!F:F,Conciliacao!A225,df_extratos!G:G,"CREDITO")</f>
        <v>0</v>
      </c>
      <c r="H225" s="24">
        <f>SUMIFS(df_tesouraria_trans!E:E,df_tesouraria_trans!D:D,Conciliacao!A225)</f>
        <v>0</v>
      </c>
      <c r="I225" s="10">
        <f t="shared" si="21"/>
        <v>0</v>
      </c>
      <c r="J225" s="5">
        <f>SUMIFS(df_blueme_sem_parcelamento!F:F,df_blueme_sem_parcelamento!I:I,Conciliacao!A225)</f>
        <v>0</v>
      </c>
      <c r="K225" s="5">
        <f>SUMIFS(df_blueme_com_parcelamento!I:I,df_blueme_com_parcelamento!L:L,Conciliacao!A225)</f>
        <v>0</v>
      </c>
      <c r="L225" s="9">
        <f>SUMIFS(df_mutuos!I:I,df_mutuos!B:B,Conciliacao!A225)</f>
        <v>0</v>
      </c>
      <c r="M225" s="9">
        <f>SUMIFS(df_taxas_bancarias!E:E,df_taxas_bancarias!D:D,Conciliacao!A225,df_taxas_bancarias!F:F,"b'\x00'")</f>
        <v>0</v>
      </c>
      <c r="N225" s="11">
        <f>SUMIFS(df_extratos!I:I,df_extratos!F:F,Conciliacao!A225,df_extratos!G:G,"DEBITO")</f>
        <v>0</v>
      </c>
      <c r="O225" s="12">
        <f t="shared" si="22"/>
        <v>0</v>
      </c>
      <c r="P225" s="26">
        <f t="shared" si="23"/>
        <v>0</v>
      </c>
    </row>
    <row r="226" spans="1:16" x14ac:dyDescent="0.35">
      <c r="A226" s="6">
        <f t="shared" si="20"/>
        <v>45516</v>
      </c>
      <c r="B226" s="4">
        <f>SUMIFS(df_faturam_zig!K:K,df_faturam_zig!L:L,Conciliacao!A226)</f>
        <v>110727.06000000001</v>
      </c>
      <c r="C226" s="4"/>
      <c r="D226" s="4">
        <f>SUMIFS(df_faturam_zig!E:E,df_faturam_zig!L:L,Conciliacao!A226,df_faturam_zig!F:F,"DINHEIRO")</f>
        <v>1020.1</v>
      </c>
      <c r="E226" s="4">
        <f>SUMIFS(view_parc_agrup!G:G,view_parc_agrup!F:F,Conciliacao!A226)</f>
        <v>0</v>
      </c>
      <c r="F226" s="7">
        <f>SUMIFS(df_mutuos!H:H,df_mutuos!B:B,Conciliacao!A226)</f>
        <v>0</v>
      </c>
      <c r="G226" s="8">
        <f>SUMIFS(df_extratos!I:I,df_extratos!F:F,Conciliacao!A226,df_extratos!G:G,"CREDITO")</f>
        <v>0</v>
      </c>
      <c r="H226" s="24">
        <f>SUMIFS(df_tesouraria_trans!E:E,df_tesouraria_trans!D:D,Conciliacao!A226)</f>
        <v>0</v>
      </c>
      <c r="I226" s="10">
        <f t="shared" si="21"/>
        <v>111747.16000000002</v>
      </c>
      <c r="J226" s="5">
        <f>SUMIFS(df_blueme_sem_parcelamento!F:F,df_blueme_sem_parcelamento!I:I,Conciliacao!A226)</f>
        <v>0</v>
      </c>
      <c r="K226" s="5">
        <f>SUMIFS(df_blueme_com_parcelamento!I:I,df_blueme_com_parcelamento!L:L,Conciliacao!A226)</f>
        <v>0</v>
      </c>
      <c r="L226" s="9">
        <f>SUMIFS(df_mutuos!I:I,df_mutuos!B:B,Conciliacao!A226)</f>
        <v>131785.17000000001</v>
      </c>
      <c r="M226" s="9">
        <f>SUMIFS(df_taxas_bancarias!E:E,df_taxas_bancarias!D:D,Conciliacao!A226,df_taxas_bancarias!F:F,"b'\x00'")</f>
        <v>0</v>
      </c>
      <c r="N226" s="11">
        <f>SUMIFS(df_extratos!I:I,df_extratos!F:F,Conciliacao!A226,df_extratos!G:G,"DEBITO")</f>
        <v>0</v>
      </c>
      <c r="O226" s="12">
        <f t="shared" si="22"/>
        <v>131785.17000000001</v>
      </c>
      <c r="P226" s="26">
        <f t="shared" si="23"/>
        <v>20038.009999999995</v>
      </c>
    </row>
    <row r="227" spans="1:16" x14ac:dyDescent="0.35">
      <c r="A227" s="6">
        <f t="shared" si="20"/>
        <v>45517</v>
      </c>
      <c r="B227" s="4">
        <f>SUMIFS(df_faturam_zig!K:K,df_faturam_zig!L:L,Conciliacao!A227)</f>
        <v>0</v>
      </c>
      <c r="C227" s="4"/>
      <c r="D227" s="4">
        <f>SUMIFS(df_faturam_zig!E:E,df_faturam_zig!L:L,Conciliacao!A227,df_faturam_zig!F:F,"DINHEIRO")</f>
        <v>0</v>
      </c>
      <c r="E227" s="4">
        <f>SUMIFS(view_parc_agrup!G:G,view_parc_agrup!F:F,Conciliacao!A227)</f>
        <v>0</v>
      </c>
      <c r="F227" s="7">
        <f>SUMIFS(df_mutuos!H:H,df_mutuos!B:B,Conciliacao!A227)</f>
        <v>0</v>
      </c>
      <c r="G227" s="8">
        <f>SUMIFS(df_extratos!I:I,df_extratos!F:F,Conciliacao!A227,df_extratos!G:G,"CREDITO")</f>
        <v>0</v>
      </c>
      <c r="H227" s="24">
        <f>SUMIFS(df_tesouraria_trans!E:E,df_tesouraria_trans!D:D,Conciliacao!A227)</f>
        <v>0</v>
      </c>
      <c r="I227" s="10">
        <f t="shared" si="21"/>
        <v>0</v>
      </c>
      <c r="J227" s="5">
        <f>SUMIFS(df_blueme_sem_parcelamento!F:F,df_blueme_sem_parcelamento!I:I,Conciliacao!A227)</f>
        <v>0</v>
      </c>
      <c r="K227" s="5">
        <f>SUMIFS(df_blueme_com_parcelamento!I:I,df_blueme_com_parcelamento!L:L,Conciliacao!A227)</f>
        <v>0</v>
      </c>
      <c r="L227" s="9">
        <f>SUMIFS(df_mutuos!I:I,df_mutuos!B:B,Conciliacao!A227)</f>
        <v>0</v>
      </c>
      <c r="M227" s="9">
        <f>SUMIFS(df_taxas_bancarias!E:E,df_taxas_bancarias!D:D,Conciliacao!A227,df_taxas_bancarias!F:F,"b'\x00'")</f>
        <v>0</v>
      </c>
      <c r="N227" s="11">
        <f>SUMIFS(df_extratos!I:I,df_extratos!F:F,Conciliacao!A227,df_extratos!G:G,"DEBITO")</f>
        <v>0</v>
      </c>
      <c r="O227" s="12">
        <f t="shared" si="22"/>
        <v>0</v>
      </c>
      <c r="P227" s="26">
        <f t="shared" si="23"/>
        <v>0</v>
      </c>
    </row>
    <row r="228" spans="1:16" x14ac:dyDescent="0.35">
      <c r="A228" s="6">
        <f t="shared" si="20"/>
        <v>45518</v>
      </c>
      <c r="B228" s="4">
        <f>SUMIFS(df_faturam_zig!K:K,df_faturam_zig!L:L,Conciliacao!A228)</f>
        <v>0</v>
      </c>
      <c r="C228" s="4"/>
      <c r="D228" s="4">
        <f>SUMIFS(df_faturam_zig!E:E,df_faturam_zig!L:L,Conciliacao!A228,df_faturam_zig!F:F,"DINHEIRO")</f>
        <v>0</v>
      </c>
      <c r="E228" s="4">
        <f>SUMIFS(view_parc_agrup!G:G,view_parc_agrup!F:F,Conciliacao!A228)</f>
        <v>0</v>
      </c>
      <c r="F228" s="7">
        <f>SUMIFS(df_mutuos!H:H,df_mutuos!B:B,Conciliacao!A228)</f>
        <v>0</v>
      </c>
      <c r="G228" s="8">
        <f>SUMIFS(df_extratos!I:I,df_extratos!F:F,Conciliacao!A228,df_extratos!G:G,"CREDITO")</f>
        <v>0</v>
      </c>
      <c r="H228" s="24">
        <f>SUMIFS(df_tesouraria_trans!E:E,df_tesouraria_trans!D:D,Conciliacao!A228)</f>
        <v>0</v>
      </c>
      <c r="I228" s="10">
        <f t="shared" si="21"/>
        <v>0</v>
      </c>
      <c r="J228" s="5">
        <f>SUMIFS(df_blueme_sem_parcelamento!F:F,df_blueme_sem_parcelamento!I:I,Conciliacao!A228)</f>
        <v>0</v>
      </c>
      <c r="K228" s="5">
        <f>SUMIFS(df_blueme_com_parcelamento!I:I,df_blueme_com_parcelamento!L:L,Conciliacao!A228)</f>
        <v>0</v>
      </c>
      <c r="L228" s="9">
        <f>SUMIFS(df_mutuos!I:I,df_mutuos!B:B,Conciliacao!A228)</f>
        <v>0</v>
      </c>
      <c r="M228" s="9">
        <f>SUMIFS(df_taxas_bancarias!E:E,df_taxas_bancarias!D:D,Conciliacao!A228,df_taxas_bancarias!F:F,"b'\x00'")</f>
        <v>0</v>
      </c>
      <c r="N228" s="11">
        <f>SUMIFS(df_extratos!I:I,df_extratos!F:F,Conciliacao!A228,df_extratos!G:G,"DEBITO")</f>
        <v>0</v>
      </c>
      <c r="O228" s="12">
        <f t="shared" si="22"/>
        <v>0</v>
      </c>
      <c r="P228" s="26">
        <f t="shared" si="23"/>
        <v>0</v>
      </c>
    </row>
    <row r="229" spans="1:16" x14ac:dyDescent="0.35">
      <c r="A229" s="6">
        <f t="shared" si="20"/>
        <v>45519</v>
      </c>
      <c r="B229" s="4">
        <f>SUMIFS(df_faturam_zig!K:K,df_faturam_zig!L:L,Conciliacao!A229)</f>
        <v>0</v>
      </c>
      <c r="C229" s="4"/>
      <c r="D229" s="4">
        <f>SUMIFS(df_faturam_zig!E:E,df_faturam_zig!L:L,Conciliacao!A229,df_faturam_zig!F:F,"DINHEIRO")</f>
        <v>0</v>
      </c>
      <c r="E229" s="4">
        <f>SUMIFS(view_parc_agrup!G:G,view_parc_agrup!F:F,Conciliacao!A229)</f>
        <v>0</v>
      </c>
      <c r="F229" s="7">
        <f>SUMIFS(df_mutuos!H:H,df_mutuos!B:B,Conciliacao!A229)</f>
        <v>0</v>
      </c>
      <c r="G229" s="8">
        <f>SUMIFS(df_extratos!I:I,df_extratos!F:F,Conciliacao!A229,df_extratos!G:G,"CREDITO")</f>
        <v>0</v>
      </c>
      <c r="H229" s="24">
        <f>SUMIFS(df_tesouraria_trans!E:E,df_tesouraria_trans!D:D,Conciliacao!A229)</f>
        <v>0</v>
      </c>
      <c r="I229" s="10">
        <f t="shared" si="21"/>
        <v>0</v>
      </c>
      <c r="J229" s="5">
        <f>SUMIFS(df_blueme_sem_parcelamento!F:F,df_blueme_sem_parcelamento!I:I,Conciliacao!A229)</f>
        <v>0</v>
      </c>
      <c r="K229" s="5">
        <f>SUMIFS(df_blueme_com_parcelamento!I:I,df_blueme_com_parcelamento!L:L,Conciliacao!A229)</f>
        <v>0</v>
      </c>
      <c r="L229" s="9">
        <f>SUMIFS(df_mutuos!I:I,df_mutuos!B:B,Conciliacao!A229)</f>
        <v>0</v>
      </c>
      <c r="M229" s="9">
        <f>SUMIFS(df_taxas_bancarias!E:E,df_taxas_bancarias!D:D,Conciliacao!A229,df_taxas_bancarias!F:F,"b'\x00'")</f>
        <v>0</v>
      </c>
      <c r="N229" s="11">
        <f>SUMIFS(df_extratos!I:I,df_extratos!F:F,Conciliacao!A229,df_extratos!G:G,"DEBITO")</f>
        <v>0</v>
      </c>
      <c r="O229" s="12">
        <f t="shared" si="22"/>
        <v>0</v>
      </c>
      <c r="P229" s="26">
        <f t="shared" si="23"/>
        <v>0</v>
      </c>
    </row>
    <row r="230" spans="1:16" x14ac:dyDescent="0.35">
      <c r="A230" s="6">
        <f t="shared" si="20"/>
        <v>45520</v>
      </c>
      <c r="B230" s="4">
        <f>SUMIFS(df_faturam_zig!K:K,df_faturam_zig!L:L,Conciliacao!A230)</f>
        <v>0</v>
      </c>
      <c r="C230" s="4"/>
      <c r="D230" s="4">
        <f>SUMIFS(df_faturam_zig!E:E,df_faturam_zig!L:L,Conciliacao!A230,df_faturam_zig!F:F,"DINHEIRO")</f>
        <v>0</v>
      </c>
      <c r="E230" s="4">
        <f>SUMIFS(view_parc_agrup!G:G,view_parc_agrup!F:F,Conciliacao!A230)</f>
        <v>0</v>
      </c>
      <c r="F230" s="7">
        <f>SUMIFS(df_mutuos!H:H,df_mutuos!B:B,Conciliacao!A230)</f>
        <v>0</v>
      </c>
      <c r="G230" s="8">
        <f>SUMIFS(df_extratos!I:I,df_extratos!F:F,Conciliacao!A230,df_extratos!G:G,"CREDITO")</f>
        <v>0</v>
      </c>
      <c r="H230" s="24">
        <f>SUMIFS(df_tesouraria_trans!E:E,df_tesouraria_trans!D:D,Conciliacao!A230)</f>
        <v>0</v>
      </c>
      <c r="I230" s="10">
        <f t="shared" si="21"/>
        <v>0</v>
      </c>
      <c r="J230" s="5">
        <f>SUMIFS(df_blueme_sem_parcelamento!F:F,df_blueme_sem_parcelamento!I:I,Conciliacao!A230)</f>
        <v>0</v>
      </c>
      <c r="K230" s="5">
        <f>SUMIFS(df_blueme_com_parcelamento!I:I,df_blueme_com_parcelamento!L:L,Conciliacao!A230)</f>
        <v>0</v>
      </c>
      <c r="L230" s="9">
        <f>SUMIFS(df_mutuos!I:I,df_mutuos!B:B,Conciliacao!A230)</f>
        <v>0</v>
      </c>
      <c r="M230" s="9">
        <f>SUMIFS(df_taxas_bancarias!E:E,df_taxas_bancarias!D:D,Conciliacao!A230,df_taxas_bancarias!F:F,"b'\x00'")</f>
        <v>0</v>
      </c>
      <c r="N230" s="11">
        <f>SUMIFS(df_extratos!I:I,df_extratos!F:F,Conciliacao!A230,df_extratos!G:G,"DEBITO")</f>
        <v>0</v>
      </c>
      <c r="O230" s="12">
        <f t="shared" si="22"/>
        <v>0</v>
      </c>
      <c r="P230" s="26">
        <f t="shared" si="23"/>
        <v>0</v>
      </c>
    </row>
    <row r="231" spans="1:16" x14ac:dyDescent="0.35">
      <c r="A231" s="6">
        <f t="shared" si="20"/>
        <v>45521</v>
      </c>
      <c r="B231" s="4">
        <f>SUMIFS(df_faturam_zig!K:K,df_faturam_zig!L:L,Conciliacao!A231)</f>
        <v>0</v>
      </c>
      <c r="C231" s="4"/>
      <c r="D231" s="4">
        <f>SUMIFS(df_faturam_zig!E:E,df_faturam_zig!L:L,Conciliacao!A231,df_faturam_zig!F:F,"DINHEIRO")</f>
        <v>0</v>
      </c>
      <c r="E231" s="4">
        <f>SUMIFS(view_parc_agrup!G:G,view_parc_agrup!F:F,Conciliacao!A231)</f>
        <v>0</v>
      </c>
      <c r="F231" s="7">
        <f>SUMIFS(df_mutuos!H:H,df_mutuos!B:B,Conciliacao!A231)</f>
        <v>0</v>
      </c>
      <c r="G231" s="8">
        <f>SUMIFS(df_extratos!I:I,df_extratos!F:F,Conciliacao!A231,df_extratos!G:G,"CREDITO")</f>
        <v>0</v>
      </c>
      <c r="H231" s="24">
        <f>SUMIFS(df_tesouraria_trans!E:E,df_tesouraria_trans!D:D,Conciliacao!A231)</f>
        <v>0</v>
      </c>
      <c r="I231" s="10">
        <f t="shared" si="21"/>
        <v>0</v>
      </c>
      <c r="J231" s="5">
        <f>SUMIFS(df_blueme_sem_parcelamento!F:F,df_blueme_sem_parcelamento!I:I,Conciliacao!A231)</f>
        <v>0</v>
      </c>
      <c r="K231" s="5">
        <f>SUMIFS(df_blueme_com_parcelamento!I:I,df_blueme_com_parcelamento!L:L,Conciliacao!A231)</f>
        <v>0</v>
      </c>
      <c r="L231" s="9">
        <f>SUMIFS(df_mutuos!I:I,df_mutuos!B:B,Conciliacao!A231)</f>
        <v>0</v>
      </c>
      <c r="M231" s="9">
        <f>SUMIFS(df_taxas_bancarias!E:E,df_taxas_bancarias!D:D,Conciliacao!A231,df_taxas_bancarias!F:F,"b'\x00'")</f>
        <v>0</v>
      </c>
      <c r="N231" s="11">
        <f>SUMIFS(df_extratos!I:I,df_extratos!F:F,Conciliacao!A231,df_extratos!G:G,"DEBITO")</f>
        <v>0</v>
      </c>
      <c r="O231" s="12">
        <f t="shared" si="22"/>
        <v>0</v>
      </c>
      <c r="P231" s="26">
        <f t="shared" si="23"/>
        <v>0</v>
      </c>
    </row>
    <row r="232" spans="1:16" x14ac:dyDescent="0.35">
      <c r="A232" s="6">
        <f t="shared" si="20"/>
        <v>45522</v>
      </c>
      <c r="B232" s="4">
        <f>SUMIFS(df_faturam_zig!K:K,df_faturam_zig!L:L,Conciliacao!A232)</f>
        <v>0</v>
      </c>
      <c r="C232" s="4"/>
      <c r="D232" s="4">
        <f>SUMIFS(df_faturam_zig!E:E,df_faturam_zig!L:L,Conciliacao!A232,df_faturam_zig!F:F,"DINHEIRO")</f>
        <v>0</v>
      </c>
      <c r="E232" s="4">
        <f>SUMIFS(view_parc_agrup!G:G,view_parc_agrup!F:F,Conciliacao!A232)</f>
        <v>0</v>
      </c>
      <c r="F232" s="7">
        <f>SUMIFS(df_mutuos!H:H,df_mutuos!B:B,Conciliacao!A232)</f>
        <v>0</v>
      </c>
      <c r="G232" s="8">
        <f>SUMIFS(df_extratos!I:I,df_extratos!F:F,Conciliacao!A232,df_extratos!G:G,"CREDITO")</f>
        <v>0</v>
      </c>
      <c r="H232" s="24">
        <f>SUMIFS(df_tesouraria_trans!E:E,df_tesouraria_trans!D:D,Conciliacao!A232)</f>
        <v>0</v>
      </c>
      <c r="I232" s="10">
        <f t="shared" si="21"/>
        <v>0</v>
      </c>
      <c r="J232" s="5">
        <f>SUMIFS(df_blueme_sem_parcelamento!F:F,df_blueme_sem_parcelamento!I:I,Conciliacao!A232)</f>
        <v>0</v>
      </c>
      <c r="K232" s="5">
        <f>SUMIFS(df_blueme_com_parcelamento!I:I,df_blueme_com_parcelamento!L:L,Conciliacao!A232)</f>
        <v>0</v>
      </c>
      <c r="L232" s="9">
        <f>SUMIFS(df_mutuos!I:I,df_mutuos!B:B,Conciliacao!A232)</f>
        <v>0</v>
      </c>
      <c r="M232" s="9">
        <f>SUMIFS(df_taxas_bancarias!E:E,df_taxas_bancarias!D:D,Conciliacao!A232,df_taxas_bancarias!F:F,"b'\x00'")</f>
        <v>0</v>
      </c>
      <c r="N232" s="11">
        <f>SUMIFS(df_extratos!I:I,df_extratos!F:F,Conciliacao!A232,df_extratos!G:G,"DEBITO")</f>
        <v>0</v>
      </c>
      <c r="O232" s="12">
        <f t="shared" si="22"/>
        <v>0</v>
      </c>
      <c r="P232" s="26">
        <f t="shared" si="23"/>
        <v>0</v>
      </c>
    </row>
    <row r="233" spans="1:16" x14ac:dyDescent="0.35">
      <c r="A233" s="6">
        <f t="shared" si="20"/>
        <v>45523</v>
      </c>
      <c r="B233" s="4">
        <f>SUMIFS(df_faturam_zig!K:K,df_faturam_zig!L:L,Conciliacao!A233)</f>
        <v>0</v>
      </c>
      <c r="C233" s="4"/>
      <c r="D233" s="4">
        <f>SUMIFS(df_faturam_zig!E:E,df_faturam_zig!L:L,Conciliacao!A233,df_faturam_zig!F:F,"DINHEIRO")</f>
        <v>0</v>
      </c>
      <c r="E233" s="4">
        <f>SUMIFS(view_parc_agrup!G:G,view_parc_agrup!F:F,Conciliacao!A233)</f>
        <v>0</v>
      </c>
      <c r="F233" s="7">
        <f>SUMIFS(df_mutuos!H:H,df_mutuos!B:B,Conciliacao!A233)</f>
        <v>0</v>
      </c>
      <c r="G233" s="8">
        <f>SUMIFS(df_extratos!I:I,df_extratos!F:F,Conciliacao!A233,df_extratos!G:G,"CREDITO")</f>
        <v>0</v>
      </c>
      <c r="H233" s="24">
        <f>SUMIFS(df_tesouraria_trans!E:E,df_tesouraria_trans!D:D,Conciliacao!A233)</f>
        <v>0</v>
      </c>
      <c r="I233" s="10">
        <f t="shared" si="21"/>
        <v>0</v>
      </c>
      <c r="J233" s="5">
        <f>SUMIFS(df_blueme_sem_parcelamento!F:F,df_blueme_sem_parcelamento!I:I,Conciliacao!A233)</f>
        <v>0</v>
      </c>
      <c r="K233" s="5">
        <f>SUMIFS(df_blueme_com_parcelamento!I:I,df_blueme_com_parcelamento!L:L,Conciliacao!A233)</f>
        <v>0</v>
      </c>
      <c r="L233" s="9">
        <f>SUMIFS(df_mutuos!I:I,df_mutuos!B:B,Conciliacao!A233)</f>
        <v>0</v>
      </c>
      <c r="M233" s="9">
        <f>SUMIFS(df_taxas_bancarias!E:E,df_taxas_bancarias!D:D,Conciliacao!A233,df_taxas_bancarias!F:F,"b'\x00'")</f>
        <v>0</v>
      </c>
      <c r="N233" s="11">
        <f>SUMIFS(df_extratos!I:I,df_extratos!F:F,Conciliacao!A233,df_extratos!G:G,"DEBITO")</f>
        <v>0</v>
      </c>
      <c r="O233" s="12">
        <f t="shared" si="22"/>
        <v>0</v>
      </c>
      <c r="P233" s="26">
        <f t="shared" si="23"/>
        <v>0</v>
      </c>
    </row>
    <row r="234" spans="1:16" x14ac:dyDescent="0.35">
      <c r="A234" s="6">
        <f t="shared" si="20"/>
        <v>45524</v>
      </c>
      <c r="B234" s="4">
        <f>SUMIFS(df_faturam_zig!K:K,df_faturam_zig!L:L,Conciliacao!A234)</f>
        <v>0</v>
      </c>
      <c r="C234" s="4"/>
      <c r="D234" s="4">
        <f>SUMIFS(df_faturam_zig!E:E,df_faturam_zig!L:L,Conciliacao!A234,df_faturam_zig!F:F,"DINHEIRO")</f>
        <v>0</v>
      </c>
      <c r="E234" s="4">
        <f>SUMIFS(view_parc_agrup!G:G,view_parc_agrup!F:F,Conciliacao!A234)</f>
        <v>0</v>
      </c>
      <c r="F234" s="7">
        <f>SUMIFS(df_mutuos!H:H,df_mutuos!B:B,Conciliacao!A234)</f>
        <v>0</v>
      </c>
      <c r="G234" s="8">
        <f>SUMIFS(df_extratos!I:I,df_extratos!F:F,Conciliacao!A234,df_extratos!G:G,"CREDITO")</f>
        <v>0</v>
      </c>
      <c r="H234" s="24">
        <f>SUMIFS(df_tesouraria_trans!E:E,df_tesouraria_trans!D:D,Conciliacao!A234)</f>
        <v>0</v>
      </c>
      <c r="I234" s="10">
        <f t="shared" si="21"/>
        <v>0</v>
      </c>
      <c r="J234" s="5">
        <f>SUMIFS(df_blueme_sem_parcelamento!F:F,df_blueme_sem_parcelamento!I:I,Conciliacao!A234)</f>
        <v>0</v>
      </c>
      <c r="K234" s="5">
        <f>SUMIFS(df_blueme_com_parcelamento!I:I,df_blueme_com_parcelamento!L:L,Conciliacao!A234)</f>
        <v>0</v>
      </c>
      <c r="L234" s="9">
        <f>SUMIFS(df_mutuos!I:I,df_mutuos!B:B,Conciliacao!A234)</f>
        <v>0</v>
      </c>
      <c r="M234" s="9">
        <f>SUMIFS(df_taxas_bancarias!E:E,df_taxas_bancarias!D:D,Conciliacao!A234,df_taxas_bancarias!F:F,"b'\x00'")</f>
        <v>0</v>
      </c>
      <c r="N234" s="11">
        <f>SUMIFS(df_extratos!I:I,df_extratos!F:F,Conciliacao!A234,df_extratos!G:G,"DEBITO")</f>
        <v>0</v>
      </c>
      <c r="O234" s="12">
        <f t="shared" si="22"/>
        <v>0</v>
      </c>
      <c r="P234" s="26">
        <f t="shared" si="23"/>
        <v>0</v>
      </c>
    </row>
    <row r="235" spans="1:16" x14ac:dyDescent="0.35">
      <c r="A235" s="6">
        <f t="shared" si="20"/>
        <v>45525</v>
      </c>
      <c r="B235" s="4">
        <f>SUMIFS(df_faturam_zig!K:K,df_faturam_zig!L:L,Conciliacao!A235)</f>
        <v>0</v>
      </c>
      <c r="C235" s="4"/>
      <c r="D235" s="4">
        <f>SUMIFS(df_faturam_zig!E:E,df_faturam_zig!L:L,Conciliacao!A235,df_faturam_zig!F:F,"DINHEIRO")</f>
        <v>0</v>
      </c>
      <c r="E235" s="4">
        <f>SUMIFS(view_parc_agrup!G:G,view_parc_agrup!F:F,Conciliacao!A235)</f>
        <v>0</v>
      </c>
      <c r="F235" s="7">
        <f>SUMIFS(df_mutuos!H:H,df_mutuos!B:B,Conciliacao!A235)</f>
        <v>0</v>
      </c>
      <c r="G235" s="8">
        <f>SUMIFS(df_extratos!I:I,df_extratos!F:F,Conciliacao!A235,df_extratos!G:G,"CREDITO")</f>
        <v>0</v>
      </c>
      <c r="H235" s="24">
        <f>SUMIFS(df_tesouraria_trans!E:E,df_tesouraria_trans!D:D,Conciliacao!A235)</f>
        <v>0</v>
      </c>
      <c r="I235" s="10">
        <f t="shared" si="21"/>
        <v>0</v>
      </c>
      <c r="J235" s="5">
        <f>SUMIFS(df_blueme_sem_parcelamento!F:F,df_blueme_sem_parcelamento!I:I,Conciliacao!A235)</f>
        <v>0</v>
      </c>
      <c r="K235" s="5">
        <f>SUMIFS(df_blueme_com_parcelamento!I:I,df_blueme_com_parcelamento!L:L,Conciliacao!A235)</f>
        <v>0</v>
      </c>
      <c r="L235" s="9">
        <f>SUMIFS(df_mutuos!I:I,df_mutuos!B:B,Conciliacao!A235)</f>
        <v>0</v>
      </c>
      <c r="M235" s="9">
        <f>SUMIFS(df_taxas_bancarias!E:E,df_taxas_bancarias!D:D,Conciliacao!A235,df_taxas_bancarias!F:F,"b'\x00'")</f>
        <v>0</v>
      </c>
      <c r="N235" s="11">
        <f>SUMIFS(df_extratos!I:I,df_extratos!F:F,Conciliacao!A235,df_extratos!G:G,"DEBITO")</f>
        <v>0</v>
      </c>
      <c r="O235" s="12">
        <f t="shared" si="22"/>
        <v>0</v>
      </c>
      <c r="P235" s="26">
        <f t="shared" si="23"/>
        <v>0</v>
      </c>
    </row>
    <row r="236" spans="1:16" x14ac:dyDescent="0.35">
      <c r="A236" s="6">
        <f t="shared" si="20"/>
        <v>45526</v>
      </c>
      <c r="B236" s="4">
        <f>SUMIFS(df_faturam_zig!K:K,df_faturam_zig!L:L,Conciliacao!A236)</f>
        <v>0</v>
      </c>
      <c r="C236" s="4"/>
      <c r="D236" s="4">
        <f>SUMIFS(df_faturam_zig!E:E,df_faturam_zig!L:L,Conciliacao!A236,df_faturam_zig!F:F,"DINHEIRO")</f>
        <v>0</v>
      </c>
      <c r="E236" s="4">
        <f>SUMIFS(view_parc_agrup!G:G,view_parc_agrup!F:F,Conciliacao!A236)</f>
        <v>0</v>
      </c>
      <c r="F236" s="7">
        <f>SUMIFS(df_mutuos!H:H,df_mutuos!B:B,Conciliacao!A236)</f>
        <v>0</v>
      </c>
      <c r="G236" s="8">
        <f>SUMIFS(df_extratos!I:I,df_extratos!F:F,Conciliacao!A236,df_extratos!G:G,"CREDITO")</f>
        <v>0</v>
      </c>
      <c r="H236" s="24">
        <f>SUMIFS(df_tesouraria_trans!E:E,df_tesouraria_trans!D:D,Conciliacao!A236)</f>
        <v>0</v>
      </c>
      <c r="I236" s="10">
        <f t="shared" si="21"/>
        <v>0</v>
      </c>
      <c r="J236" s="5">
        <f>SUMIFS(df_blueme_sem_parcelamento!F:F,df_blueme_sem_parcelamento!I:I,Conciliacao!A236)</f>
        <v>0</v>
      </c>
      <c r="K236" s="5">
        <f>SUMIFS(df_blueme_com_parcelamento!I:I,df_blueme_com_parcelamento!L:L,Conciliacao!A236)</f>
        <v>0</v>
      </c>
      <c r="L236" s="9">
        <f>SUMIFS(df_mutuos!I:I,df_mutuos!B:B,Conciliacao!A236)</f>
        <v>0</v>
      </c>
      <c r="M236" s="9">
        <f>SUMIFS(df_taxas_bancarias!E:E,df_taxas_bancarias!D:D,Conciliacao!A236,df_taxas_bancarias!F:F,"b'\x00'")</f>
        <v>0</v>
      </c>
      <c r="N236" s="11">
        <f>SUMIFS(df_extratos!I:I,df_extratos!F:F,Conciliacao!A236,df_extratos!G:G,"DEBITO")</f>
        <v>0</v>
      </c>
      <c r="O236" s="12">
        <f t="shared" si="22"/>
        <v>0</v>
      </c>
      <c r="P236" s="26">
        <f t="shared" si="23"/>
        <v>0</v>
      </c>
    </row>
    <row r="237" spans="1:16" x14ac:dyDescent="0.35">
      <c r="A237" s="6">
        <f t="shared" si="20"/>
        <v>45527</v>
      </c>
      <c r="B237" s="4">
        <f>SUMIFS(df_faturam_zig!K:K,df_faturam_zig!L:L,Conciliacao!A237)</f>
        <v>0</v>
      </c>
      <c r="C237" s="4"/>
      <c r="D237" s="4">
        <f>SUMIFS(df_faturam_zig!E:E,df_faturam_zig!L:L,Conciliacao!A237,df_faturam_zig!F:F,"DINHEIRO")</f>
        <v>0</v>
      </c>
      <c r="E237" s="4">
        <f>SUMIFS(view_parc_agrup!G:G,view_parc_agrup!F:F,Conciliacao!A237)</f>
        <v>0</v>
      </c>
      <c r="F237" s="7">
        <f>SUMIFS(df_mutuos!H:H,df_mutuos!B:B,Conciliacao!A237)</f>
        <v>0</v>
      </c>
      <c r="G237" s="8">
        <f>SUMIFS(df_extratos!I:I,df_extratos!F:F,Conciliacao!A237,df_extratos!G:G,"CREDITO")</f>
        <v>0</v>
      </c>
      <c r="H237" s="24">
        <f>SUMIFS(df_tesouraria_trans!E:E,df_tesouraria_trans!D:D,Conciliacao!A237)</f>
        <v>0</v>
      </c>
      <c r="I237" s="10">
        <f t="shared" si="21"/>
        <v>0</v>
      </c>
      <c r="J237" s="5">
        <f>SUMIFS(df_blueme_sem_parcelamento!F:F,df_blueme_sem_parcelamento!I:I,Conciliacao!A237)</f>
        <v>0</v>
      </c>
      <c r="K237" s="5">
        <f>SUMIFS(df_blueme_com_parcelamento!I:I,df_blueme_com_parcelamento!L:L,Conciliacao!A237)</f>
        <v>0</v>
      </c>
      <c r="L237" s="9">
        <f>SUMIFS(df_mutuos!I:I,df_mutuos!B:B,Conciliacao!A237)</f>
        <v>0</v>
      </c>
      <c r="M237" s="9">
        <f>SUMIFS(df_taxas_bancarias!E:E,df_taxas_bancarias!D:D,Conciliacao!A237,df_taxas_bancarias!F:F,"b'\x00'")</f>
        <v>0</v>
      </c>
      <c r="N237" s="11">
        <f>SUMIFS(df_extratos!I:I,df_extratos!F:F,Conciliacao!A237,df_extratos!G:G,"DEBITO")</f>
        <v>0</v>
      </c>
      <c r="O237" s="12">
        <f t="shared" si="22"/>
        <v>0</v>
      </c>
      <c r="P237" s="26">
        <f t="shared" si="23"/>
        <v>0</v>
      </c>
    </row>
    <row r="238" spans="1:16" x14ac:dyDescent="0.35">
      <c r="A238" s="6">
        <f t="shared" si="20"/>
        <v>45528</v>
      </c>
      <c r="B238" s="4">
        <f>SUMIFS(df_faturam_zig!K:K,df_faturam_zig!L:L,Conciliacao!A238)</f>
        <v>0</v>
      </c>
      <c r="C238" s="4"/>
      <c r="D238" s="4">
        <f>SUMIFS(df_faturam_zig!E:E,df_faturam_zig!L:L,Conciliacao!A238,df_faturam_zig!F:F,"DINHEIRO")</f>
        <v>0</v>
      </c>
      <c r="E238" s="4">
        <f>SUMIFS(view_parc_agrup!G:G,view_parc_agrup!F:F,Conciliacao!A238)</f>
        <v>0</v>
      </c>
      <c r="F238" s="7">
        <f>SUMIFS(df_mutuos!H:H,df_mutuos!B:B,Conciliacao!A238)</f>
        <v>0</v>
      </c>
      <c r="G238" s="8">
        <f>SUMIFS(df_extratos!I:I,df_extratos!F:F,Conciliacao!A238,df_extratos!G:G,"CREDITO")</f>
        <v>0</v>
      </c>
      <c r="H238" s="24">
        <f>SUMIFS(df_tesouraria_trans!E:E,df_tesouraria_trans!D:D,Conciliacao!A238)</f>
        <v>0</v>
      </c>
      <c r="I238" s="10">
        <f t="shared" si="21"/>
        <v>0</v>
      </c>
      <c r="J238" s="5">
        <f>SUMIFS(df_blueme_sem_parcelamento!F:F,df_blueme_sem_parcelamento!I:I,Conciliacao!A238)</f>
        <v>0</v>
      </c>
      <c r="K238" s="5">
        <f>SUMIFS(df_blueme_com_parcelamento!I:I,df_blueme_com_parcelamento!L:L,Conciliacao!A238)</f>
        <v>0</v>
      </c>
      <c r="L238" s="9">
        <f>SUMIFS(df_mutuos!I:I,df_mutuos!B:B,Conciliacao!A238)</f>
        <v>0</v>
      </c>
      <c r="M238" s="9">
        <f>SUMIFS(df_taxas_bancarias!E:E,df_taxas_bancarias!D:D,Conciliacao!A238,df_taxas_bancarias!F:F,"b'\x00'")</f>
        <v>0</v>
      </c>
      <c r="N238" s="11">
        <f>SUMIFS(df_extratos!I:I,df_extratos!F:F,Conciliacao!A238,df_extratos!G:G,"DEBITO")</f>
        <v>0</v>
      </c>
      <c r="O238" s="12">
        <f t="shared" si="22"/>
        <v>0</v>
      </c>
      <c r="P238" s="26">
        <f t="shared" si="23"/>
        <v>0</v>
      </c>
    </row>
    <row r="239" spans="1:16" x14ac:dyDescent="0.35">
      <c r="A239" s="6">
        <f t="shared" si="20"/>
        <v>45529</v>
      </c>
      <c r="B239" s="4">
        <f>SUMIFS(df_faturam_zig!K:K,df_faturam_zig!L:L,Conciliacao!A239)</f>
        <v>0</v>
      </c>
      <c r="C239" s="4"/>
      <c r="D239" s="4">
        <f>SUMIFS(df_faturam_zig!E:E,df_faturam_zig!L:L,Conciliacao!A239,df_faturam_zig!F:F,"DINHEIRO")</f>
        <v>0</v>
      </c>
      <c r="E239" s="4">
        <f>SUMIFS(view_parc_agrup!G:G,view_parc_agrup!F:F,Conciliacao!A239)</f>
        <v>0</v>
      </c>
      <c r="F239" s="7">
        <f>SUMIFS(df_mutuos!H:H,df_mutuos!B:B,Conciliacao!A239)</f>
        <v>0</v>
      </c>
      <c r="G239" s="8">
        <f>SUMIFS(df_extratos!I:I,df_extratos!F:F,Conciliacao!A239,df_extratos!G:G,"CREDITO")</f>
        <v>0</v>
      </c>
      <c r="H239" s="24">
        <f>SUMIFS(df_tesouraria_trans!E:E,df_tesouraria_trans!D:D,Conciliacao!A239)</f>
        <v>0</v>
      </c>
      <c r="I239" s="10">
        <f t="shared" si="21"/>
        <v>0</v>
      </c>
      <c r="J239" s="5">
        <f>SUMIFS(df_blueme_sem_parcelamento!F:F,df_blueme_sem_parcelamento!I:I,Conciliacao!A239)</f>
        <v>0</v>
      </c>
      <c r="K239" s="5">
        <f>SUMIFS(df_blueme_com_parcelamento!I:I,df_blueme_com_parcelamento!L:L,Conciliacao!A239)</f>
        <v>0</v>
      </c>
      <c r="L239" s="9">
        <f>SUMIFS(df_mutuos!I:I,df_mutuos!B:B,Conciliacao!A239)</f>
        <v>0</v>
      </c>
      <c r="M239" s="9">
        <f>SUMIFS(df_taxas_bancarias!E:E,df_taxas_bancarias!D:D,Conciliacao!A239,df_taxas_bancarias!F:F,"b'\x00'")</f>
        <v>0</v>
      </c>
      <c r="N239" s="11">
        <f>SUMIFS(df_extratos!I:I,df_extratos!F:F,Conciliacao!A239,df_extratos!G:G,"DEBITO")</f>
        <v>0</v>
      </c>
      <c r="O239" s="12">
        <f t="shared" si="22"/>
        <v>0</v>
      </c>
      <c r="P239" s="26">
        <f t="shared" si="23"/>
        <v>0</v>
      </c>
    </row>
    <row r="240" spans="1:16" x14ac:dyDescent="0.35">
      <c r="A240" s="6">
        <f t="shared" si="20"/>
        <v>45530</v>
      </c>
      <c r="B240" s="4">
        <f>SUMIFS(df_faturam_zig!K:K,df_faturam_zig!L:L,Conciliacao!A240)</f>
        <v>0</v>
      </c>
      <c r="C240" s="4"/>
      <c r="D240" s="4">
        <f>SUMIFS(df_faturam_zig!E:E,df_faturam_zig!L:L,Conciliacao!A240,df_faturam_zig!F:F,"DINHEIRO")</f>
        <v>0</v>
      </c>
      <c r="E240" s="4">
        <f>SUMIFS(view_parc_agrup!G:G,view_parc_agrup!F:F,Conciliacao!A240)</f>
        <v>0</v>
      </c>
      <c r="F240" s="7">
        <f>SUMIFS(df_mutuos!H:H,df_mutuos!B:B,Conciliacao!A240)</f>
        <v>0</v>
      </c>
      <c r="G240" s="8">
        <f>SUMIFS(df_extratos!I:I,df_extratos!F:F,Conciliacao!A240,df_extratos!G:G,"CREDITO")</f>
        <v>0</v>
      </c>
      <c r="H240" s="24">
        <f>SUMIFS(df_tesouraria_trans!E:E,df_tesouraria_trans!D:D,Conciliacao!A240)</f>
        <v>0</v>
      </c>
      <c r="I240" s="10">
        <f t="shared" si="21"/>
        <v>0</v>
      </c>
      <c r="J240" s="5">
        <f>SUMIFS(df_blueme_sem_parcelamento!F:F,df_blueme_sem_parcelamento!I:I,Conciliacao!A240)</f>
        <v>0</v>
      </c>
      <c r="K240" s="5">
        <f>SUMIFS(df_blueme_com_parcelamento!I:I,df_blueme_com_parcelamento!L:L,Conciliacao!A240)</f>
        <v>0</v>
      </c>
      <c r="L240" s="9">
        <f>SUMIFS(df_mutuos!I:I,df_mutuos!B:B,Conciliacao!A240)</f>
        <v>0</v>
      </c>
      <c r="M240" s="9">
        <f>SUMIFS(df_taxas_bancarias!E:E,df_taxas_bancarias!D:D,Conciliacao!A240,df_taxas_bancarias!F:F,"b'\x00'")</f>
        <v>0</v>
      </c>
      <c r="N240" s="11">
        <f>SUMIFS(df_extratos!I:I,df_extratos!F:F,Conciliacao!A240,df_extratos!G:G,"DEBITO")</f>
        <v>0</v>
      </c>
      <c r="O240" s="12">
        <f t="shared" si="22"/>
        <v>0</v>
      </c>
      <c r="P240" s="26">
        <f t="shared" si="23"/>
        <v>0</v>
      </c>
    </row>
    <row r="241" spans="1:16" x14ac:dyDescent="0.35">
      <c r="A241" s="6">
        <f t="shared" si="20"/>
        <v>45531</v>
      </c>
      <c r="B241" s="4">
        <f>SUMIFS(df_faturam_zig!K:K,df_faturam_zig!L:L,Conciliacao!A241)</f>
        <v>0</v>
      </c>
      <c r="C241" s="4"/>
      <c r="D241" s="4">
        <f>SUMIFS(df_faturam_zig!E:E,df_faturam_zig!L:L,Conciliacao!A241,df_faturam_zig!F:F,"DINHEIRO")</f>
        <v>0</v>
      </c>
      <c r="E241" s="4">
        <f>SUMIFS(view_parc_agrup!G:G,view_parc_agrup!F:F,Conciliacao!A241)</f>
        <v>0</v>
      </c>
      <c r="F241" s="7">
        <f>SUMIFS(df_mutuos!H:H,df_mutuos!B:B,Conciliacao!A241)</f>
        <v>0</v>
      </c>
      <c r="G241" s="8">
        <f>SUMIFS(df_extratos!I:I,df_extratos!F:F,Conciliacao!A241,df_extratos!G:G,"CREDITO")</f>
        <v>0</v>
      </c>
      <c r="H241" s="24">
        <f>SUMIFS(df_tesouraria_trans!E:E,df_tesouraria_trans!D:D,Conciliacao!A241)</f>
        <v>0</v>
      </c>
      <c r="I241" s="10">
        <f t="shared" si="21"/>
        <v>0</v>
      </c>
      <c r="J241" s="5">
        <f>SUMIFS(df_blueme_sem_parcelamento!F:F,df_blueme_sem_parcelamento!I:I,Conciliacao!A241)</f>
        <v>0</v>
      </c>
      <c r="K241" s="5">
        <f>SUMIFS(df_blueme_com_parcelamento!I:I,df_blueme_com_parcelamento!L:L,Conciliacao!A241)</f>
        <v>0</v>
      </c>
      <c r="L241" s="9">
        <f>SUMIFS(df_mutuos!I:I,df_mutuos!B:B,Conciliacao!A241)</f>
        <v>0</v>
      </c>
      <c r="M241" s="9">
        <f>SUMIFS(df_taxas_bancarias!E:E,df_taxas_bancarias!D:D,Conciliacao!A241,df_taxas_bancarias!F:F,"b'\x00'")</f>
        <v>0</v>
      </c>
      <c r="N241" s="11">
        <f>SUMIFS(df_extratos!I:I,df_extratos!F:F,Conciliacao!A241,df_extratos!G:G,"DEBITO")</f>
        <v>0</v>
      </c>
      <c r="O241" s="12">
        <f t="shared" si="22"/>
        <v>0</v>
      </c>
      <c r="P241" s="26">
        <f t="shared" si="23"/>
        <v>0</v>
      </c>
    </row>
    <row r="242" spans="1:16" x14ac:dyDescent="0.35">
      <c r="A242" s="6">
        <f t="shared" si="20"/>
        <v>45532</v>
      </c>
      <c r="B242" s="4">
        <f>SUMIFS(df_faturam_zig!K:K,df_faturam_zig!L:L,Conciliacao!A242)</f>
        <v>0</v>
      </c>
      <c r="C242" s="4"/>
      <c r="D242" s="4">
        <f>SUMIFS(df_faturam_zig!E:E,df_faturam_zig!L:L,Conciliacao!A242,df_faturam_zig!F:F,"DINHEIRO")</f>
        <v>0</v>
      </c>
      <c r="E242" s="4">
        <f>SUMIFS(view_parc_agrup!G:G,view_parc_agrup!F:F,Conciliacao!A242)</f>
        <v>0</v>
      </c>
      <c r="F242" s="7">
        <f>SUMIFS(df_mutuos!H:H,df_mutuos!B:B,Conciliacao!A242)</f>
        <v>0</v>
      </c>
      <c r="G242" s="8">
        <f>SUMIFS(df_extratos!I:I,df_extratos!F:F,Conciliacao!A242,df_extratos!G:G,"CREDITO")</f>
        <v>0</v>
      </c>
      <c r="H242" s="24">
        <f>SUMIFS(df_tesouraria_trans!E:E,df_tesouraria_trans!D:D,Conciliacao!A242)</f>
        <v>0</v>
      </c>
      <c r="I242" s="10">
        <f t="shared" si="21"/>
        <v>0</v>
      </c>
      <c r="J242" s="5">
        <f>SUMIFS(df_blueme_sem_parcelamento!F:F,df_blueme_sem_parcelamento!I:I,Conciliacao!A242)</f>
        <v>0</v>
      </c>
      <c r="K242" s="5">
        <f>SUMIFS(df_blueme_com_parcelamento!I:I,df_blueme_com_parcelamento!L:L,Conciliacao!A242)</f>
        <v>0</v>
      </c>
      <c r="L242" s="9">
        <f>SUMIFS(df_mutuos!I:I,df_mutuos!B:B,Conciliacao!A242)</f>
        <v>0</v>
      </c>
      <c r="M242" s="9">
        <f>SUMIFS(df_taxas_bancarias!E:E,df_taxas_bancarias!D:D,Conciliacao!A242,df_taxas_bancarias!F:F,"b'\x00'")</f>
        <v>0</v>
      </c>
      <c r="N242" s="11">
        <f>SUMIFS(df_extratos!I:I,df_extratos!F:F,Conciliacao!A242,df_extratos!G:G,"DEBITO")</f>
        <v>0</v>
      </c>
      <c r="O242" s="12">
        <f t="shared" si="22"/>
        <v>0</v>
      </c>
      <c r="P242" s="26">
        <f t="shared" si="23"/>
        <v>0</v>
      </c>
    </row>
    <row r="243" spans="1:16" x14ac:dyDescent="0.35">
      <c r="A243" s="6">
        <f t="shared" si="20"/>
        <v>45533</v>
      </c>
      <c r="B243" s="4">
        <f>SUMIFS(df_faturam_zig!K:K,df_faturam_zig!L:L,Conciliacao!A243)</f>
        <v>0</v>
      </c>
      <c r="C243" s="4"/>
      <c r="D243" s="4">
        <f>SUMIFS(df_faturam_zig!E:E,df_faturam_zig!L:L,Conciliacao!A243,df_faturam_zig!F:F,"DINHEIRO")</f>
        <v>0</v>
      </c>
      <c r="E243" s="4">
        <f>SUMIFS(view_parc_agrup!G:G,view_parc_agrup!F:F,Conciliacao!A243)</f>
        <v>0</v>
      </c>
      <c r="F243" s="7">
        <f>SUMIFS(df_mutuos!H:H,df_mutuos!B:B,Conciliacao!A243)</f>
        <v>0</v>
      </c>
      <c r="G243" s="8">
        <f>SUMIFS(df_extratos!I:I,df_extratos!F:F,Conciliacao!A243,df_extratos!G:G,"CREDITO")</f>
        <v>0</v>
      </c>
      <c r="H243" s="24">
        <f>SUMIFS(df_tesouraria_trans!E:E,df_tesouraria_trans!D:D,Conciliacao!A243)</f>
        <v>0</v>
      </c>
      <c r="I243" s="10">
        <f t="shared" si="21"/>
        <v>0</v>
      </c>
      <c r="J243" s="5">
        <f>SUMIFS(df_blueme_sem_parcelamento!F:F,df_blueme_sem_parcelamento!I:I,Conciliacao!A243)</f>
        <v>0</v>
      </c>
      <c r="K243" s="5">
        <f>SUMIFS(df_blueme_com_parcelamento!I:I,df_blueme_com_parcelamento!L:L,Conciliacao!A243)</f>
        <v>0</v>
      </c>
      <c r="L243" s="9">
        <f>SUMIFS(df_mutuos!I:I,df_mutuos!B:B,Conciliacao!A243)</f>
        <v>0</v>
      </c>
      <c r="M243" s="9">
        <f>SUMIFS(df_taxas_bancarias!E:E,df_taxas_bancarias!D:D,Conciliacao!A243,df_taxas_bancarias!F:F,"b'\x00'")</f>
        <v>0</v>
      </c>
      <c r="N243" s="11">
        <f>SUMIFS(df_extratos!I:I,df_extratos!F:F,Conciliacao!A243,df_extratos!G:G,"DEBITO")</f>
        <v>0</v>
      </c>
      <c r="O243" s="12">
        <f t="shared" si="22"/>
        <v>0</v>
      </c>
      <c r="P243" s="26">
        <f t="shared" si="23"/>
        <v>0</v>
      </c>
    </row>
    <row r="244" spans="1:16" x14ac:dyDescent="0.35">
      <c r="A244" s="6">
        <f t="shared" si="20"/>
        <v>45534</v>
      </c>
      <c r="B244" s="4">
        <f>SUMIFS(df_faturam_zig!K:K,df_faturam_zig!L:L,Conciliacao!A244)</f>
        <v>0</v>
      </c>
      <c r="C244" s="4"/>
      <c r="D244" s="4">
        <f>SUMIFS(df_faturam_zig!E:E,df_faturam_zig!L:L,Conciliacao!A244,df_faturam_zig!F:F,"DINHEIRO")</f>
        <v>0</v>
      </c>
      <c r="E244" s="4">
        <f>SUMIFS(view_parc_agrup!G:G,view_parc_agrup!F:F,Conciliacao!A244)</f>
        <v>0</v>
      </c>
      <c r="F244" s="7">
        <f>SUMIFS(df_mutuos!H:H,df_mutuos!B:B,Conciliacao!A244)</f>
        <v>0</v>
      </c>
      <c r="G244" s="8">
        <f>SUMIFS(df_extratos!I:I,df_extratos!F:F,Conciliacao!A244,df_extratos!G:G,"CREDITO")</f>
        <v>0</v>
      </c>
      <c r="H244" s="24">
        <f>SUMIFS(df_tesouraria_trans!E:E,df_tesouraria_trans!D:D,Conciliacao!A244)</f>
        <v>0</v>
      </c>
      <c r="I244" s="10">
        <f t="shared" si="21"/>
        <v>0</v>
      </c>
      <c r="J244" s="5">
        <f>SUMIFS(df_blueme_sem_parcelamento!F:F,df_blueme_sem_parcelamento!I:I,Conciliacao!A244)</f>
        <v>0</v>
      </c>
      <c r="K244" s="5">
        <f>SUMIFS(df_blueme_com_parcelamento!I:I,df_blueme_com_parcelamento!L:L,Conciliacao!A244)</f>
        <v>0</v>
      </c>
      <c r="L244" s="9">
        <f>SUMIFS(df_mutuos!I:I,df_mutuos!B:B,Conciliacao!A244)</f>
        <v>0</v>
      </c>
      <c r="M244" s="9">
        <f>SUMIFS(df_taxas_bancarias!E:E,df_taxas_bancarias!D:D,Conciliacao!A244,df_taxas_bancarias!F:F,"b'\x00'")</f>
        <v>0</v>
      </c>
      <c r="N244" s="11">
        <f>SUMIFS(df_extratos!I:I,df_extratos!F:F,Conciliacao!A244,df_extratos!G:G,"DEBITO")</f>
        <v>0</v>
      </c>
      <c r="O244" s="12">
        <f t="shared" si="22"/>
        <v>0</v>
      </c>
      <c r="P244" s="26">
        <f t="shared" si="23"/>
        <v>0</v>
      </c>
    </row>
    <row r="245" spans="1:16" x14ac:dyDescent="0.35">
      <c r="A245" s="6">
        <f t="shared" si="20"/>
        <v>45535</v>
      </c>
      <c r="B245" s="4">
        <f>SUMIFS(df_faturam_zig!K:K,df_faturam_zig!L:L,Conciliacao!A245)</f>
        <v>0</v>
      </c>
      <c r="C245" s="4"/>
      <c r="D245" s="4">
        <f>SUMIFS(df_faturam_zig!E:E,df_faturam_zig!L:L,Conciliacao!A245,df_faturam_zig!F:F,"DINHEIRO")</f>
        <v>0</v>
      </c>
      <c r="E245" s="4">
        <f>SUMIFS(view_parc_agrup!G:G,view_parc_agrup!F:F,Conciliacao!A245)</f>
        <v>0</v>
      </c>
      <c r="F245" s="7">
        <f>SUMIFS(df_mutuos!H:H,df_mutuos!B:B,Conciliacao!A245)</f>
        <v>0</v>
      </c>
      <c r="G245" s="8">
        <f>SUMIFS(df_extratos!I:I,df_extratos!F:F,Conciliacao!A245,df_extratos!G:G,"CREDITO")</f>
        <v>0</v>
      </c>
      <c r="H245" s="24">
        <f>SUMIFS(df_tesouraria_trans!E:E,df_tesouraria_trans!D:D,Conciliacao!A245)</f>
        <v>0</v>
      </c>
      <c r="I245" s="10">
        <f t="shared" si="21"/>
        <v>0</v>
      </c>
      <c r="J245" s="5">
        <f>SUMIFS(df_blueme_sem_parcelamento!F:F,df_blueme_sem_parcelamento!I:I,Conciliacao!A245)</f>
        <v>0</v>
      </c>
      <c r="K245" s="5">
        <f>SUMIFS(df_blueme_com_parcelamento!I:I,df_blueme_com_parcelamento!L:L,Conciliacao!A245)</f>
        <v>0</v>
      </c>
      <c r="L245" s="9">
        <f>SUMIFS(df_mutuos!I:I,df_mutuos!B:B,Conciliacao!A245)</f>
        <v>0</v>
      </c>
      <c r="M245" s="9">
        <f>SUMIFS(df_taxas_bancarias!E:E,df_taxas_bancarias!D:D,Conciliacao!A245,df_taxas_bancarias!F:F,"b'\x00'")</f>
        <v>0</v>
      </c>
      <c r="N245" s="11">
        <f>SUMIFS(df_extratos!I:I,df_extratos!F:F,Conciliacao!A245,df_extratos!G:G,"DEBITO")</f>
        <v>0</v>
      </c>
      <c r="O245" s="12">
        <f t="shared" si="22"/>
        <v>0</v>
      </c>
      <c r="P245" s="26">
        <f t="shared" si="23"/>
        <v>0</v>
      </c>
    </row>
    <row r="246" spans="1:16" x14ac:dyDescent="0.35">
      <c r="A246" s="6">
        <f t="shared" si="20"/>
        <v>45536</v>
      </c>
      <c r="B246" s="4">
        <f>SUMIFS(df_faturam_zig!K:K,df_faturam_zig!L:L,Conciliacao!A246)</f>
        <v>0</v>
      </c>
      <c r="C246" s="4"/>
      <c r="D246" s="4">
        <f>SUMIFS(df_faturam_zig!E:E,df_faturam_zig!L:L,Conciliacao!A246,df_faturam_zig!F:F,"DINHEIRO")</f>
        <v>0</v>
      </c>
      <c r="E246" s="4">
        <f>SUMIFS(view_parc_agrup!G:G,view_parc_agrup!F:F,Conciliacao!A246)</f>
        <v>0</v>
      </c>
      <c r="F246" s="7">
        <f>SUMIFS(df_mutuos!H:H,df_mutuos!B:B,Conciliacao!A246)</f>
        <v>0</v>
      </c>
      <c r="G246" s="8">
        <f>SUMIFS(df_extratos!I:I,df_extratos!F:F,Conciliacao!A246,df_extratos!G:G,"CREDITO")</f>
        <v>0</v>
      </c>
      <c r="H246" s="24">
        <f>SUMIFS(df_tesouraria_trans!E:E,df_tesouraria_trans!D:D,Conciliacao!A246)</f>
        <v>0</v>
      </c>
      <c r="I246" s="10">
        <f t="shared" si="21"/>
        <v>0</v>
      </c>
      <c r="J246" s="5">
        <f>SUMIFS(df_blueme_sem_parcelamento!F:F,df_blueme_sem_parcelamento!I:I,Conciliacao!A246)</f>
        <v>0</v>
      </c>
      <c r="K246" s="5">
        <f>SUMIFS(df_blueme_com_parcelamento!I:I,df_blueme_com_parcelamento!L:L,Conciliacao!A246)</f>
        <v>0</v>
      </c>
      <c r="L246" s="9">
        <f>SUMIFS(df_mutuos!I:I,df_mutuos!B:B,Conciliacao!A246)</f>
        <v>0</v>
      </c>
      <c r="M246" s="9">
        <f>SUMIFS(df_taxas_bancarias!E:E,df_taxas_bancarias!D:D,Conciliacao!A246,df_taxas_bancarias!F:F,"b'\x00'")</f>
        <v>0</v>
      </c>
      <c r="N246" s="11">
        <f>SUMIFS(df_extratos!I:I,df_extratos!F:F,Conciliacao!A246,df_extratos!G:G,"DEBITO")</f>
        <v>0</v>
      </c>
      <c r="O246" s="12">
        <f t="shared" si="22"/>
        <v>0</v>
      </c>
      <c r="P246" s="26">
        <f t="shared" si="23"/>
        <v>0</v>
      </c>
    </row>
    <row r="247" spans="1:16" x14ac:dyDescent="0.35">
      <c r="A247" s="6">
        <f t="shared" si="20"/>
        <v>45537</v>
      </c>
      <c r="B247" s="4">
        <f>SUMIFS(df_faturam_zig!K:K,df_faturam_zig!L:L,Conciliacao!A247)</f>
        <v>0</v>
      </c>
      <c r="C247" s="4"/>
      <c r="D247" s="4">
        <f>SUMIFS(df_faturam_zig!E:E,df_faturam_zig!L:L,Conciliacao!A247,df_faturam_zig!F:F,"DINHEIRO")</f>
        <v>0</v>
      </c>
      <c r="E247" s="4">
        <f>SUMIFS(view_parc_agrup!G:G,view_parc_agrup!F:F,Conciliacao!A247)</f>
        <v>0</v>
      </c>
      <c r="F247" s="7">
        <f>SUMIFS(df_mutuos!H:H,df_mutuos!B:B,Conciliacao!A247)</f>
        <v>0</v>
      </c>
      <c r="G247" s="8">
        <f>SUMIFS(df_extratos!I:I,df_extratos!F:F,Conciliacao!A247,df_extratos!G:G,"CREDITO")</f>
        <v>0</v>
      </c>
      <c r="H247" s="24">
        <f>SUMIFS(df_tesouraria_trans!E:E,df_tesouraria_trans!D:D,Conciliacao!A247)</f>
        <v>0</v>
      </c>
      <c r="I247" s="10">
        <f t="shared" si="21"/>
        <v>0</v>
      </c>
      <c r="J247" s="5">
        <f>SUMIFS(df_blueme_sem_parcelamento!F:F,df_blueme_sem_parcelamento!I:I,Conciliacao!A247)</f>
        <v>0</v>
      </c>
      <c r="K247" s="5">
        <f>SUMIFS(df_blueme_com_parcelamento!I:I,df_blueme_com_parcelamento!L:L,Conciliacao!A247)</f>
        <v>0</v>
      </c>
      <c r="L247" s="9">
        <f>SUMIFS(df_mutuos!I:I,df_mutuos!B:B,Conciliacao!A247)</f>
        <v>0</v>
      </c>
      <c r="M247" s="9">
        <f>SUMIFS(df_taxas_bancarias!E:E,df_taxas_bancarias!D:D,Conciliacao!A247,df_taxas_bancarias!F:F,"b'\x00'")</f>
        <v>0</v>
      </c>
      <c r="N247" s="11">
        <f>SUMIFS(df_extratos!I:I,df_extratos!F:F,Conciliacao!A247,df_extratos!G:G,"DEBITO")</f>
        <v>0</v>
      </c>
      <c r="O247" s="12">
        <f t="shared" si="22"/>
        <v>0</v>
      </c>
      <c r="P247" s="26">
        <f t="shared" si="23"/>
        <v>0</v>
      </c>
    </row>
    <row r="248" spans="1:16" x14ac:dyDescent="0.35">
      <c r="A248" s="6">
        <f t="shared" ref="A248:A273" si="24">A247+1</f>
        <v>45538</v>
      </c>
      <c r="B248" s="4">
        <f>SUMIFS(df_faturam_zig!K:K,df_faturam_zig!L:L,Conciliacao!A248)</f>
        <v>0</v>
      </c>
      <c r="C248" s="4"/>
      <c r="D248" s="4">
        <f>SUMIFS(df_faturam_zig!E:E,df_faturam_zig!L:L,Conciliacao!A248,df_faturam_zig!F:F,"DINHEIRO")</f>
        <v>0</v>
      </c>
      <c r="E248" s="4">
        <f>SUMIFS(view_parc_agrup!G:G,view_parc_agrup!F:F,Conciliacao!A248)</f>
        <v>0</v>
      </c>
      <c r="F248" s="7">
        <f>SUMIFS(df_mutuos!H:H,df_mutuos!B:B,Conciliacao!A248)</f>
        <v>0</v>
      </c>
      <c r="G248" s="8">
        <f>SUMIFS(df_extratos!I:I,df_extratos!F:F,Conciliacao!A248,df_extratos!G:G,"CREDITO")</f>
        <v>0</v>
      </c>
      <c r="H248" s="24">
        <f>SUMIFS(df_tesouraria_trans!E:E,df_tesouraria_trans!D:D,Conciliacao!A248)</f>
        <v>0</v>
      </c>
      <c r="I248" s="10">
        <f t="shared" ref="I248:I273" si="25">SUM(B248:F248)-SUM(G248:H248)</f>
        <v>0</v>
      </c>
      <c r="J248" s="5">
        <f>SUMIFS(df_blueme_sem_parcelamento!F:F,df_blueme_sem_parcelamento!I:I,Conciliacao!A248)</f>
        <v>0</v>
      </c>
      <c r="K248" s="5">
        <f>SUMIFS(df_blueme_com_parcelamento!I:I,df_blueme_com_parcelamento!L:L,Conciliacao!A248)</f>
        <v>0</v>
      </c>
      <c r="L248" s="9">
        <f>SUMIFS(df_mutuos!I:I,df_mutuos!B:B,Conciliacao!A248)</f>
        <v>0</v>
      </c>
      <c r="M248" s="9">
        <f>SUMIFS(df_taxas_bancarias!E:E,df_taxas_bancarias!D:D,Conciliacao!A248,df_taxas_bancarias!F:F,"b'\x00'")</f>
        <v>0</v>
      </c>
      <c r="N248" s="11">
        <f>SUMIFS(df_extratos!I:I,df_extratos!F:F,Conciliacao!A248,df_extratos!G:G,"DEBITO")</f>
        <v>0</v>
      </c>
      <c r="O248" s="12">
        <f t="shared" ref="O248:O273" si="26">SUM(J248:M248)+N248</f>
        <v>0</v>
      </c>
      <c r="P248" s="26">
        <f t="shared" ref="P248:P273" si="27">O248-I248</f>
        <v>0</v>
      </c>
    </row>
    <row r="249" spans="1:16" x14ac:dyDescent="0.35">
      <c r="A249" s="6">
        <f t="shared" si="24"/>
        <v>45539</v>
      </c>
      <c r="B249" s="4">
        <f>SUMIFS(df_faturam_zig!K:K,df_faturam_zig!L:L,Conciliacao!A249)</f>
        <v>0</v>
      </c>
      <c r="C249" s="4"/>
      <c r="D249" s="4">
        <f>SUMIFS(df_faturam_zig!E:E,df_faturam_zig!L:L,Conciliacao!A249,df_faturam_zig!F:F,"DINHEIRO")</f>
        <v>0</v>
      </c>
      <c r="E249" s="4">
        <f>SUMIFS(view_parc_agrup!G:G,view_parc_agrup!F:F,Conciliacao!A249)</f>
        <v>0</v>
      </c>
      <c r="F249" s="7">
        <f>SUMIFS(df_mutuos!H:H,df_mutuos!B:B,Conciliacao!A249)</f>
        <v>0</v>
      </c>
      <c r="G249" s="8">
        <f>SUMIFS(df_extratos!I:I,df_extratos!F:F,Conciliacao!A249,df_extratos!G:G,"CREDITO")</f>
        <v>0</v>
      </c>
      <c r="H249" s="24">
        <f>SUMIFS(df_tesouraria_trans!E:E,df_tesouraria_trans!D:D,Conciliacao!A249)</f>
        <v>0</v>
      </c>
      <c r="I249" s="10">
        <f t="shared" si="25"/>
        <v>0</v>
      </c>
      <c r="J249" s="5">
        <f>SUMIFS(df_blueme_sem_parcelamento!F:F,df_blueme_sem_parcelamento!I:I,Conciliacao!A249)</f>
        <v>0</v>
      </c>
      <c r="K249" s="5">
        <f>SUMIFS(df_blueme_com_parcelamento!I:I,df_blueme_com_parcelamento!L:L,Conciliacao!A249)</f>
        <v>0</v>
      </c>
      <c r="L249" s="9">
        <f>SUMIFS(df_mutuos!I:I,df_mutuos!B:B,Conciliacao!A249)</f>
        <v>0</v>
      </c>
      <c r="M249" s="9">
        <f>SUMIFS(df_taxas_bancarias!E:E,df_taxas_bancarias!D:D,Conciliacao!A249,df_taxas_bancarias!F:F,"b'\x00'")</f>
        <v>0</v>
      </c>
      <c r="N249" s="11">
        <f>SUMIFS(df_extratos!I:I,df_extratos!F:F,Conciliacao!A249,df_extratos!G:G,"DEBITO")</f>
        <v>0</v>
      </c>
      <c r="O249" s="12">
        <f t="shared" si="26"/>
        <v>0</v>
      </c>
      <c r="P249" s="26">
        <f t="shared" si="27"/>
        <v>0</v>
      </c>
    </row>
    <row r="250" spans="1:16" x14ac:dyDescent="0.35">
      <c r="A250" s="6">
        <f t="shared" si="24"/>
        <v>45540</v>
      </c>
      <c r="B250" s="4">
        <f>SUMIFS(df_faturam_zig!K:K,df_faturam_zig!L:L,Conciliacao!A250)</f>
        <v>0</v>
      </c>
      <c r="C250" s="4"/>
      <c r="D250" s="4">
        <f>SUMIFS(df_faturam_zig!E:E,df_faturam_zig!L:L,Conciliacao!A250,df_faturam_zig!F:F,"DINHEIRO")</f>
        <v>0</v>
      </c>
      <c r="E250" s="4">
        <f>SUMIFS(view_parc_agrup!G:G,view_parc_agrup!F:F,Conciliacao!A250)</f>
        <v>0</v>
      </c>
      <c r="F250" s="7">
        <f>SUMIFS(df_mutuos!H:H,df_mutuos!B:B,Conciliacao!A250)</f>
        <v>0</v>
      </c>
      <c r="G250" s="8">
        <f>SUMIFS(df_extratos!I:I,df_extratos!F:F,Conciliacao!A250,df_extratos!G:G,"CREDITO")</f>
        <v>0</v>
      </c>
      <c r="H250" s="24">
        <f>SUMIFS(df_tesouraria_trans!E:E,df_tesouraria_trans!D:D,Conciliacao!A250)</f>
        <v>0</v>
      </c>
      <c r="I250" s="10">
        <f t="shared" si="25"/>
        <v>0</v>
      </c>
      <c r="J250" s="5">
        <f>SUMIFS(df_blueme_sem_parcelamento!F:F,df_blueme_sem_parcelamento!I:I,Conciliacao!A250)</f>
        <v>0</v>
      </c>
      <c r="K250" s="5">
        <f>SUMIFS(df_blueme_com_parcelamento!I:I,df_blueme_com_parcelamento!L:L,Conciliacao!A250)</f>
        <v>0</v>
      </c>
      <c r="L250" s="9">
        <f>SUMIFS(df_mutuos!I:I,df_mutuos!B:B,Conciliacao!A250)</f>
        <v>0</v>
      </c>
      <c r="M250" s="9">
        <f>SUMIFS(df_taxas_bancarias!E:E,df_taxas_bancarias!D:D,Conciliacao!A250,df_taxas_bancarias!F:F,"b'\x00'")</f>
        <v>0</v>
      </c>
      <c r="N250" s="11">
        <f>SUMIFS(df_extratos!I:I,df_extratos!F:F,Conciliacao!A250,df_extratos!G:G,"DEBITO")</f>
        <v>0</v>
      </c>
      <c r="O250" s="12">
        <f t="shared" si="26"/>
        <v>0</v>
      </c>
      <c r="P250" s="26">
        <f t="shared" si="27"/>
        <v>0</v>
      </c>
    </row>
    <row r="251" spans="1:16" x14ac:dyDescent="0.35">
      <c r="A251" s="6">
        <f t="shared" si="24"/>
        <v>45541</v>
      </c>
      <c r="B251" s="4">
        <f>SUMIFS(df_faturam_zig!K:K,df_faturam_zig!L:L,Conciliacao!A251)</f>
        <v>0</v>
      </c>
      <c r="C251" s="4"/>
      <c r="D251" s="4">
        <f>SUMIFS(df_faturam_zig!E:E,df_faturam_zig!L:L,Conciliacao!A251,df_faturam_zig!F:F,"DINHEIRO")</f>
        <v>0</v>
      </c>
      <c r="E251" s="4">
        <f>SUMIFS(view_parc_agrup!G:G,view_parc_agrup!F:F,Conciliacao!A251)</f>
        <v>0</v>
      </c>
      <c r="F251" s="7">
        <f>SUMIFS(df_mutuos!H:H,df_mutuos!B:B,Conciliacao!A251)</f>
        <v>0</v>
      </c>
      <c r="G251" s="8">
        <f>SUMIFS(df_extratos!I:I,df_extratos!F:F,Conciliacao!A251,df_extratos!G:G,"CREDITO")</f>
        <v>0</v>
      </c>
      <c r="H251" s="24">
        <f>SUMIFS(df_tesouraria_trans!E:E,df_tesouraria_trans!D:D,Conciliacao!A251)</f>
        <v>0</v>
      </c>
      <c r="I251" s="10">
        <f t="shared" si="25"/>
        <v>0</v>
      </c>
      <c r="J251" s="5">
        <f>SUMIFS(df_blueme_sem_parcelamento!F:F,df_blueme_sem_parcelamento!I:I,Conciliacao!A251)</f>
        <v>0</v>
      </c>
      <c r="K251" s="5">
        <f>SUMIFS(df_blueme_com_parcelamento!I:I,df_blueme_com_parcelamento!L:L,Conciliacao!A251)</f>
        <v>0</v>
      </c>
      <c r="L251" s="9">
        <f>SUMIFS(df_mutuos!I:I,df_mutuos!B:B,Conciliacao!A251)</f>
        <v>0</v>
      </c>
      <c r="M251" s="9">
        <f>SUMIFS(df_taxas_bancarias!E:E,df_taxas_bancarias!D:D,Conciliacao!A251,df_taxas_bancarias!F:F,"b'\x00'")</f>
        <v>0</v>
      </c>
      <c r="N251" s="11">
        <f>SUMIFS(df_extratos!I:I,df_extratos!F:F,Conciliacao!A251,df_extratos!G:G,"DEBITO")</f>
        <v>0</v>
      </c>
      <c r="O251" s="12">
        <f t="shared" si="26"/>
        <v>0</v>
      </c>
      <c r="P251" s="26">
        <f t="shared" si="27"/>
        <v>0</v>
      </c>
    </row>
    <row r="252" spans="1:16" x14ac:dyDescent="0.35">
      <c r="A252" s="6">
        <f t="shared" si="24"/>
        <v>45542</v>
      </c>
      <c r="B252" s="4">
        <f>SUMIFS(df_faturam_zig!K:K,df_faturam_zig!L:L,Conciliacao!A252)</f>
        <v>0</v>
      </c>
      <c r="C252" s="4"/>
      <c r="D252" s="4">
        <f>SUMIFS(df_faturam_zig!E:E,df_faturam_zig!L:L,Conciliacao!A252,df_faturam_zig!F:F,"DINHEIRO")</f>
        <v>0</v>
      </c>
      <c r="E252" s="4">
        <f>SUMIFS(view_parc_agrup!G:G,view_parc_agrup!F:F,Conciliacao!A252)</f>
        <v>0</v>
      </c>
      <c r="F252" s="7">
        <f>SUMIFS(df_mutuos!H:H,df_mutuos!B:B,Conciliacao!A252)</f>
        <v>0</v>
      </c>
      <c r="G252" s="8">
        <f>SUMIFS(df_extratos!I:I,df_extratos!F:F,Conciliacao!A252,df_extratos!G:G,"CREDITO")</f>
        <v>0</v>
      </c>
      <c r="H252" s="24">
        <f>SUMIFS(df_tesouraria_trans!E:E,df_tesouraria_trans!D:D,Conciliacao!A252)</f>
        <v>0</v>
      </c>
      <c r="I252" s="10">
        <f t="shared" si="25"/>
        <v>0</v>
      </c>
      <c r="J252" s="5">
        <f>SUMIFS(df_blueme_sem_parcelamento!F:F,df_blueme_sem_parcelamento!I:I,Conciliacao!A252)</f>
        <v>0</v>
      </c>
      <c r="K252" s="5">
        <f>SUMIFS(df_blueme_com_parcelamento!I:I,df_blueme_com_parcelamento!L:L,Conciliacao!A252)</f>
        <v>0</v>
      </c>
      <c r="L252" s="9">
        <f>SUMIFS(df_mutuos!I:I,df_mutuos!B:B,Conciliacao!A252)</f>
        <v>0</v>
      </c>
      <c r="M252" s="9">
        <f>SUMIFS(df_taxas_bancarias!E:E,df_taxas_bancarias!D:D,Conciliacao!A252,df_taxas_bancarias!F:F,"b'\x00'")</f>
        <v>0</v>
      </c>
      <c r="N252" s="11">
        <f>SUMIFS(df_extratos!I:I,df_extratos!F:F,Conciliacao!A252,df_extratos!G:G,"DEBITO")</f>
        <v>0</v>
      </c>
      <c r="O252" s="12">
        <f t="shared" si="26"/>
        <v>0</v>
      </c>
      <c r="P252" s="26">
        <f t="shared" si="27"/>
        <v>0</v>
      </c>
    </row>
    <row r="253" spans="1:16" x14ac:dyDescent="0.35">
      <c r="A253" s="6">
        <f t="shared" si="24"/>
        <v>45543</v>
      </c>
      <c r="B253" s="4">
        <f>SUMIFS(df_faturam_zig!K:K,df_faturam_zig!L:L,Conciliacao!A253)</f>
        <v>0</v>
      </c>
      <c r="C253" s="4"/>
      <c r="D253" s="4">
        <f>SUMIFS(df_faturam_zig!E:E,df_faturam_zig!L:L,Conciliacao!A253,df_faturam_zig!F:F,"DINHEIRO")</f>
        <v>0</v>
      </c>
      <c r="E253" s="4">
        <f>SUMIFS(view_parc_agrup!G:G,view_parc_agrup!F:F,Conciliacao!A253)</f>
        <v>0</v>
      </c>
      <c r="F253" s="7">
        <f>SUMIFS(df_mutuos!H:H,df_mutuos!B:B,Conciliacao!A253)</f>
        <v>0</v>
      </c>
      <c r="G253" s="8">
        <f>SUMIFS(df_extratos!I:I,df_extratos!F:F,Conciliacao!A253,df_extratos!G:G,"CREDITO")</f>
        <v>0</v>
      </c>
      <c r="H253" s="24">
        <f>SUMIFS(df_tesouraria_trans!E:E,df_tesouraria_trans!D:D,Conciliacao!A253)</f>
        <v>0</v>
      </c>
      <c r="I253" s="10">
        <f t="shared" si="25"/>
        <v>0</v>
      </c>
      <c r="J253" s="5">
        <f>SUMIFS(df_blueme_sem_parcelamento!F:F,df_blueme_sem_parcelamento!I:I,Conciliacao!A253)</f>
        <v>0</v>
      </c>
      <c r="K253" s="5">
        <f>SUMIFS(df_blueme_com_parcelamento!I:I,df_blueme_com_parcelamento!L:L,Conciliacao!A253)</f>
        <v>0</v>
      </c>
      <c r="L253" s="9">
        <f>SUMIFS(df_mutuos!I:I,df_mutuos!B:B,Conciliacao!A253)</f>
        <v>0</v>
      </c>
      <c r="M253" s="9">
        <f>SUMIFS(df_taxas_bancarias!E:E,df_taxas_bancarias!D:D,Conciliacao!A253,df_taxas_bancarias!F:F,"b'\x00'")</f>
        <v>0</v>
      </c>
      <c r="N253" s="11">
        <f>SUMIFS(df_extratos!I:I,df_extratos!F:F,Conciliacao!A253,df_extratos!G:G,"DEBITO")</f>
        <v>0</v>
      </c>
      <c r="O253" s="12">
        <f t="shared" si="26"/>
        <v>0</v>
      </c>
      <c r="P253" s="26">
        <f t="shared" si="27"/>
        <v>0</v>
      </c>
    </row>
    <row r="254" spans="1:16" x14ac:dyDescent="0.35">
      <c r="A254" s="6">
        <f t="shared" si="24"/>
        <v>45544</v>
      </c>
      <c r="B254" s="4">
        <f>SUMIFS(df_faturam_zig!K:K,df_faturam_zig!L:L,Conciliacao!A254)</f>
        <v>0</v>
      </c>
      <c r="C254" s="4"/>
      <c r="D254" s="4">
        <f>SUMIFS(df_faturam_zig!E:E,df_faturam_zig!L:L,Conciliacao!A254,df_faturam_zig!F:F,"DINHEIRO")</f>
        <v>0</v>
      </c>
      <c r="E254" s="4">
        <f>SUMIFS(view_parc_agrup!G:G,view_parc_agrup!F:F,Conciliacao!A254)</f>
        <v>0</v>
      </c>
      <c r="F254" s="7">
        <f>SUMIFS(df_mutuos!H:H,df_mutuos!B:B,Conciliacao!A254)</f>
        <v>0</v>
      </c>
      <c r="G254" s="8">
        <f>SUMIFS(df_extratos!I:I,df_extratos!F:F,Conciliacao!A254,df_extratos!G:G,"CREDITO")</f>
        <v>0</v>
      </c>
      <c r="H254" s="24">
        <f>SUMIFS(df_tesouraria_trans!E:E,df_tesouraria_trans!D:D,Conciliacao!A254)</f>
        <v>0</v>
      </c>
      <c r="I254" s="10">
        <f t="shared" si="25"/>
        <v>0</v>
      </c>
      <c r="J254" s="5">
        <f>SUMIFS(df_blueme_sem_parcelamento!F:F,df_blueme_sem_parcelamento!I:I,Conciliacao!A254)</f>
        <v>0</v>
      </c>
      <c r="K254" s="5">
        <f>SUMIFS(df_blueme_com_parcelamento!I:I,df_blueme_com_parcelamento!L:L,Conciliacao!A254)</f>
        <v>0</v>
      </c>
      <c r="L254" s="9">
        <f>SUMIFS(df_mutuos!I:I,df_mutuos!B:B,Conciliacao!A254)</f>
        <v>0</v>
      </c>
      <c r="M254" s="9">
        <f>SUMIFS(df_taxas_bancarias!E:E,df_taxas_bancarias!D:D,Conciliacao!A254,df_taxas_bancarias!F:F,"b'\x00'")</f>
        <v>0</v>
      </c>
      <c r="N254" s="11">
        <f>SUMIFS(df_extratos!I:I,df_extratos!F:F,Conciliacao!A254,df_extratos!G:G,"DEBITO")</f>
        <v>0</v>
      </c>
      <c r="O254" s="12">
        <f t="shared" si="26"/>
        <v>0</v>
      </c>
      <c r="P254" s="26">
        <f t="shared" si="27"/>
        <v>0</v>
      </c>
    </row>
    <row r="255" spans="1:16" x14ac:dyDescent="0.35">
      <c r="A255" s="6">
        <f t="shared" si="24"/>
        <v>45545</v>
      </c>
      <c r="B255" s="4">
        <f>SUMIFS(df_faturam_zig!K:K,df_faturam_zig!L:L,Conciliacao!A255)</f>
        <v>0</v>
      </c>
      <c r="C255" s="4"/>
      <c r="D255" s="4">
        <f>SUMIFS(df_faturam_zig!E:E,df_faturam_zig!L:L,Conciliacao!A255,df_faturam_zig!F:F,"DINHEIRO")</f>
        <v>0</v>
      </c>
      <c r="E255" s="4">
        <f>SUMIFS(view_parc_agrup!G:G,view_parc_agrup!F:F,Conciliacao!A255)</f>
        <v>0</v>
      </c>
      <c r="F255" s="7">
        <f>SUMIFS(df_mutuos!H:H,df_mutuos!B:B,Conciliacao!A255)</f>
        <v>0</v>
      </c>
      <c r="G255" s="8">
        <f>SUMIFS(df_extratos!I:I,df_extratos!F:F,Conciliacao!A255,df_extratos!G:G,"CREDITO")</f>
        <v>0</v>
      </c>
      <c r="H255" s="24">
        <f>SUMIFS(df_tesouraria_trans!E:E,df_tesouraria_trans!D:D,Conciliacao!A255)</f>
        <v>0</v>
      </c>
      <c r="I255" s="10">
        <f t="shared" si="25"/>
        <v>0</v>
      </c>
      <c r="J255" s="5">
        <f>SUMIFS(df_blueme_sem_parcelamento!F:F,df_blueme_sem_parcelamento!I:I,Conciliacao!A255)</f>
        <v>0</v>
      </c>
      <c r="K255" s="5">
        <f>SUMIFS(df_blueme_com_parcelamento!I:I,df_blueme_com_parcelamento!L:L,Conciliacao!A255)</f>
        <v>0</v>
      </c>
      <c r="L255" s="9">
        <f>SUMIFS(df_mutuos!I:I,df_mutuos!B:B,Conciliacao!A255)</f>
        <v>0</v>
      </c>
      <c r="M255" s="9">
        <f>SUMIFS(df_taxas_bancarias!E:E,df_taxas_bancarias!D:D,Conciliacao!A255,df_taxas_bancarias!F:F,"b'\x00'")</f>
        <v>0</v>
      </c>
      <c r="N255" s="11">
        <f>SUMIFS(df_extratos!I:I,df_extratos!F:F,Conciliacao!A255,df_extratos!G:G,"DEBITO")</f>
        <v>0</v>
      </c>
      <c r="O255" s="12">
        <f t="shared" si="26"/>
        <v>0</v>
      </c>
      <c r="P255" s="26">
        <f t="shared" si="27"/>
        <v>0</v>
      </c>
    </row>
    <row r="256" spans="1:16" x14ac:dyDescent="0.35">
      <c r="A256" s="6">
        <f t="shared" si="24"/>
        <v>45546</v>
      </c>
      <c r="B256" s="4">
        <f>SUMIFS(df_faturam_zig!K:K,df_faturam_zig!L:L,Conciliacao!A256)</f>
        <v>0</v>
      </c>
      <c r="C256" s="4"/>
      <c r="D256" s="4">
        <f>SUMIFS(df_faturam_zig!E:E,df_faturam_zig!L:L,Conciliacao!A256,df_faturam_zig!F:F,"DINHEIRO")</f>
        <v>0</v>
      </c>
      <c r="E256" s="4">
        <f>SUMIFS(view_parc_agrup!G:G,view_parc_agrup!F:F,Conciliacao!A256)</f>
        <v>0</v>
      </c>
      <c r="F256" s="7">
        <f>SUMIFS(df_mutuos!H:H,df_mutuos!B:B,Conciliacao!A256)</f>
        <v>0</v>
      </c>
      <c r="G256" s="8">
        <f>SUMIFS(df_extratos!I:I,df_extratos!F:F,Conciliacao!A256,df_extratos!G:G,"CREDITO")</f>
        <v>0</v>
      </c>
      <c r="H256" s="24">
        <f>SUMIFS(df_tesouraria_trans!E:E,df_tesouraria_trans!D:D,Conciliacao!A256)</f>
        <v>0</v>
      </c>
      <c r="I256" s="10">
        <f t="shared" si="25"/>
        <v>0</v>
      </c>
      <c r="J256" s="5">
        <f>SUMIFS(df_blueme_sem_parcelamento!F:F,df_blueme_sem_parcelamento!I:I,Conciliacao!A256)</f>
        <v>0</v>
      </c>
      <c r="K256" s="5">
        <f>SUMIFS(df_blueme_com_parcelamento!I:I,df_blueme_com_parcelamento!L:L,Conciliacao!A256)</f>
        <v>0</v>
      </c>
      <c r="L256" s="9">
        <f>SUMIFS(df_mutuos!I:I,df_mutuos!B:B,Conciliacao!A256)</f>
        <v>0</v>
      </c>
      <c r="M256" s="9">
        <f>SUMIFS(df_taxas_bancarias!E:E,df_taxas_bancarias!D:D,Conciliacao!A256,df_taxas_bancarias!F:F,"b'\x00'")</f>
        <v>0</v>
      </c>
      <c r="N256" s="11">
        <f>SUMIFS(df_extratos!I:I,df_extratos!F:F,Conciliacao!A256,df_extratos!G:G,"DEBITO")</f>
        <v>0</v>
      </c>
      <c r="O256" s="12">
        <f t="shared" si="26"/>
        <v>0</v>
      </c>
      <c r="P256" s="26">
        <f t="shared" si="27"/>
        <v>0</v>
      </c>
    </row>
    <row r="257" spans="1:16" x14ac:dyDescent="0.35">
      <c r="A257" s="6">
        <f t="shared" si="24"/>
        <v>45547</v>
      </c>
      <c r="B257" s="4">
        <f>SUMIFS(df_faturam_zig!K:K,df_faturam_zig!L:L,Conciliacao!A257)</f>
        <v>0</v>
      </c>
      <c r="C257" s="4"/>
      <c r="D257" s="4">
        <f>SUMIFS(df_faturam_zig!E:E,df_faturam_zig!L:L,Conciliacao!A257,df_faturam_zig!F:F,"DINHEIRO")</f>
        <v>0</v>
      </c>
      <c r="E257" s="4">
        <f>SUMIFS(view_parc_agrup!G:G,view_parc_agrup!F:F,Conciliacao!A257)</f>
        <v>0</v>
      </c>
      <c r="F257" s="7">
        <f>SUMIFS(df_mutuos!H:H,df_mutuos!B:B,Conciliacao!A257)</f>
        <v>0</v>
      </c>
      <c r="G257" s="8">
        <f>SUMIFS(df_extratos!I:I,df_extratos!F:F,Conciliacao!A257,df_extratos!G:G,"CREDITO")</f>
        <v>0</v>
      </c>
      <c r="H257" s="24">
        <f>SUMIFS(df_tesouraria_trans!E:E,df_tesouraria_trans!D:D,Conciliacao!A257)</f>
        <v>0</v>
      </c>
      <c r="I257" s="10">
        <f t="shared" si="25"/>
        <v>0</v>
      </c>
      <c r="J257" s="5">
        <f>SUMIFS(df_blueme_sem_parcelamento!F:F,df_blueme_sem_parcelamento!I:I,Conciliacao!A257)</f>
        <v>0</v>
      </c>
      <c r="K257" s="5">
        <f>SUMIFS(df_blueme_com_parcelamento!I:I,df_blueme_com_parcelamento!L:L,Conciliacao!A257)</f>
        <v>0</v>
      </c>
      <c r="L257" s="9">
        <f>SUMIFS(df_mutuos!I:I,df_mutuos!B:B,Conciliacao!A257)</f>
        <v>0</v>
      </c>
      <c r="M257" s="9">
        <f>SUMIFS(df_taxas_bancarias!E:E,df_taxas_bancarias!D:D,Conciliacao!A257,df_taxas_bancarias!F:F,"b'\x00'")</f>
        <v>0</v>
      </c>
      <c r="N257" s="11">
        <f>SUMIFS(df_extratos!I:I,df_extratos!F:F,Conciliacao!A257,df_extratos!G:G,"DEBITO")</f>
        <v>0</v>
      </c>
      <c r="O257" s="12">
        <f t="shared" si="26"/>
        <v>0</v>
      </c>
      <c r="P257" s="26">
        <f t="shared" si="27"/>
        <v>0</v>
      </c>
    </row>
    <row r="258" spans="1:16" x14ac:dyDescent="0.35">
      <c r="A258" s="6">
        <f t="shared" si="24"/>
        <v>45548</v>
      </c>
      <c r="B258" s="4">
        <f>SUMIFS(df_faturam_zig!K:K,df_faturam_zig!L:L,Conciliacao!A258)</f>
        <v>0</v>
      </c>
      <c r="C258" s="4"/>
      <c r="D258" s="4">
        <f>SUMIFS(df_faturam_zig!E:E,df_faturam_zig!L:L,Conciliacao!A258,df_faturam_zig!F:F,"DINHEIRO")</f>
        <v>0</v>
      </c>
      <c r="E258" s="4">
        <f>SUMIFS(view_parc_agrup!G:G,view_parc_agrup!F:F,Conciliacao!A258)</f>
        <v>0</v>
      </c>
      <c r="F258" s="7">
        <f>SUMIFS(df_mutuos!H:H,df_mutuos!B:B,Conciliacao!A258)</f>
        <v>0</v>
      </c>
      <c r="G258" s="8">
        <f>SUMIFS(df_extratos!I:I,df_extratos!F:F,Conciliacao!A258,df_extratos!G:G,"CREDITO")</f>
        <v>0</v>
      </c>
      <c r="H258" s="24">
        <f>SUMIFS(df_tesouraria_trans!E:E,df_tesouraria_trans!D:D,Conciliacao!A258)</f>
        <v>0</v>
      </c>
      <c r="I258" s="10">
        <f t="shared" si="25"/>
        <v>0</v>
      </c>
      <c r="J258" s="5">
        <f>SUMIFS(df_blueme_sem_parcelamento!F:F,df_blueme_sem_parcelamento!I:I,Conciliacao!A258)</f>
        <v>0</v>
      </c>
      <c r="K258" s="5">
        <f>SUMIFS(df_blueme_com_parcelamento!I:I,df_blueme_com_parcelamento!L:L,Conciliacao!A258)</f>
        <v>0</v>
      </c>
      <c r="L258" s="9">
        <f>SUMIFS(df_mutuos!I:I,df_mutuos!B:B,Conciliacao!A258)</f>
        <v>0</v>
      </c>
      <c r="M258" s="9">
        <f>SUMIFS(df_taxas_bancarias!E:E,df_taxas_bancarias!D:D,Conciliacao!A258,df_taxas_bancarias!F:F,"b'\x00'")</f>
        <v>0</v>
      </c>
      <c r="N258" s="11">
        <f>SUMIFS(df_extratos!I:I,df_extratos!F:F,Conciliacao!A258,df_extratos!G:G,"DEBITO")</f>
        <v>0</v>
      </c>
      <c r="O258" s="12">
        <f t="shared" si="26"/>
        <v>0</v>
      </c>
      <c r="P258" s="26">
        <f t="shared" si="27"/>
        <v>0</v>
      </c>
    </row>
    <row r="259" spans="1:16" x14ac:dyDescent="0.35">
      <c r="A259" s="6">
        <f t="shared" si="24"/>
        <v>45549</v>
      </c>
      <c r="B259" s="4">
        <f>SUMIFS(df_faturam_zig!K:K,df_faturam_zig!L:L,Conciliacao!A259)</f>
        <v>0</v>
      </c>
      <c r="C259" s="4"/>
      <c r="D259" s="4">
        <f>SUMIFS(df_faturam_zig!E:E,df_faturam_zig!L:L,Conciliacao!A259,df_faturam_zig!F:F,"DINHEIRO")</f>
        <v>0</v>
      </c>
      <c r="E259" s="4">
        <f>SUMIFS(view_parc_agrup!G:G,view_parc_agrup!F:F,Conciliacao!A259)</f>
        <v>0</v>
      </c>
      <c r="F259" s="7">
        <f>SUMIFS(df_mutuos!H:H,df_mutuos!B:B,Conciliacao!A259)</f>
        <v>0</v>
      </c>
      <c r="G259" s="8">
        <f>SUMIFS(df_extratos!I:I,df_extratos!F:F,Conciliacao!A259,df_extratos!G:G,"CREDITO")</f>
        <v>0</v>
      </c>
      <c r="H259" s="24">
        <f>SUMIFS(df_tesouraria_trans!E:E,df_tesouraria_trans!D:D,Conciliacao!A259)</f>
        <v>0</v>
      </c>
      <c r="I259" s="10">
        <f t="shared" si="25"/>
        <v>0</v>
      </c>
      <c r="J259" s="5">
        <f>SUMIFS(df_blueme_sem_parcelamento!F:F,df_blueme_sem_parcelamento!I:I,Conciliacao!A259)</f>
        <v>0</v>
      </c>
      <c r="K259" s="5">
        <f>SUMIFS(df_blueme_com_parcelamento!I:I,df_blueme_com_parcelamento!L:L,Conciliacao!A259)</f>
        <v>0</v>
      </c>
      <c r="L259" s="9">
        <f>SUMIFS(df_mutuos!I:I,df_mutuos!B:B,Conciliacao!A259)</f>
        <v>0</v>
      </c>
      <c r="M259" s="9">
        <f>SUMIFS(df_taxas_bancarias!E:E,df_taxas_bancarias!D:D,Conciliacao!A259,df_taxas_bancarias!F:F,"b'\x00'")</f>
        <v>0</v>
      </c>
      <c r="N259" s="11">
        <f>SUMIFS(df_extratos!I:I,df_extratos!F:F,Conciliacao!A259,df_extratos!G:G,"DEBITO")</f>
        <v>0</v>
      </c>
      <c r="O259" s="12">
        <f t="shared" si="26"/>
        <v>0</v>
      </c>
      <c r="P259" s="26">
        <f t="shared" si="27"/>
        <v>0</v>
      </c>
    </row>
    <row r="260" spans="1:16" x14ac:dyDescent="0.35">
      <c r="A260" s="6">
        <f t="shared" si="24"/>
        <v>45550</v>
      </c>
      <c r="B260" s="4">
        <f>SUMIFS(df_faturam_zig!K:K,df_faturam_zig!L:L,Conciliacao!A260)</f>
        <v>0</v>
      </c>
      <c r="C260" s="4"/>
      <c r="D260" s="4">
        <f>SUMIFS(df_faturam_zig!E:E,df_faturam_zig!L:L,Conciliacao!A260,df_faturam_zig!F:F,"DINHEIRO")</f>
        <v>0</v>
      </c>
      <c r="E260" s="4">
        <f>SUMIFS(view_parc_agrup!G:G,view_parc_agrup!F:F,Conciliacao!A260)</f>
        <v>0</v>
      </c>
      <c r="F260" s="7">
        <f>SUMIFS(df_mutuos!H:H,df_mutuos!B:B,Conciliacao!A260)</f>
        <v>0</v>
      </c>
      <c r="G260" s="8">
        <f>SUMIFS(df_extratos!I:I,df_extratos!F:F,Conciliacao!A260,df_extratos!G:G,"CREDITO")</f>
        <v>0</v>
      </c>
      <c r="H260" s="24">
        <f>SUMIFS(df_tesouraria_trans!E:E,df_tesouraria_trans!D:D,Conciliacao!A260)</f>
        <v>0</v>
      </c>
      <c r="I260" s="10">
        <f t="shared" si="25"/>
        <v>0</v>
      </c>
      <c r="J260" s="5">
        <f>SUMIFS(df_blueme_sem_parcelamento!F:F,df_blueme_sem_parcelamento!I:I,Conciliacao!A260)</f>
        <v>0</v>
      </c>
      <c r="K260" s="5">
        <f>SUMIFS(df_blueme_com_parcelamento!I:I,df_blueme_com_parcelamento!L:L,Conciliacao!A260)</f>
        <v>0</v>
      </c>
      <c r="L260" s="9">
        <f>SUMIFS(df_mutuos!I:I,df_mutuos!B:B,Conciliacao!A260)</f>
        <v>0</v>
      </c>
      <c r="M260" s="9">
        <f>SUMIFS(df_taxas_bancarias!E:E,df_taxas_bancarias!D:D,Conciliacao!A260,df_taxas_bancarias!F:F,"b'\x00'")</f>
        <v>0</v>
      </c>
      <c r="N260" s="11">
        <f>SUMIFS(df_extratos!I:I,df_extratos!F:F,Conciliacao!A260,df_extratos!G:G,"DEBITO")</f>
        <v>0</v>
      </c>
      <c r="O260" s="12">
        <f t="shared" si="26"/>
        <v>0</v>
      </c>
      <c r="P260" s="26">
        <f t="shared" si="27"/>
        <v>0</v>
      </c>
    </row>
    <row r="261" spans="1:16" x14ac:dyDescent="0.35">
      <c r="A261" s="6">
        <f t="shared" si="24"/>
        <v>45551</v>
      </c>
      <c r="B261" s="4">
        <f>SUMIFS(df_faturam_zig!K:K,df_faturam_zig!L:L,Conciliacao!A261)</f>
        <v>0</v>
      </c>
      <c r="C261" s="4"/>
      <c r="D261" s="4">
        <f>SUMIFS(df_faturam_zig!E:E,df_faturam_zig!L:L,Conciliacao!A261,df_faturam_zig!F:F,"DINHEIRO")</f>
        <v>0</v>
      </c>
      <c r="E261" s="4">
        <f>SUMIFS(view_parc_agrup!G:G,view_parc_agrup!F:F,Conciliacao!A261)</f>
        <v>0</v>
      </c>
      <c r="F261" s="7">
        <f>SUMIFS(df_mutuos!H:H,df_mutuos!B:B,Conciliacao!A261)</f>
        <v>0</v>
      </c>
      <c r="G261" s="8">
        <f>SUMIFS(df_extratos!I:I,df_extratos!F:F,Conciliacao!A261,df_extratos!G:G,"CREDITO")</f>
        <v>0</v>
      </c>
      <c r="H261" s="24">
        <f>SUMIFS(df_tesouraria_trans!E:E,df_tesouraria_trans!D:D,Conciliacao!A261)</f>
        <v>0</v>
      </c>
      <c r="I261" s="10">
        <f t="shared" si="25"/>
        <v>0</v>
      </c>
      <c r="J261" s="5">
        <f>SUMIFS(df_blueme_sem_parcelamento!F:F,df_blueme_sem_parcelamento!I:I,Conciliacao!A261)</f>
        <v>0</v>
      </c>
      <c r="K261" s="5">
        <f>SUMIFS(df_blueme_com_parcelamento!I:I,df_blueme_com_parcelamento!L:L,Conciliacao!A261)</f>
        <v>0</v>
      </c>
      <c r="L261" s="9">
        <f>SUMIFS(df_mutuos!I:I,df_mutuos!B:B,Conciliacao!A261)</f>
        <v>0</v>
      </c>
      <c r="M261" s="9">
        <f>SUMIFS(df_taxas_bancarias!E:E,df_taxas_bancarias!D:D,Conciliacao!A261,df_taxas_bancarias!F:F,"b'\x00'")</f>
        <v>0</v>
      </c>
      <c r="N261" s="11">
        <f>SUMIFS(df_extratos!I:I,df_extratos!F:F,Conciliacao!A261,df_extratos!G:G,"DEBITO")</f>
        <v>0</v>
      </c>
      <c r="O261" s="12">
        <f t="shared" si="26"/>
        <v>0</v>
      </c>
      <c r="P261" s="26">
        <f t="shared" si="27"/>
        <v>0</v>
      </c>
    </row>
    <row r="262" spans="1:16" x14ac:dyDescent="0.35">
      <c r="A262" s="6">
        <f t="shared" si="24"/>
        <v>45552</v>
      </c>
      <c r="B262" s="4">
        <f>SUMIFS(df_faturam_zig!K:K,df_faturam_zig!L:L,Conciliacao!A262)</f>
        <v>0</v>
      </c>
      <c r="C262" s="4"/>
      <c r="D262" s="4">
        <f>SUMIFS(df_faturam_zig!E:E,df_faturam_zig!L:L,Conciliacao!A262,df_faturam_zig!F:F,"DINHEIRO")</f>
        <v>0</v>
      </c>
      <c r="E262" s="4">
        <f>SUMIFS(view_parc_agrup!G:G,view_parc_agrup!F:F,Conciliacao!A262)</f>
        <v>0</v>
      </c>
      <c r="F262" s="7">
        <f>SUMIFS(df_mutuos!H:H,df_mutuos!B:B,Conciliacao!A262)</f>
        <v>0</v>
      </c>
      <c r="G262" s="8">
        <f>SUMIFS(df_extratos!I:I,df_extratos!F:F,Conciliacao!A262,df_extratos!G:G,"CREDITO")</f>
        <v>0</v>
      </c>
      <c r="H262" s="24">
        <f>SUMIFS(df_tesouraria_trans!E:E,df_tesouraria_trans!D:D,Conciliacao!A262)</f>
        <v>0</v>
      </c>
      <c r="I262" s="10">
        <f t="shared" si="25"/>
        <v>0</v>
      </c>
      <c r="J262" s="5">
        <f>SUMIFS(df_blueme_sem_parcelamento!F:F,df_blueme_sem_parcelamento!I:I,Conciliacao!A262)</f>
        <v>0</v>
      </c>
      <c r="K262" s="5">
        <f>SUMIFS(df_blueme_com_parcelamento!I:I,df_blueme_com_parcelamento!L:L,Conciliacao!A262)</f>
        <v>0</v>
      </c>
      <c r="L262" s="9">
        <f>SUMIFS(df_mutuos!I:I,df_mutuos!B:B,Conciliacao!A262)</f>
        <v>0</v>
      </c>
      <c r="M262" s="9">
        <f>SUMIFS(df_taxas_bancarias!E:E,df_taxas_bancarias!D:D,Conciliacao!A262,df_taxas_bancarias!F:F,"b'\x00'")</f>
        <v>0</v>
      </c>
      <c r="N262" s="11">
        <f>SUMIFS(df_extratos!I:I,df_extratos!F:F,Conciliacao!A262,df_extratos!G:G,"DEBITO")</f>
        <v>0</v>
      </c>
      <c r="O262" s="12">
        <f t="shared" si="26"/>
        <v>0</v>
      </c>
      <c r="P262" s="26">
        <f t="shared" si="27"/>
        <v>0</v>
      </c>
    </row>
    <row r="263" spans="1:16" x14ac:dyDescent="0.35">
      <c r="A263" s="6">
        <f t="shared" si="24"/>
        <v>45553</v>
      </c>
      <c r="B263" s="4">
        <f>SUMIFS(df_faturam_zig!K:K,df_faturam_zig!L:L,Conciliacao!A263)</f>
        <v>0</v>
      </c>
      <c r="C263" s="4"/>
      <c r="D263" s="4">
        <f>SUMIFS(df_faturam_zig!E:E,df_faturam_zig!L:L,Conciliacao!A263,df_faturam_zig!F:F,"DINHEIRO")</f>
        <v>0</v>
      </c>
      <c r="E263" s="4">
        <f>SUMIFS(view_parc_agrup!G:G,view_parc_agrup!F:F,Conciliacao!A263)</f>
        <v>0</v>
      </c>
      <c r="F263" s="7">
        <f>SUMIFS(df_mutuos!H:H,df_mutuos!B:B,Conciliacao!A263)</f>
        <v>0</v>
      </c>
      <c r="G263" s="8">
        <f>SUMIFS(df_extratos!I:I,df_extratos!F:F,Conciliacao!A263,df_extratos!G:G,"CREDITO")</f>
        <v>0</v>
      </c>
      <c r="H263" s="24">
        <f>SUMIFS(df_tesouraria_trans!E:E,df_tesouraria_trans!D:D,Conciliacao!A263)</f>
        <v>0</v>
      </c>
      <c r="I263" s="10">
        <f t="shared" si="25"/>
        <v>0</v>
      </c>
      <c r="J263" s="5">
        <f>SUMIFS(df_blueme_sem_parcelamento!F:F,df_blueme_sem_parcelamento!I:I,Conciliacao!A263)</f>
        <v>0</v>
      </c>
      <c r="K263" s="5">
        <f>SUMIFS(df_blueme_com_parcelamento!I:I,df_blueme_com_parcelamento!L:L,Conciliacao!A263)</f>
        <v>0</v>
      </c>
      <c r="L263" s="9">
        <f>SUMIFS(df_mutuos!I:I,df_mutuos!B:B,Conciliacao!A263)</f>
        <v>0</v>
      </c>
      <c r="M263" s="9">
        <f>SUMIFS(df_taxas_bancarias!E:E,df_taxas_bancarias!D:D,Conciliacao!A263,df_taxas_bancarias!F:F,"b'\x00'")</f>
        <v>0</v>
      </c>
      <c r="N263" s="11">
        <f>SUMIFS(df_extratos!I:I,df_extratos!F:F,Conciliacao!A263,df_extratos!G:G,"DEBITO")</f>
        <v>0</v>
      </c>
      <c r="O263" s="12">
        <f t="shared" si="26"/>
        <v>0</v>
      </c>
      <c r="P263" s="26">
        <f t="shared" si="27"/>
        <v>0</v>
      </c>
    </row>
    <row r="264" spans="1:16" x14ac:dyDescent="0.35">
      <c r="A264" s="6">
        <f t="shared" si="24"/>
        <v>45554</v>
      </c>
      <c r="B264" s="4">
        <f>SUMIFS(df_faturam_zig!K:K,df_faturam_zig!L:L,Conciliacao!A264)</f>
        <v>0</v>
      </c>
      <c r="C264" s="4"/>
      <c r="D264" s="4">
        <f>SUMIFS(df_faturam_zig!E:E,df_faturam_zig!L:L,Conciliacao!A264,df_faturam_zig!F:F,"DINHEIRO")</f>
        <v>0</v>
      </c>
      <c r="E264" s="4">
        <f>SUMIFS(view_parc_agrup!G:G,view_parc_agrup!F:F,Conciliacao!A264)</f>
        <v>0</v>
      </c>
      <c r="F264" s="7">
        <f>SUMIFS(df_mutuos!H:H,df_mutuos!B:B,Conciliacao!A264)</f>
        <v>0</v>
      </c>
      <c r="G264" s="8">
        <f>SUMIFS(df_extratos!I:I,df_extratos!F:F,Conciliacao!A264,df_extratos!G:G,"CREDITO")</f>
        <v>0</v>
      </c>
      <c r="H264" s="24">
        <f>SUMIFS(df_tesouraria_trans!E:E,df_tesouraria_trans!D:D,Conciliacao!A264)</f>
        <v>0</v>
      </c>
      <c r="I264" s="10">
        <f t="shared" si="25"/>
        <v>0</v>
      </c>
      <c r="J264" s="5">
        <f>SUMIFS(df_blueme_sem_parcelamento!F:F,df_blueme_sem_parcelamento!I:I,Conciliacao!A264)</f>
        <v>0</v>
      </c>
      <c r="K264" s="5">
        <f>SUMIFS(df_blueme_com_parcelamento!I:I,df_blueme_com_parcelamento!L:L,Conciliacao!A264)</f>
        <v>0</v>
      </c>
      <c r="L264" s="9">
        <f>SUMIFS(df_mutuos!I:I,df_mutuos!B:B,Conciliacao!A264)</f>
        <v>0</v>
      </c>
      <c r="M264" s="9">
        <f>SUMIFS(df_taxas_bancarias!E:E,df_taxas_bancarias!D:D,Conciliacao!A264,df_taxas_bancarias!F:F,"b'\x00'")</f>
        <v>0</v>
      </c>
      <c r="N264" s="11">
        <f>SUMIFS(df_extratos!I:I,df_extratos!F:F,Conciliacao!A264,df_extratos!G:G,"DEBITO")</f>
        <v>0</v>
      </c>
      <c r="O264" s="12">
        <f t="shared" si="26"/>
        <v>0</v>
      </c>
      <c r="P264" s="26">
        <f t="shared" si="27"/>
        <v>0</v>
      </c>
    </row>
    <row r="265" spans="1:16" x14ac:dyDescent="0.35">
      <c r="A265" s="6">
        <f t="shared" si="24"/>
        <v>45555</v>
      </c>
      <c r="B265" s="4">
        <f>SUMIFS(df_faturam_zig!K:K,df_faturam_zig!L:L,Conciliacao!A265)</f>
        <v>0</v>
      </c>
      <c r="C265" s="4"/>
      <c r="D265" s="4">
        <f>SUMIFS(df_faturam_zig!E:E,df_faturam_zig!L:L,Conciliacao!A265,df_faturam_zig!F:F,"DINHEIRO")</f>
        <v>0</v>
      </c>
      <c r="E265" s="4">
        <f>SUMIFS(view_parc_agrup!G:G,view_parc_agrup!F:F,Conciliacao!A265)</f>
        <v>0</v>
      </c>
      <c r="F265" s="7">
        <f>SUMIFS(df_mutuos!H:H,df_mutuos!B:B,Conciliacao!A265)</f>
        <v>0</v>
      </c>
      <c r="G265" s="8">
        <f>SUMIFS(df_extratos!I:I,df_extratos!F:F,Conciliacao!A265,df_extratos!G:G,"CREDITO")</f>
        <v>0</v>
      </c>
      <c r="H265" s="24">
        <f>SUMIFS(df_tesouraria_trans!E:E,df_tesouraria_trans!D:D,Conciliacao!A265)</f>
        <v>0</v>
      </c>
      <c r="I265" s="10">
        <f t="shared" si="25"/>
        <v>0</v>
      </c>
      <c r="J265" s="5">
        <f>SUMIFS(df_blueme_sem_parcelamento!F:F,df_blueme_sem_parcelamento!I:I,Conciliacao!A265)</f>
        <v>0</v>
      </c>
      <c r="K265" s="5">
        <f>SUMIFS(df_blueme_com_parcelamento!I:I,df_blueme_com_parcelamento!L:L,Conciliacao!A265)</f>
        <v>0</v>
      </c>
      <c r="L265" s="9">
        <f>SUMIFS(df_mutuos!I:I,df_mutuos!B:B,Conciliacao!A265)</f>
        <v>0</v>
      </c>
      <c r="M265" s="9">
        <f>SUMIFS(df_taxas_bancarias!E:E,df_taxas_bancarias!D:D,Conciliacao!A265,df_taxas_bancarias!F:F,"b'\x00'")</f>
        <v>0</v>
      </c>
      <c r="N265" s="11">
        <f>SUMIFS(df_extratos!I:I,df_extratos!F:F,Conciliacao!A265,df_extratos!G:G,"DEBITO")</f>
        <v>0</v>
      </c>
      <c r="O265" s="12">
        <f t="shared" si="26"/>
        <v>0</v>
      </c>
      <c r="P265" s="26">
        <f t="shared" si="27"/>
        <v>0</v>
      </c>
    </row>
    <row r="266" spans="1:16" x14ac:dyDescent="0.35">
      <c r="A266" s="6">
        <f t="shared" si="24"/>
        <v>45556</v>
      </c>
      <c r="B266" s="4">
        <f>SUMIFS(df_faturam_zig!K:K,df_faturam_zig!L:L,Conciliacao!A266)</f>
        <v>0</v>
      </c>
      <c r="C266" s="4"/>
      <c r="D266" s="4">
        <f>SUMIFS(df_faturam_zig!E:E,df_faturam_zig!L:L,Conciliacao!A266,df_faturam_zig!F:F,"DINHEIRO")</f>
        <v>0</v>
      </c>
      <c r="E266" s="4">
        <f>SUMIFS(view_parc_agrup!G:G,view_parc_agrup!F:F,Conciliacao!A266)</f>
        <v>0</v>
      </c>
      <c r="F266" s="7">
        <f>SUMIFS(df_mutuos!H:H,df_mutuos!B:B,Conciliacao!A266)</f>
        <v>0</v>
      </c>
      <c r="G266" s="8">
        <f>SUMIFS(df_extratos!I:I,df_extratos!F:F,Conciliacao!A266,df_extratos!G:G,"CREDITO")</f>
        <v>0</v>
      </c>
      <c r="H266" s="24">
        <f>SUMIFS(df_tesouraria_trans!E:E,df_tesouraria_trans!D:D,Conciliacao!A266)</f>
        <v>0</v>
      </c>
      <c r="I266" s="10">
        <f t="shared" si="25"/>
        <v>0</v>
      </c>
      <c r="J266" s="5">
        <f>SUMIFS(df_blueme_sem_parcelamento!F:F,df_blueme_sem_parcelamento!I:I,Conciliacao!A266)</f>
        <v>0</v>
      </c>
      <c r="K266" s="5">
        <f>SUMIFS(df_blueme_com_parcelamento!I:I,df_blueme_com_parcelamento!L:L,Conciliacao!A266)</f>
        <v>0</v>
      </c>
      <c r="L266" s="9">
        <f>SUMIFS(df_mutuos!I:I,df_mutuos!B:B,Conciliacao!A266)</f>
        <v>0</v>
      </c>
      <c r="M266" s="9">
        <f>SUMIFS(df_taxas_bancarias!E:E,df_taxas_bancarias!D:D,Conciliacao!A266,df_taxas_bancarias!F:F,"b'\x00'")</f>
        <v>0</v>
      </c>
      <c r="N266" s="11">
        <f>SUMIFS(df_extratos!I:I,df_extratos!F:F,Conciliacao!A266,df_extratos!G:G,"DEBITO")</f>
        <v>0</v>
      </c>
      <c r="O266" s="12">
        <f t="shared" si="26"/>
        <v>0</v>
      </c>
      <c r="P266" s="26">
        <f t="shared" si="27"/>
        <v>0</v>
      </c>
    </row>
    <row r="267" spans="1:16" x14ac:dyDescent="0.35">
      <c r="A267" s="6">
        <f t="shared" si="24"/>
        <v>45557</v>
      </c>
      <c r="B267" s="4">
        <f>SUMIFS(df_faturam_zig!K:K,df_faturam_zig!L:L,Conciliacao!A267)</f>
        <v>0</v>
      </c>
      <c r="C267" s="4"/>
      <c r="D267" s="4">
        <f>SUMIFS(df_faturam_zig!E:E,df_faturam_zig!L:L,Conciliacao!A267,df_faturam_zig!F:F,"DINHEIRO")</f>
        <v>0</v>
      </c>
      <c r="E267" s="4">
        <f>SUMIFS(view_parc_agrup!G:G,view_parc_agrup!F:F,Conciliacao!A267)</f>
        <v>0</v>
      </c>
      <c r="F267" s="7">
        <f>SUMIFS(df_mutuos!H:H,df_mutuos!B:B,Conciliacao!A267)</f>
        <v>0</v>
      </c>
      <c r="G267" s="8">
        <f>SUMIFS(df_extratos!I:I,df_extratos!F:F,Conciliacao!A267,df_extratos!G:G,"CREDITO")</f>
        <v>0</v>
      </c>
      <c r="H267" s="24">
        <f>SUMIFS(df_tesouraria_trans!E:E,df_tesouraria_trans!D:D,Conciliacao!A267)</f>
        <v>0</v>
      </c>
      <c r="I267" s="10">
        <f t="shared" si="25"/>
        <v>0</v>
      </c>
      <c r="J267" s="5">
        <f>SUMIFS(df_blueme_sem_parcelamento!F:F,df_blueme_sem_parcelamento!I:I,Conciliacao!A267)</f>
        <v>0</v>
      </c>
      <c r="K267" s="5">
        <f>SUMIFS(df_blueme_com_parcelamento!I:I,df_blueme_com_parcelamento!L:L,Conciliacao!A267)</f>
        <v>0</v>
      </c>
      <c r="L267" s="9">
        <f>SUMIFS(df_mutuos!I:I,df_mutuos!B:B,Conciliacao!A267)</f>
        <v>0</v>
      </c>
      <c r="M267" s="9">
        <f>SUMIFS(df_taxas_bancarias!E:E,df_taxas_bancarias!D:D,Conciliacao!A267,df_taxas_bancarias!F:F,"b'\x00'")</f>
        <v>0</v>
      </c>
      <c r="N267" s="11">
        <f>SUMIFS(df_extratos!I:I,df_extratos!F:F,Conciliacao!A267,df_extratos!G:G,"DEBITO")</f>
        <v>0</v>
      </c>
      <c r="O267" s="12">
        <f t="shared" si="26"/>
        <v>0</v>
      </c>
      <c r="P267" s="26">
        <f t="shared" si="27"/>
        <v>0</v>
      </c>
    </row>
    <row r="268" spans="1:16" x14ac:dyDescent="0.35">
      <c r="A268" s="6">
        <f t="shared" si="24"/>
        <v>45558</v>
      </c>
      <c r="B268" s="4">
        <f>SUMIFS(df_faturam_zig!K:K,df_faturam_zig!L:L,Conciliacao!A268)</f>
        <v>0</v>
      </c>
      <c r="C268" s="4"/>
      <c r="D268" s="4">
        <f>SUMIFS(df_faturam_zig!E:E,df_faturam_zig!L:L,Conciliacao!A268,df_faturam_zig!F:F,"DINHEIRO")</f>
        <v>0</v>
      </c>
      <c r="E268" s="4">
        <f>SUMIFS(view_parc_agrup!G:G,view_parc_agrup!F:F,Conciliacao!A268)</f>
        <v>0</v>
      </c>
      <c r="F268" s="7">
        <f>SUMIFS(df_mutuos!H:H,df_mutuos!B:B,Conciliacao!A268)</f>
        <v>0</v>
      </c>
      <c r="G268" s="8">
        <f>SUMIFS(df_extratos!I:I,df_extratos!F:F,Conciliacao!A268,df_extratos!G:G,"CREDITO")</f>
        <v>0</v>
      </c>
      <c r="H268" s="24">
        <f>SUMIFS(df_tesouraria_trans!E:E,df_tesouraria_trans!D:D,Conciliacao!A268)</f>
        <v>0</v>
      </c>
      <c r="I268" s="10">
        <f t="shared" si="25"/>
        <v>0</v>
      </c>
      <c r="J268" s="5">
        <f>SUMIFS(df_blueme_sem_parcelamento!F:F,df_blueme_sem_parcelamento!I:I,Conciliacao!A268)</f>
        <v>0</v>
      </c>
      <c r="K268" s="5">
        <f>SUMIFS(df_blueme_com_parcelamento!I:I,df_blueme_com_parcelamento!L:L,Conciliacao!A268)</f>
        <v>0</v>
      </c>
      <c r="L268" s="9">
        <f>SUMIFS(df_mutuos!I:I,df_mutuos!B:B,Conciliacao!A268)</f>
        <v>0</v>
      </c>
      <c r="M268" s="9">
        <f>SUMIFS(df_taxas_bancarias!E:E,df_taxas_bancarias!D:D,Conciliacao!A268,df_taxas_bancarias!F:F,"b'\x00'")</f>
        <v>0</v>
      </c>
      <c r="N268" s="11">
        <f>SUMIFS(df_extratos!I:I,df_extratos!F:F,Conciliacao!A268,df_extratos!G:G,"DEBITO")</f>
        <v>0</v>
      </c>
      <c r="O268" s="12">
        <f t="shared" si="26"/>
        <v>0</v>
      </c>
      <c r="P268" s="26">
        <f t="shared" si="27"/>
        <v>0</v>
      </c>
    </row>
    <row r="269" spans="1:16" x14ac:dyDescent="0.35">
      <c r="A269" s="6">
        <f t="shared" si="24"/>
        <v>45559</v>
      </c>
      <c r="B269" s="4">
        <f>SUMIFS(df_faturam_zig!K:K,df_faturam_zig!L:L,Conciliacao!A269)</f>
        <v>0</v>
      </c>
      <c r="C269" s="4"/>
      <c r="D269" s="4">
        <f>SUMIFS(df_faturam_zig!E:E,df_faturam_zig!L:L,Conciliacao!A269,df_faturam_zig!F:F,"DINHEIRO")</f>
        <v>0</v>
      </c>
      <c r="E269" s="4">
        <f>SUMIFS(view_parc_agrup!G:G,view_parc_agrup!F:F,Conciliacao!A269)</f>
        <v>0</v>
      </c>
      <c r="F269" s="7">
        <f>SUMIFS(df_mutuos!H:H,df_mutuos!B:B,Conciliacao!A269)</f>
        <v>0</v>
      </c>
      <c r="G269" s="8">
        <f>SUMIFS(df_extratos!I:I,df_extratos!F:F,Conciliacao!A269,df_extratos!G:G,"CREDITO")</f>
        <v>0</v>
      </c>
      <c r="H269" s="24">
        <f>SUMIFS(df_tesouraria_trans!E:E,df_tesouraria_trans!D:D,Conciliacao!A269)</f>
        <v>0</v>
      </c>
      <c r="I269" s="10">
        <f t="shared" si="25"/>
        <v>0</v>
      </c>
      <c r="J269" s="5">
        <f>SUMIFS(df_blueme_sem_parcelamento!F:F,df_blueme_sem_parcelamento!I:I,Conciliacao!A269)</f>
        <v>0</v>
      </c>
      <c r="K269" s="5">
        <f>SUMIFS(df_blueme_com_parcelamento!I:I,df_blueme_com_parcelamento!L:L,Conciliacao!A269)</f>
        <v>0</v>
      </c>
      <c r="L269" s="9">
        <f>SUMIFS(df_mutuos!I:I,df_mutuos!B:B,Conciliacao!A269)</f>
        <v>0</v>
      </c>
      <c r="M269" s="9">
        <f>SUMIFS(df_taxas_bancarias!E:E,df_taxas_bancarias!D:D,Conciliacao!A269,df_taxas_bancarias!F:F,"b'\x00'")</f>
        <v>0</v>
      </c>
      <c r="N269" s="11">
        <f>SUMIFS(df_extratos!I:I,df_extratos!F:F,Conciliacao!A269,df_extratos!G:G,"DEBITO")</f>
        <v>0</v>
      </c>
      <c r="O269" s="12">
        <f t="shared" si="26"/>
        <v>0</v>
      </c>
      <c r="P269" s="26">
        <f t="shared" si="27"/>
        <v>0</v>
      </c>
    </row>
    <row r="270" spans="1:16" x14ac:dyDescent="0.35">
      <c r="A270" s="6">
        <f t="shared" si="24"/>
        <v>45560</v>
      </c>
      <c r="B270" s="4">
        <f>SUMIFS(df_faturam_zig!K:K,df_faturam_zig!L:L,Conciliacao!A270)</f>
        <v>0</v>
      </c>
      <c r="C270" s="4"/>
      <c r="D270" s="4">
        <f>SUMIFS(df_faturam_zig!E:E,df_faturam_zig!L:L,Conciliacao!A270,df_faturam_zig!F:F,"DINHEIRO")</f>
        <v>0</v>
      </c>
      <c r="E270" s="4">
        <f>SUMIFS(view_parc_agrup!G:G,view_parc_agrup!F:F,Conciliacao!A270)</f>
        <v>0</v>
      </c>
      <c r="F270" s="7">
        <f>SUMIFS(df_mutuos!H:H,df_mutuos!B:B,Conciliacao!A270)</f>
        <v>0</v>
      </c>
      <c r="G270" s="8">
        <f>SUMIFS(df_extratos!I:I,df_extratos!F:F,Conciliacao!A270,df_extratos!G:G,"CREDITO")</f>
        <v>0</v>
      </c>
      <c r="H270" s="24">
        <f>SUMIFS(df_tesouraria_trans!E:E,df_tesouraria_trans!D:D,Conciliacao!A270)</f>
        <v>0</v>
      </c>
      <c r="I270" s="10">
        <f t="shared" si="25"/>
        <v>0</v>
      </c>
      <c r="J270" s="5">
        <f>SUMIFS(df_blueme_sem_parcelamento!F:F,df_blueme_sem_parcelamento!I:I,Conciliacao!A270)</f>
        <v>0</v>
      </c>
      <c r="K270" s="5">
        <f>SUMIFS(df_blueme_com_parcelamento!I:I,df_blueme_com_parcelamento!L:L,Conciliacao!A270)</f>
        <v>0</v>
      </c>
      <c r="L270" s="9">
        <f>SUMIFS(df_mutuos!I:I,df_mutuos!B:B,Conciliacao!A270)</f>
        <v>0</v>
      </c>
      <c r="M270" s="9">
        <f>SUMIFS(df_taxas_bancarias!E:E,df_taxas_bancarias!D:D,Conciliacao!A270,df_taxas_bancarias!F:F,"b'\x00'")</f>
        <v>0</v>
      </c>
      <c r="N270" s="11">
        <f>SUMIFS(df_extratos!I:I,df_extratos!F:F,Conciliacao!A270,df_extratos!G:G,"DEBITO")</f>
        <v>0</v>
      </c>
      <c r="O270" s="12">
        <f t="shared" si="26"/>
        <v>0</v>
      </c>
      <c r="P270" s="26">
        <f t="shared" si="27"/>
        <v>0</v>
      </c>
    </row>
    <row r="271" spans="1:16" x14ac:dyDescent="0.35">
      <c r="A271" s="6">
        <f t="shared" si="24"/>
        <v>45561</v>
      </c>
      <c r="B271" s="4">
        <f>SUMIFS(df_faturam_zig!K:K,df_faturam_zig!L:L,Conciliacao!A271)</f>
        <v>0</v>
      </c>
      <c r="C271" s="4"/>
      <c r="D271" s="4">
        <f>SUMIFS(df_faturam_zig!E:E,df_faturam_zig!L:L,Conciliacao!A271,df_faturam_zig!F:F,"DINHEIRO")</f>
        <v>0</v>
      </c>
      <c r="E271" s="4">
        <f>SUMIFS(view_parc_agrup!G:G,view_parc_agrup!F:F,Conciliacao!A271)</f>
        <v>0</v>
      </c>
      <c r="F271" s="7">
        <f>SUMIFS(df_mutuos!H:H,df_mutuos!B:B,Conciliacao!A271)</f>
        <v>0</v>
      </c>
      <c r="G271" s="8">
        <f>SUMIFS(df_extratos!I:I,df_extratos!F:F,Conciliacao!A271,df_extratos!G:G,"CREDITO")</f>
        <v>0</v>
      </c>
      <c r="H271" s="24">
        <f>SUMIFS(df_tesouraria_trans!E:E,df_tesouraria_trans!D:D,Conciliacao!A271)</f>
        <v>0</v>
      </c>
      <c r="I271" s="10">
        <f t="shared" si="25"/>
        <v>0</v>
      </c>
      <c r="J271" s="5">
        <f>SUMIFS(df_blueme_sem_parcelamento!F:F,df_blueme_sem_parcelamento!I:I,Conciliacao!A271)</f>
        <v>0</v>
      </c>
      <c r="K271" s="5">
        <f>SUMIFS(df_blueme_com_parcelamento!I:I,df_blueme_com_parcelamento!L:L,Conciliacao!A271)</f>
        <v>0</v>
      </c>
      <c r="L271" s="9">
        <f>SUMIFS(df_mutuos!I:I,df_mutuos!B:B,Conciliacao!A271)</f>
        <v>0</v>
      </c>
      <c r="M271" s="9">
        <f>SUMIFS(df_taxas_bancarias!E:E,df_taxas_bancarias!D:D,Conciliacao!A271,df_taxas_bancarias!F:F,"b'\x00'")</f>
        <v>0</v>
      </c>
      <c r="N271" s="11">
        <f>SUMIFS(df_extratos!I:I,df_extratos!F:F,Conciliacao!A271,df_extratos!G:G,"DEBITO")</f>
        <v>0</v>
      </c>
      <c r="O271" s="12">
        <f t="shared" si="26"/>
        <v>0</v>
      </c>
      <c r="P271" s="26">
        <f t="shared" si="27"/>
        <v>0</v>
      </c>
    </row>
    <row r="272" spans="1:16" x14ac:dyDescent="0.35">
      <c r="A272" s="6">
        <f t="shared" si="24"/>
        <v>45562</v>
      </c>
      <c r="B272" s="4">
        <f>SUMIFS(df_faturam_zig!K:K,df_faturam_zig!L:L,Conciliacao!A272)</f>
        <v>0</v>
      </c>
      <c r="C272" s="4"/>
      <c r="D272" s="4">
        <f>SUMIFS(df_faturam_zig!E:E,df_faturam_zig!L:L,Conciliacao!A272,df_faturam_zig!F:F,"DINHEIRO")</f>
        <v>0</v>
      </c>
      <c r="E272" s="4">
        <f>SUMIFS(view_parc_agrup!G:G,view_parc_agrup!F:F,Conciliacao!A272)</f>
        <v>0</v>
      </c>
      <c r="F272" s="7">
        <f>SUMIFS(df_mutuos!H:H,df_mutuos!B:B,Conciliacao!A272)</f>
        <v>0</v>
      </c>
      <c r="G272" s="8">
        <f>SUMIFS(df_extratos!I:I,df_extratos!F:F,Conciliacao!A272,df_extratos!G:G,"CREDITO")</f>
        <v>0</v>
      </c>
      <c r="H272" s="24">
        <f>SUMIFS(df_tesouraria_trans!E:E,df_tesouraria_trans!D:D,Conciliacao!A272)</f>
        <v>0</v>
      </c>
      <c r="I272" s="10">
        <f t="shared" si="25"/>
        <v>0</v>
      </c>
      <c r="J272" s="5">
        <f>SUMIFS(df_blueme_sem_parcelamento!F:F,df_blueme_sem_parcelamento!I:I,Conciliacao!A272)</f>
        <v>0</v>
      </c>
      <c r="K272" s="5">
        <f>SUMIFS(df_blueme_com_parcelamento!I:I,df_blueme_com_parcelamento!L:L,Conciliacao!A272)</f>
        <v>0</v>
      </c>
      <c r="L272" s="9">
        <f>SUMIFS(df_mutuos!I:I,df_mutuos!B:B,Conciliacao!A272)</f>
        <v>0</v>
      </c>
      <c r="M272" s="9">
        <f>SUMIFS(df_taxas_bancarias!E:E,df_taxas_bancarias!D:D,Conciliacao!A272,df_taxas_bancarias!F:F,"b'\x00'")</f>
        <v>0</v>
      </c>
      <c r="N272" s="11">
        <f>SUMIFS(df_extratos!I:I,df_extratos!F:F,Conciliacao!A272,df_extratos!G:G,"DEBITO")</f>
        <v>0</v>
      </c>
      <c r="O272" s="12">
        <f t="shared" si="26"/>
        <v>0</v>
      </c>
      <c r="P272" s="26">
        <f t="shared" si="27"/>
        <v>0</v>
      </c>
    </row>
    <row r="273" spans="1:16" x14ac:dyDescent="0.35">
      <c r="A273" s="6">
        <f t="shared" si="24"/>
        <v>45563</v>
      </c>
      <c r="B273" s="4">
        <f>SUMIFS(df_faturam_zig!K:K,df_faturam_zig!L:L,Conciliacao!A273)</f>
        <v>0</v>
      </c>
      <c r="C273" s="4"/>
      <c r="D273" s="4">
        <f>SUMIFS(df_faturam_zig!E:E,df_faturam_zig!L:L,Conciliacao!A273,df_faturam_zig!F:F,"DINHEIRO")</f>
        <v>0</v>
      </c>
      <c r="E273" s="4">
        <f>SUMIFS(view_parc_agrup!G:G,view_parc_agrup!F:F,Conciliacao!A273)</f>
        <v>0</v>
      </c>
      <c r="F273" s="7">
        <f>SUMIFS(df_mutuos!H:H,df_mutuos!B:B,Conciliacao!A273)</f>
        <v>0</v>
      </c>
      <c r="G273" s="8">
        <f>SUMIFS(df_extratos!I:I,df_extratos!F:F,Conciliacao!A273,df_extratos!G:G,"CREDITO")</f>
        <v>0</v>
      </c>
      <c r="H273" s="24">
        <f>SUMIFS(df_tesouraria_trans!E:E,df_tesouraria_trans!D:D,Conciliacao!A273)</f>
        <v>0</v>
      </c>
      <c r="I273" s="10">
        <f t="shared" si="25"/>
        <v>0</v>
      </c>
      <c r="J273" s="5">
        <f>SUMIFS(df_blueme_sem_parcelamento!F:F,df_blueme_sem_parcelamento!I:I,Conciliacao!A273)</f>
        <v>0</v>
      </c>
      <c r="K273" s="5">
        <f>SUMIFS(df_blueme_com_parcelamento!I:I,df_blueme_com_parcelamento!L:L,Conciliacao!A273)</f>
        <v>0</v>
      </c>
      <c r="L273" s="9">
        <f>SUMIFS(df_mutuos!I:I,df_mutuos!B:B,Conciliacao!A273)</f>
        <v>0</v>
      </c>
      <c r="M273" s="9">
        <f>SUMIFS(df_taxas_bancarias!E:E,df_taxas_bancarias!D:D,Conciliacao!A273,df_taxas_bancarias!F:F,"b'\x00'")</f>
        <v>0</v>
      </c>
      <c r="N273" s="11">
        <f>SUMIFS(df_extratos!I:I,df_extratos!F:F,Conciliacao!A273,df_extratos!G:G,"DEBITO")</f>
        <v>0</v>
      </c>
      <c r="O273" s="12">
        <f t="shared" si="26"/>
        <v>0</v>
      </c>
      <c r="P273" s="26">
        <f t="shared" si="27"/>
        <v>0</v>
      </c>
    </row>
    <row r="274" spans="1:16" x14ac:dyDescent="0.35">
      <c r="A274" s="6">
        <f t="shared" ref="A274:A336" si="28">A273+1</f>
        <v>45564</v>
      </c>
      <c r="B274" s="4">
        <f>SUMIFS(df_faturam_zig!K:K,df_faturam_zig!L:L,Conciliacao!A274)</f>
        <v>0</v>
      </c>
      <c r="C274" s="4"/>
      <c r="D274" s="4">
        <f>SUMIFS(df_faturam_zig!E:E,df_faturam_zig!L:L,Conciliacao!A274,df_faturam_zig!F:F,"DINHEIRO")</f>
        <v>0</v>
      </c>
      <c r="E274" s="4">
        <f>SUMIFS(view_parc_agrup!G:G,view_parc_agrup!F:F,Conciliacao!A274)</f>
        <v>0</v>
      </c>
      <c r="F274" s="7">
        <f>SUMIFS(df_mutuos!H:H,df_mutuos!B:B,Conciliacao!A274)</f>
        <v>0</v>
      </c>
      <c r="G274" s="8">
        <f>SUMIFS(df_extratos!I:I,df_extratos!F:F,Conciliacao!A274,df_extratos!G:G,"CREDITO")</f>
        <v>0</v>
      </c>
      <c r="H274" s="24">
        <f>SUMIFS(df_tesouraria_trans!E:E,df_tesouraria_trans!D:D,Conciliacao!A274)</f>
        <v>0</v>
      </c>
      <c r="I274" s="10">
        <f t="shared" ref="I274:I336" si="29">SUM(B274:F274)-SUM(G274:H274)</f>
        <v>0</v>
      </c>
      <c r="J274" s="5">
        <f>SUMIFS(df_blueme_sem_parcelamento!F:F,df_blueme_sem_parcelamento!I:I,Conciliacao!A274)</f>
        <v>0</v>
      </c>
      <c r="K274" s="5">
        <f>SUMIFS(df_blueme_com_parcelamento!I:I,df_blueme_com_parcelamento!L:L,Conciliacao!A274)</f>
        <v>0</v>
      </c>
      <c r="L274" s="9">
        <f>SUMIFS(df_mutuos!I:I,df_mutuos!B:B,Conciliacao!A274)</f>
        <v>0</v>
      </c>
      <c r="M274" s="9">
        <f>SUMIFS(df_taxas_bancarias!E:E,df_taxas_bancarias!D:D,Conciliacao!A274,df_taxas_bancarias!F:F,"b'\x00'")</f>
        <v>0</v>
      </c>
      <c r="N274" s="11">
        <f>SUMIFS(df_extratos!I:I,df_extratos!F:F,Conciliacao!A274,df_extratos!G:G,"DEBITO")</f>
        <v>0</v>
      </c>
      <c r="O274" s="12">
        <f t="shared" ref="O274:O336" si="30">SUM(J274:M274)+N274</f>
        <v>0</v>
      </c>
      <c r="P274" s="26">
        <f t="shared" ref="P274:P336" si="31">O274-I274</f>
        <v>0</v>
      </c>
    </row>
    <row r="275" spans="1:16" x14ac:dyDescent="0.35">
      <c r="A275" s="6">
        <f t="shared" si="28"/>
        <v>45565</v>
      </c>
      <c r="B275" s="4">
        <f>SUMIFS(df_faturam_zig!K:K,df_faturam_zig!L:L,Conciliacao!A275)</f>
        <v>0</v>
      </c>
      <c r="C275" s="4"/>
      <c r="D275" s="4">
        <f>SUMIFS(df_faturam_zig!E:E,df_faturam_zig!L:L,Conciliacao!A275,df_faturam_zig!F:F,"DINHEIRO")</f>
        <v>0</v>
      </c>
      <c r="E275" s="4">
        <f>SUMIFS(view_parc_agrup!G:G,view_parc_agrup!F:F,Conciliacao!A275)</f>
        <v>0</v>
      </c>
      <c r="F275" s="7">
        <f>SUMIFS(df_mutuos!H:H,df_mutuos!B:B,Conciliacao!A275)</f>
        <v>0</v>
      </c>
      <c r="G275" s="8">
        <f>SUMIFS(df_extratos!I:I,df_extratos!F:F,Conciliacao!A275,df_extratos!G:G,"CREDITO")</f>
        <v>0</v>
      </c>
      <c r="H275" s="24">
        <f>SUMIFS(df_tesouraria_trans!E:E,df_tesouraria_trans!D:D,Conciliacao!A275)</f>
        <v>0</v>
      </c>
      <c r="I275" s="10">
        <f t="shared" si="29"/>
        <v>0</v>
      </c>
      <c r="J275" s="5">
        <f>SUMIFS(df_blueme_sem_parcelamento!F:F,df_blueme_sem_parcelamento!I:I,Conciliacao!A275)</f>
        <v>0</v>
      </c>
      <c r="K275" s="5">
        <f>SUMIFS(df_blueme_com_parcelamento!I:I,df_blueme_com_parcelamento!L:L,Conciliacao!A275)</f>
        <v>0</v>
      </c>
      <c r="L275" s="9">
        <f>SUMIFS(df_mutuos!I:I,df_mutuos!B:B,Conciliacao!A275)</f>
        <v>0</v>
      </c>
      <c r="M275" s="9">
        <f>SUMIFS(df_taxas_bancarias!E:E,df_taxas_bancarias!D:D,Conciliacao!A275,df_taxas_bancarias!F:F,"b'\x00'")</f>
        <v>0</v>
      </c>
      <c r="N275" s="11">
        <f>SUMIFS(df_extratos!I:I,df_extratos!F:F,Conciliacao!A275,df_extratos!G:G,"DEBITO")</f>
        <v>0</v>
      </c>
      <c r="O275" s="12">
        <f t="shared" si="30"/>
        <v>0</v>
      </c>
      <c r="P275" s="26">
        <f t="shared" si="31"/>
        <v>0</v>
      </c>
    </row>
    <row r="276" spans="1:16" x14ac:dyDescent="0.35">
      <c r="A276" s="6">
        <f t="shared" si="28"/>
        <v>45566</v>
      </c>
      <c r="B276" s="4">
        <f>SUMIFS(df_faturam_zig!K:K,df_faturam_zig!L:L,Conciliacao!A276)</f>
        <v>0</v>
      </c>
      <c r="C276" s="4"/>
      <c r="D276" s="4">
        <f>SUMIFS(df_faturam_zig!E:E,df_faturam_zig!L:L,Conciliacao!A276,df_faturam_zig!F:F,"DINHEIRO")</f>
        <v>0</v>
      </c>
      <c r="E276" s="4">
        <f>SUMIFS(view_parc_agrup!G:G,view_parc_agrup!F:F,Conciliacao!A276)</f>
        <v>0</v>
      </c>
      <c r="F276" s="7">
        <f>SUMIFS(df_mutuos!H:H,df_mutuos!B:B,Conciliacao!A276)</f>
        <v>0</v>
      </c>
      <c r="G276" s="8">
        <f>SUMIFS(df_extratos!I:I,df_extratos!F:F,Conciliacao!A276,df_extratos!G:G,"CREDITO")</f>
        <v>0</v>
      </c>
      <c r="H276" s="24">
        <f>SUMIFS(df_tesouraria_trans!E:E,df_tesouraria_trans!D:D,Conciliacao!A276)</f>
        <v>0</v>
      </c>
      <c r="I276" s="10">
        <f t="shared" si="29"/>
        <v>0</v>
      </c>
      <c r="J276" s="5">
        <f>SUMIFS(df_blueme_sem_parcelamento!F:F,df_blueme_sem_parcelamento!I:I,Conciliacao!A276)</f>
        <v>0</v>
      </c>
      <c r="K276" s="5">
        <f>SUMIFS(df_blueme_com_parcelamento!I:I,df_blueme_com_parcelamento!L:L,Conciliacao!A276)</f>
        <v>0</v>
      </c>
      <c r="L276" s="9">
        <f>SUMIFS(df_mutuos!I:I,df_mutuos!B:B,Conciliacao!A276)</f>
        <v>0</v>
      </c>
      <c r="M276" s="9">
        <f>SUMIFS(df_taxas_bancarias!E:E,df_taxas_bancarias!D:D,Conciliacao!A276,df_taxas_bancarias!F:F,"b'\x00'")</f>
        <v>0</v>
      </c>
      <c r="N276" s="11">
        <f>SUMIFS(df_extratos!I:I,df_extratos!F:F,Conciliacao!A276,df_extratos!G:G,"DEBITO")</f>
        <v>0</v>
      </c>
      <c r="O276" s="12">
        <f t="shared" si="30"/>
        <v>0</v>
      </c>
      <c r="P276" s="26">
        <f t="shared" si="31"/>
        <v>0</v>
      </c>
    </row>
    <row r="277" spans="1:16" x14ac:dyDescent="0.35">
      <c r="A277" s="6">
        <f t="shared" si="28"/>
        <v>45567</v>
      </c>
      <c r="B277" s="4">
        <f>SUMIFS(df_faturam_zig!K:K,df_faturam_zig!L:L,Conciliacao!A277)</f>
        <v>0</v>
      </c>
      <c r="C277" s="4"/>
      <c r="D277" s="4">
        <f>SUMIFS(df_faturam_zig!E:E,df_faturam_zig!L:L,Conciliacao!A277,df_faturam_zig!F:F,"DINHEIRO")</f>
        <v>0</v>
      </c>
      <c r="E277" s="4">
        <f>SUMIFS(view_parc_agrup!G:G,view_parc_agrup!F:F,Conciliacao!A277)</f>
        <v>0</v>
      </c>
      <c r="F277" s="7">
        <f>SUMIFS(df_mutuos!H:H,df_mutuos!B:B,Conciliacao!A277)</f>
        <v>0</v>
      </c>
      <c r="G277" s="8">
        <f>SUMIFS(df_extratos!I:I,df_extratos!F:F,Conciliacao!A277,df_extratos!G:G,"CREDITO")</f>
        <v>0</v>
      </c>
      <c r="H277" s="24">
        <f>SUMIFS(df_tesouraria_trans!E:E,df_tesouraria_trans!D:D,Conciliacao!A277)</f>
        <v>0</v>
      </c>
      <c r="I277" s="10">
        <f t="shared" si="29"/>
        <v>0</v>
      </c>
      <c r="J277" s="5">
        <f>SUMIFS(df_blueme_sem_parcelamento!F:F,df_blueme_sem_parcelamento!I:I,Conciliacao!A277)</f>
        <v>0</v>
      </c>
      <c r="K277" s="5">
        <f>SUMIFS(df_blueme_com_parcelamento!I:I,df_blueme_com_parcelamento!L:L,Conciliacao!A277)</f>
        <v>0</v>
      </c>
      <c r="L277" s="9">
        <f>SUMIFS(df_mutuos!I:I,df_mutuos!B:B,Conciliacao!A277)</f>
        <v>0</v>
      </c>
      <c r="M277" s="9">
        <f>SUMIFS(df_taxas_bancarias!E:E,df_taxas_bancarias!D:D,Conciliacao!A277,df_taxas_bancarias!F:F,"b'\x00'")</f>
        <v>0</v>
      </c>
      <c r="N277" s="11">
        <f>SUMIFS(df_extratos!I:I,df_extratos!F:F,Conciliacao!A277,df_extratos!G:G,"DEBITO")</f>
        <v>0</v>
      </c>
      <c r="O277" s="12">
        <f t="shared" si="30"/>
        <v>0</v>
      </c>
      <c r="P277" s="26">
        <f t="shared" si="31"/>
        <v>0</v>
      </c>
    </row>
    <row r="278" spans="1:16" x14ac:dyDescent="0.35">
      <c r="A278" s="6">
        <f t="shared" si="28"/>
        <v>45568</v>
      </c>
      <c r="B278" s="4">
        <f>SUMIFS(df_faturam_zig!K:K,df_faturam_zig!L:L,Conciliacao!A278)</f>
        <v>0</v>
      </c>
      <c r="C278" s="4"/>
      <c r="D278" s="4">
        <f>SUMIFS(df_faturam_zig!E:E,df_faturam_zig!L:L,Conciliacao!A278,df_faturam_zig!F:F,"DINHEIRO")</f>
        <v>0</v>
      </c>
      <c r="E278" s="4">
        <f>SUMIFS(view_parc_agrup!G:G,view_parc_agrup!F:F,Conciliacao!A278)</f>
        <v>0</v>
      </c>
      <c r="F278" s="7">
        <f>SUMIFS(df_mutuos!H:H,df_mutuos!B:B,Conciliacao!A278)</f>
        <v>0</v>
      </c>
      <c r="G278" s="8">
        <f>SUMIFS(df_extratos!I:I,df_extratos!F:F,Conciliacao!A278,df_extratos!G:G,"CREDITO")</f>
        <v>0</v>
      </c>
      <c r="H278" s="24">
        <f>SUMIFS(df_tesouraria_trans!E:E,df_tesouraria_trans!D:D,Conciliacao!A278)</f>
        <v>0</v>
      </c>
      <c r="I278" s="10">
        <f t="shared" si="29"/>
        <v>0</v>
      </c>
      <c r="J278" s="5">
        <f>SUMIFS(df_blueme_sem_parcelamento!F:F,df_blueme_sem_parcelamento!I:I,Conciliacao!A278)</f>
        <v>0</v>
      </c>
      <c r="K278" s="5">
        <f>SUMIFS(df_blueme_com_parcelamento!I:I,df_blueme_com_parcelamento!L:L,Conciliacao!A278)</f>
        <v>0</v>
      </c>
      <c r="L278" s="9">
        <f>SUMIFS(df_mutuos!I:I,df_mutuos!B:B,Conciliacao!A278)</f>
        <v>0</v>
      </c>
      <c r="M278" s="9">
        <f>SUMIFS(df_taxas_bancarias!E:E,df_taxas_bancarias!D:D,Conciliacao!A278,df_taxas_bancarias!F:F,"b'\x00'")</f>
        <v>0</v>
      </c>
      <c r="N278" s="11">
        <f>SUMIFS(df_extratos!I:I,df_extratos!F:F,Conciliacao!A278,df_extratos!G:G,"DEBITO")</f>
        <v>0</v>
      </c>
      <c r="O278" s="12">
        <f t="shared" si="30"/>
        <v>0</v>
      </c>
      <c r="P278" s="26">
        <f t="shared" si="31"/>
        <v>0</v>
      </c>
    </row>
    <row r="279" spans="1:16" x14ac:dyDescent="0.35">
      <c r="A279" s="6">
        <f t="shared" si="28"/>
        <v>45569</v>
      </c>
      <c r="B279" s="4">
        <f>SUMIFS(df_faturam_zig!K:K,df_faturam_zig!L:L,Conciliacao!A279)</f>
        <v>0</v>
      </c>
      <c r="C279" s="4"/>
      <c r="D279" s="4">
        <f>SUMIFS(df_faturam_zig!E:E,df_faturam_zig!L:L,Conciliacao!A279,df_faturam_zig!F:F,"DINHEIRO")</f>
        <v>0</v>
      </c>
      <c r="E279" s="4">
        <f>SUMIFS(view_parc_agrup!G:G,view_parc_agrup!F:F,Conciliacao!A279)</f>
        <v>0</v>
      </c>
      <c r="F279" s="7">
        <f>SUMIFS(df_mutuos!H:H,df_mutuos!B:B,Conciliacao!A279)</f>
        <v>0</v>
      </c>
      <c r="G279" s="8">
        <f>SUMIFS(df_extratos!I:I,df_extratos!F:F,Conciliacao!A279,df_extratos!G:G,"CREDITO")</f>
        <v>0</v>
      </c>
      <c r="H279" s="24">
        <f>SUMIFS(df_tesouraria_trans!E:E,df_tesouraria_trans!D:D,Conciliacao!A279)</f>
        <v>0</v>
      </c>
      <c r="I279" s="10">
        <f t="shared" si="29"/>
        <v>0</v>
      </c>
      <c r="J279" s="5">
        <f>SUMIFS(df_blueme_sem_parcelamento!F:F,df_blueme_sem_parcelamento!I:I,Conciliacao!A279)</f>
        <v>0</v>
      </c>
      <c r="K279" s="5">
        <f>SUMIFS(df_blueme_com_parcelamento!I:I,df_blueme_com_parcelamento!L:L,Conciliacao!A279)</f>
        <v>0</v>
      </c>
      <c r="L279" s="9">
        <f>SUMIFS(df_mutuos!I:I,df_mutuos!B:B,Conciliacao!A279)</f>
        <v>0</v>
      </c>
      <c r="M279" s="9">
        <f>SUMIFS(df_taxas_bancarias!E:E,df_taxas_bancarias!D:D,Conciliacao!A279,df_taxas_bancarias!F:F,"b'\x00'")</f>
        <v>0</v>
      </c>
      <c r="N279" s="11">
        <f>SUMIFS(df_extratos!I:I,df_extratos!F:F,Conciliacao!A279,df_extratos!G:G,"DEBITO")</f>
        <v>0</v>
      </c>
      <c r="O279" s="12">
        <f t="shared" si="30"/>
        <v>0</v>
      </c>
      <c r="P279" s="26">
        <f t="shared" si="31"/>
        <v>0</v>
      </c>
    </row>
    <row r="280" spans="1:16" x14ac:dyDescent="0.35">
      <c r="A280" s="6">
        <f t="shared" si="28"/>
        <v>45570</v>
      </c>
      <c r="B280" s="4">
        <f>SUMIFS(df_faturam_zig!K:K,df_faturam_zig!L:L,Conciliacao!A280)</f>
        <v>0</v>
      </c>
      <c r="C280" s="4"/>
      <c r="D280" s="4">
        <f>SUMIFS(df_faturam_zig!E:E,df_faturam_zig!L:L,Conciliacao!A280,df_faturam_zig!F:F,"DINHEIRO")</f>
        <v>0</v>
      </c>
      <c r="E280" s="4">
        <f>SUMIFS(view_parc_agrup!G:G,view_parc_agrup!F:F,Conciliacao!A280)</f>
        <v>0</v>
      </c>
      <c r="F280" s="7">
        <f>SUMIFS(df_mutuos!H:H,df_mutuos!B:B,Conciliacao!A280)</f>
        <v>0</v>
      </c>
      <c r="G280" s="8">
        <f>SUMIFS(df_extratos!I:I,df_extratos!F:F,Conciliacao!A280,df_extratos!G:G,"CREDITO")</f>
        <v>0</v>
      </c>
      <c r="H280" s="24">
        <f>SUMIFS(df_tesouraria_trans!E:E,df_tesouraria_trans!D:D,Conciliacao!A280)</f>
        <v>0</v>
      </c>
      <c r="I280" s="10">
        <f t="shared" si="29"/>
        <v>0</v>
      </c>
      <c r="J280" s="5">
        <f>SUMIFS(df_blueme_sem_parcelamento!F:F,df_blueme_sem_parcelamento!I:I,Conciliacao!A280)</f>
        <v>0</v>
      </c>
      <c r="K280" s="5">
        <f>SUMIFS(df_blueme_com_parcelamento!I:I,df_blueme_com_parcelamento!L:L,Conciliacao!A280)</f>
        <v>0</v>
      </c>
      <c r="L280" s="9">
        <f>SUMIFS(df_mutuos!I:I,df_mutuos!B:B,Conciliacao!A280)</f>
        <v>0</v>
      </c>
      <c r="M280" s="9">
        <f>SUMIFS(df_taxas_bancarias!E:E,df_taxas_bancarias!D:D,Conciliacao!A280,df_taxas_bancarias!F:F,"b'\x00'")</f>
        <v>0</v>
      </c>
      <c r="N280" s="11">
        <f>SUMIFS(df_extratos!I:I,df_extratos!F:F,Conciliacao!A280,df_extratos!G:G,"DEBITO")</f>
        <v>0</v>
      </c>
      <c r="O280" s="12">
        <f t="shared" si="30"/>
        <v>0</v>
      </c>
      <c r="P280" s="26">
        <f t="shared" si="31"/>
        <v>0</v>
      </c>
    </row>
    <row r="281" spans="1:16" x14ac:dyDescent="0.35">
      <c r="A281" s="6">
        <f t="shared" si="28"/>
        <v>45571</v>
      </c>
      <c r="B281" s="4">
        <f>SUMIFS(df_faturam_zig!K:K,df_faturam_zig!L:L,Conciliacao!A281)</f>
        <v>0</v>
      </c>
      <c r="C281" s="4"/>
      <c r="D281" s="4">
        <f>SUMIFS(df_faturam_zig!E:E,df_faturam_zig!L:L,Conciliacao!A281,df_faturam_zig!F:F,"DINHEIRO")</f>
        <v>0</v>
      </c>
      <c r="E281" s="4">
        <f>SUMIFS(view_parc_agrup!G:G,view_parc_agrup!F:F,Conciliacao!A281)</f>
        <v>0</v>
      </c>
      <c r="F281" s="7">
        <f>SUMIFS(df_mutuos!H:H,df_mutuos!B:B,Conciliacao!A281)</f>
        <v>0</v>
      </c>
      <c r="G281" s="8">
        <f>SUMIFS(df_extratos!I:I,df_extratos!F:F,Conciliacao!A281,df_extratos!G:G,"CREDITO")</f>
        <v>0</v>
      </c>
      <c r="H281" s="24">
        <f>SUMIFS(df_tesouraria_trans!E:E,df_tesouraria_trans!D:D,Conciliacao!A281)</f>
        <v>0</v>
      </c>
      <c r="I281" s="10">
        <f t="shared" si="29"/>
        <v>0</v>
      </c>
      <c r="J281" s="5">
        <f>SUMIFS(df_blueme_sem_parcelamento!F:F,df_blueme_sem_parcelamento!I:I,Conciliacao!A281)</f>
        <v>0</v>
      </c>
      <c r="K281" s="5">
        <f>SUMIFS(df_blueme_com_parcelamento!I:I,df_blueme_com_parcelamento!L:L,Conciliacao!A281)</f>
        <v>0</v>
      </c>
      <c r="L281" s="9">
        <f>SUMIFS(df_mutuos!I:I,df_mutuos!B:B,Conciliacao!A281)</f>
        <v>0</v>
      </c>
      <c r="M281" s="9">
        <f>SUMIFS(df_taxas_bancarias!E:E,df_taxas_bancarias!D:D,Conciliacao!A281,df_taxas_bancarias!F:F,"b'\x00'")</f>
        <v>0</v>
      </c>
      <c r="N281" s="11">
        <f>SUMIFS(df_extratos!I:I,df_extratos!F:F,Conciliacao!A281,df_extratos!G:G,"DEBITO")</f>
        <v>0</v>
      </c>
      <c r="O281" s="12">
        <f t="shared" si="30"/>
        <v>0</v>
      </c>
      <c r="P281" s="26">
        <f t="shared" si="31"/>
        <v>0</v>
      </c>
    </row>
    <row r="282" spans="1:16" x14ac:dyDescent="0.35">
      <c r="A282" s="6">
        <f t="shared" si="28"/>
        <v>45572</v>
      </c>
      <c r="B282" s="4">
        <f>SUMIFS(df_faturam_zig!K:K,df_faturam_zig!L:L,Conciliacao!A282)</f>
        <v>0</v>
      </c>
      <c r="C282" s="4"/>
      <c r="D282" s="4">
        <f>SUMIFS(df_faturam_zig!E:E,df_faturam_zig!L:L,Conciliacao!A282,df_faturam_zig!F:F,"DINHEIRO")</f>
        <v>0</v>
      </c>
      <c r="E282" s="4">
        <f>SUMIFS(view_parc_agrup!G:G,view_parc_agrup!F:F,Conciliacao!A282)</f>
        <v>0</v>
      </c>
      <c r="F282" s="7">
        <f>SUMIFS(df_mutuos!H:H,df_mutuos!B:B,Conciliacao!A282)</f>
        <v>0</v>
      </c>
      <c r="G282" s="8">
        <f>SUMIFS(df_extratos!I:I,df_extratos!F:F,Conciliacao!A282,df_extratos!G:G,"CREDITO")</f>
        <v>0</v>
      </c>
      <c r="H282" s="24">
        <f>SUMIFS(df_tesouraria_trans!E:E,df_tesouraria_trans!D:D,Conciliacao!A282)</f>
        <v>0</v>
      </c>
      <c r="I282" s="10">
        <f t="shared" si="29"/>
        <v>0</v>
      </c>
      <c r="J282" s="5">
        <f>SUMIFS(df_blueme_sem_parcelamento!F:F,df_blueme_sem_parcelamento!I:I,Conciliacao!A282)</f>
        <v>0</v>
      </c>
      <c r="K282" s="5">
        <f>SUMIFS(df_blueme_com_parcelamento!I:I,df_blueme_com_parcelamento!L:L,Conciliacao!A282)</f>
        <v>0</v>
      </c>
      <c r="L282" s="9">
        <f>SUMIFS(df_mutuos!I:I,df_mutuos!B:B,Conciliacao!A282)</f>
        <v>0</v>
      </c>
      <c r="M282" s="9">
        <f>SUMIFS(df_taxas_bancarias!E:E,df_taxas_bancarias!D:D,Conciliacao!A282,df_taxas_bancarias!F:F,"b'\x00'")</f>
        <v>0</v>
      </c>
      <c r="N282" s="11">
        <f>SUMIFS(df_extratos!I:I,df_extratos!F:F,Conciliacao!A282,df_extratos!G:G,"DEBITO")</f>
        <v>0</v>
      </c>
      <c r="O282" s="12">
        <f t="shared" si="30"/>
        <v>0</v>
      </c>
      <c r="P282" s="26">
        <f t="shared" si="31"/>
        <v>0</v>
      </c>
    </row>
    <row r="283" spans="1:16" x14ac:dyDescent="0.35">
      <c r="A283" s="6">
        <f t="shared" si="28"/>
        <v>45573</v>
      </c>
      <c r="B283" s="4">
        <f>SUMIFS(df_faturam_zig!K:K,df_faturam_zig!L:L,Conciliacao!A283)</f>
        <v>0</v>
      </c>
      <c r="C283" s="4"/>
      <c r="D283" s="4">
        <f>SUMIFS(df_faturam_zig!E:E,df_faturam_zig!L:L,Conciliacao!A283,df_faturam_zig!F:F,"DINHEIRO")</f>
        <v>0</v>
      </c>
      <c r="E283" s="4">
        <f>SUMIFS(view_parc_agrup!G:G,view_parc_agrup!F:F,Conciliacao!A283)</f>
        <v>0</v>
      </c>
      <c r="F283" s="7">
        <f>SUMIFS(df_mutuos!H:H,df_mutuos!B:B,Conciliacao!A283)</f>
        <v>0</v>
      </c>
      <c r="G283" s="8">
        <f>SUMIFS(df_extratos!I:I,df_extratos!F:F,Conciliacao!A283,df_extratos!G:G,"CREDITO")</f>
        <v>0</v>
      </c>
      <c r="H283" s="24">
        <f>SUMIFS(df_tesouraria_trans!E:E,df_tesouraria_trans!D:D,Conciliacao!A283)</f>
        <v>0</v>
      </c>
      <c r="I283" s="10">
        <f t="shared" si="29"/>
        <v>0</v>
      </c>
      <c r="J283" s="5">
        <f>SUMIFS(df_blueme_sem_parcelamento!F:F,df_blueme_sem_parcelamento!I:I,Conciliacao!A283)</f>
        <v>0</v>
      </c>
      <c r="K283" s="5">
        <f>SUMIFS(df_blueme_com_parcelamento!I:I,df_blueme_com_parcelamento!L:L,Conciliacao!A283)</f>
        <v>0</v>
      </c>
      <c r="L283" s="9">
        <f>SUMIFS(df_mutuos!I:I,df_mutuos!B:B,Conciliacao!A283)</f>
        <v>0</v>
      </c>
      <c r="M283" s="9">
        <f>SUMIFS(df_taxas_bancarias!E:E,df_taxas_bancarias!D:D,Conciliacao!A283,df_taxas_bancarias!F:F,"b'\x00'")</f>
        <v>0</v>
      </c>
      <c r="N283" s="11">
        <f>SUMIFS(df_extratos!I:I,df_extratos!F:F,Conciliacao!A283,df_extratos!G:G,"DEBITO")</f>
        <v>0</v>
      </c>
      <c r="O283" s="12">
        <f t="shared" si="30"/>
        <v>0</v>
      </c>
      <c r="P283" s="26">
        <f t="shared" si="31"/>
        <v>0</v>
      </c>
    </row>
    <row r="284" spans="1:16" x14ac:dyDescent="0.35">
      <c r="A284" s="6">
        <f t="shared" si="28"/>
        <v>45574</v>
      </c>
      <c r="B284" s="4">
        <f>SUMIFS(df_faturam_zig!K:K,df_faturam_zig!L:L,Conciliacao!A284)</f>
        <v>0</v>
      </c>
      <c r="C284" s="4"/>
      <c r="D284" s="4">
        <f>SUMIFS(df_faturam_zig!E:E,df_faturam_zig!L:L,Conciliacao!A284,df_faturam_zig!F:F,"DINHEIRO")</f>
        <v>0</v>
      </c>
      <c r="E284" s="4">
        <f>SUMIFS(view_parc_agrup!G:G,view_parc_agrup!F:F,Conciliacao!A284)</f>
        <v>0</v>
      </c>
      <c r="F284" s="7">
        <f>SUMIFS(df_mutuos!H:H,df_mutuos!B:B,Conciliacao!A284)</f>
        <v>0</v>
      </c>
      <c r="G284" s="8">
        <f>SUMIFS(df_extratos!I:I,df_extratos!F:F,Conciliacao!A284,df_extratos!G:G,"CREDITO")</f>
        <v>0</v>
      </c>
      <c r="H284" s="24">
        <f>SUMIFS(df_tesouraria_trans!E:E,df_tesouraria_trans!D:D,Conciliacao!A284)</f>
        <v>0</v>
      </c>
      <c r="I284" s="10">
        <f t="shared" si="29"/>
        <v>0</v>
      </c>
      <c r="J284" s="5">
        <f>SUMIFS(df_blueme_sem_parcelamento!F:F,df_blueme_sem_parcelamento!I:I,Conciliacao!A284)</f>
        <v>0</v>
      </c>
      <c r="K284" s="5">
        <f>SUMIFS(df_blueme_com_parcelamento!I:I,df_blueme_com_parcelamento!L:L,Conciliacao!A284)</f>
        <v>0</v>
      </c>
      <c r="L284" s="9">
        <f>SUMIFS(df_mutuos!I:I,df_mutuos!B:B,Conciliacao!A284)</f>
        <v>0</v>
      </c>
      <c r="M284" s="9">
        <f>SUMIFS(df_taxas_bancarias!E:E,df_taxas_bancarias!D:D,Conciliacao!A284,df_taxas_bancarias!F:F,"b'\x00'")</f>
        <v>0</v>
      </c>
      <c r="N284" s="11">
        <f>SUMIFS(df_extratos!I:I,df_extratos!F:F,Conciliacao!A284,df_extratos!G:G,"DEBITO")</f>
        <v>0</v>
      </c>
      <c r="O284" s="12">
        <f t="shared" si="30"/>
        <v>0</v>
      </c>
      <c r="P284" s="26">
        <f t="shared" si="31"/>
        <v>0</v>
      </c>
    </row>
    <row r="285" spans="1:16" x14ac:dyDescent="0.35">
      <c r="A285" s="6">
        <f t="shared" si="28"/>
        <v>45575</v>
      </c>
      <c r="B285" s="4">
        <f>SUMIFS(df_faturam_zig!K:K,df_faturam_zig!L:L,Conciliacao!A285)</f>
        <v>0</v>
      </c>
      <c r="C285" s="4"/>
      <c r="D285" s="4">
        <f>SUMIFS(df_faturam_zig!E:E,df_faturam_zig!L:L,Conciliacao!A285,df_faturam_zig!F:F,"DINHEIRO")</f>
        <v>0</v>
      </c>
      <c r="E285" s="4">
        <f>SUMIFS(view_parc_agrup!G:G,view_parc_agrup!F:F,Conciliacao!A285)</f>
        <v>0</v>
      </c>
      <c r="F285" s="7">
        <f>SUMIFS(df_mutuos!H:H,df_mutuos!B:B,Conciliacao!A285)</f>
        <v>0</v>
      </c>
      <c r="G285" s="8">
        <f>SUMIFS(df_extratos!I:I,df_extratos!F:F,Conciliacao!A285,df_extratos!G:G,"CREDITO")</f>
        <v>0</v>
      </c>
      <c r="H285" s="24">
        <f>SUMIFS(df_tesouraria_trans!E:E,df_tesouraria_trans!D:D,Conciliacao!A285)</f>
        <v>0</v>
      </c>
      <c r="I285" s="10">
        <f t="shared" si="29"/>
        <v>0</v>
      </c>
      <c r="J285" s="5">
        <f>SUMIFS(df_blueme_sem_parcelamento!F:F,df_blueme_sem_parcelamento!I:I,Conciliacao!A285)</f>
        <v>0</v>
      </c>
      <c r="K285" s="5">
        <f>SUMIFS(df_blueme_com_parcelamento!I:I,df_blueme_com_parcelamento!L:L,Conciliacao!A285)</f>
        <v>0</v>
      </c>
      <c r="L285" s="9">
        <f>SUMIFS(df_mutuos!I:I,df_mutuos!B:B,Conciliacao!A285)</f>
        <v>0</v>
      </c>
      <c r="M285" s="9">
        <f>SUMIFS(df_taxas_bancarias!E:E,df_taxas_bancarias!D:D,Conciliacao!A285,df_taxas_bancarias!F:F,"b'\x00'")</f>
        <v>0</v>
      </c>
      <c r="N285" s="11">
        <f>SUMIFS(df_extratos!I:I,df_extratos!F:F,Conciliacao!A285,df_extratos!G:G,"DEBITO")</f>
        <v>0</v>
      </c>
      <c r="O285" s="12">
        <f t="shared" si="30"/>
        <v>0</v>
      </c>
      <c r="P285" s="26">
        <f t="shared" si="31"/>
        <v>0</v>
      </c>
    </row>
    <row r="286" spans="1:16" x14ac:dyDescent="0.35">
      <c r="A286" s="6">
        <f t="shared" si="28"/>
        <v>45576</v>
      </c>
      <c r="B286" s="4">
        <f>SUMIFS(df_faturam_zig!K:K,df_faturam_zig!L:L,Conciliacao!A286)</f>
        <v>0</v>
      </c>
      <c r="C286" s="4"/>
      <c r="D286" s="4">
        <f>SUMIFS(df_faturam_zig!E:E,df_faturam_zig!L:L,Conciliacao!A286,df_faturam_zig!F:F,"DINHEIRO")</f>
        <v>0</v>
      </c>
      <c r="E286" s="4">
        <f>SUMIFS(view_parc_agrup!G:G,view_parc_agrup!F:F,Conciliacao!A286)</f>
        <v>0</v>
      </c>
      <c r="F286" s="7">
        <f>SUMIFS(df_mutuos!H:H,df_mutuos!B:B,Conciliacao!A286)</f>
        <v>0</v>
      </c>
      <c r="G286" s="8">
        <f>SUMIFS(df_extratos!I:I,df_extratos!F:F,Conciliacao!A286,df_extratos!G:G,"CREDITO")</f>
        <v>0</v>
      </c>
      <c r="H286" s="24">
        <f>SUMIFS(df_tesouraria_trans!E:E,df_tesouraria_trans!D:D,Conciliacao!A286)</f>
        <v>0</v>
      </c>
      <c r="I286" s="10">
        <f t="shared" si="29"/>
        <v>0</v>
      </c>
      <c r="J286" s="5">
        <f>SUMIFS(df_blueme_sem_parcelamento!F:F,df_blueme_sem_parcelamento!I:I,Conciliacao!A286)</f>
        <v>0</v>
      </c>
      <c r="K286" s="5">
        <f>SUMIFS(df_blueme_com_parcelamento!I:I,df_blueme_com_parcelamento!L:L,Conciliacao!A286)</f>
        <v>0</v>
      </c>
      <c r="L286" s="9">
        <f>SUMIFS(df_mutuos!I:I,df_mutuos!B:B,Conciliacao!A286)</f>
        <v>0</v>
      </c>
      <c r="M286" s="9">
        <f>SUMIFS(df_taxas_bancarias!E:E,df_taxas_bancarias!D:D,Conciliacao!A286,df_taxas_bancarias!F:F,"b'\x00'")</f>
        <v>0</v>
      </c>
      <c r="N286" s="11">
        <f>SUMIFS(df_extratos!I:I,df_extratos!F:F,Conciliacao!A286,df_extratos!G:G,"DEBITO")</f>
        <v>0</v>
      </c>
      <c r="O286" s="12">
        <f t="shared" si="30"/>
        <v>0</v>
      </c>
      <c r="P286" s="26">
        <f t="shared" si="31"/>
        <v>0</v>
      </c>
    </row>
    <row r="287" spans="1:16" x14ac:dyDescent="0.35">
      <c r="A287" s="6">
        <f t="shared" si="28"/>
        <v>45577</v>
      </c>
      <c r="B287" s="4">
        <f>SUMIFS(df_faturam_zig!K:K,df_faturam_zig!L:L,Conciliacao!A287)</f>
        <v>0</v>
      </c>
      <c r="C287" s="4"/>
      <c r="D287" s="4">
        <f>SUMIFS(df_faturam_zig!E:E,df_faturam_zig!L:L,Conciliacao!A287,df_faturam_zig!F:F,"DINHEIRO")</f>
        <v>0</v>
      </c>
      <c r="E287" s="4">
        <f>SUMIFS(view_parc_agrup!G:G,view_parc_agrup!F:F,Conciliacao!A287)</f>
        <v>0</v>
      </c>
      <c r="F287" s="7">
        <f>SUMIFS(df_mutuos!H:H,df_mutuos!B:B,Conciliacao!A287)</f>
        <v>0</v>
      </c>
      <c r="G287" s="8">
        <f>SUMIFS(df_extratos!I:I,df_extratos!F:F,Conciliacao!A287,df_extratos!G:G,"CREDITO")</f>
        <v>0</v>
      </c>
      <c r="H287" s="24">
        <f>SUMIFS(df_tesouraria_trans!E:E,df_tesouraria_trans!D:D,Conciliacao!A287)</f>
        <v>0</v>
      </c>
      <c r="I287" s="10">
        <f t="shared" si="29"/>
        <v>0</v>
      </c>
      <c r="J287" s="5">
        <f>SUMIFS(df_blueme_sem_parcelamento!F:F,df_blueme_sem_parcelamento!I:I,Conciliacao!A287)</f>
        <v>0</v>
      </c>
      <c r="K287" s="5">
        <f>SUMIFS(df_blueme_com_parcelamento!I:I,df_blueme_com_parcelamento!L:L,Conciliacao!A287)</f>
        <v>0</v>
      </c>
      <c r="L287" s="9">
        <f>SUMIFS(df_mutuos!I:I,df_mutuos!B:B,Conciliacao!A287)</f>
        <v>0</v>
      </c>
      <c r="M287" s="9">
        <f>SUMIFS(df_taxas_bancarias!E:E,df_taxas_bancarias!D:D,Conciliacao!A287,df_taxas_bancarias!F:F,"b'\x00'")</f>
        <v>0</v>
      </c>
      <c r="N287" s="11">
        <f>SUMIFS(df_extratos!I:I,df_extratos!F:F,Conciliacao!A287,df_extratos!G:G,"DEBITO")</f>
        <v>0</v>
      </c>
      <c r="O287" s="12">
        <f t="shared" si="30"/>
        <v>0</v>
      </c>
      <c r="P287" s="26">
        <f t="shared" si="31"/>
        <v>0</v>
      </c>
    </row>
    <row r="288" spans="1:16" x14ac:dyDescent="0.35">
      <c r="A288" s="6">
        <f t="shared" si="28"/>
        <v>45578</v>
      </c>
      <c r="B288" s="4">
        <f>SUMIFS(df_faturam_zig!K:K,df_faturam_zig!L:L,Conciliacao!A288)</f>
        <v>0</v>
      </c>
      <c r="C288" s="4"/>
      <c r="D288" s="4">
        <f>SUMIFS(df_faturam_zig!E:E,df_faturam_zig!L:L,Conciliacao!A288,df_faturam_zig!F:F,"DINHEIRO")</f>
        <v>0</v>
      </c>
      <c r="E288" s="4">
        <f>SUMIFS(view_parc_agrup!G:G,view_parc_agrup!F:F,Conciliacao!A288)</f>
        <v>0</v>
      </c>
      <c r="F288" s="7">
        <f>SUMIFS(df_mutuos!H:H,df_mutuos!B:B,Conciliacao!A288)</f>
        <v>0</v>
      </c>
      <c r="G288" s="8">
        <f>SUMIFS(df_extratos!I:I,df_extratos!F:F,Conciliacao!A288,df_extratos!G:G,"CREDITO")</f>
        <v>0</v>
      </c>
      <c r="H288" s="24">
        <f>SUMIFS(df_tesouraria_trans!E:E,df_tesouraria_trans!D:D,Conciliacao!A288)</f>
        <v>0</v>
      </c>
      <c r="I288" s="10">
        <f t="shared" si="29"/>
        <v>0</v>
      </c>
      <c r="J288" s="5">
        <f>SUMIFS(df_blueme_sem_parcelamento!F:F,df_blueme_sem_parcelamento!I:I,Conciliacao!A288)</f>
        <v>0</v>
      </c>
      <c r="K288" s="5">
        <f>SUMIFS(df_blueme_com_parcelamento!I:I,df_blueme_com_parcelamento!L:L,Conciliacao!A288)</f>
        <v>0</v>
      </c>
      <c r="L288" s="9">
        <f>SUMIFS(df_mutuos!I:I,df_mutuos!B:B,Conciliacao!A288)</f>
        <v>0</v>
      </c>
      <c r="M288" s="9">
        <f>SUMIFS(df_taxas_bancarias!E:E,df_taxas_bancarias!D:D,Conciliacao!A288,df_taxas_bancarias!F:F,"b'\x00'")</f>
        <v>0</v>
      </c>
      <c r="N288" s="11">
        <f>SUMIFS(df_extratos!I:I,df_extratos!F:F,Conciliacao!A288,df_extratos!G:G,"DEBITO")</f>
        <v>0</v>
      </c>
      <c r="O288" s="12">
        <f t="shared" si="30"/>
        <v>0</v>
      </c>
      <c r="P288" s="26">
        <f t="shared" si="31"/>
        <v>0</v>
      </c>
    </row>
    <row r="289" spans="1:16" x14ac:dyDescent="0.35">
      <c r="A289" s="6">
        <f t="shared" si="28"/>
        <v>45579</v>
      </c>
      <c r="B289" s="4">
        <f>SUMIFS(df_faturam_zig!K:K,df_faturam_zig!L:L,Conciliacao!A289)</f>
        <v>0</v>
      </c>
      <c r="C289" s="4"/>
      <c r="D289" s="4">
        <f>SUMIFS(df_faturam_zig!E:E,df_faturam_zig!L:L,Conciliacao!A289,df_faturam_zig!F:F,"DINHEIRO")</f>
        <v>0</v>
      </c>
      <c r="E289" s="4">
        <f>SUMIFS(view_parc_agrup!G:G,view_parc_agrup!F:F,Conciliacao!A289)</f>
        <v>0</v>
      </c>
      <c r="F289" s="7">
        <f>SUMIFS(df_mutuos!H:H,df_mutuos!B:B,Conciliacao!A289)</f>
        <v>0</v>
      </c>
      <c r="G289" s="8">
        <f>SUMIFS(df_extratos!I:I,df_extratos!F:F,Conciliacao!A289,df_extratos!G:G,"CREDITO")</f>
        <v>0</v>
      </c>
      <c r="H289" s="24">
        <f>SUMIFS(df_tesouraria_trans!E:E,df_tesouraria_trans!D:D,Conciliacao!A289)</f>
        <v>0</v>
      </c>
      <c r="I289" s="10">
        <f t="shared" si="29"/>
        <v>0</v>
      </c>
      <c r="J289" s="5">
        <f>SUMIFS(df_blueme_sem_parcelamento!F:F,df_blueme_sem_parcelamento!I:I,Conciliacao!A289)</f>
        <v>0</v>
      </c>
      <c r="K289" s="5">
        <f>SUMIFS(df_blueme_com_parcelamento!I:I,df_blueme_com_parcelamento!L:L,Conciliacao!A289)</f>
        <v>0</v>
      </c>
      <c r="L289" s="9">
        <f>SUMIFS(df_mutuos!I:I,df_mutuos!B:B,Conciliacao!A289)</f>
        <v>0</v>
      </c>
      <c r="M289" s="9">
        <f>SUMIFS(df_taxas_bancarias!E:E,df_taxas_bancarias!D:D,Conciliacao!A289,df_taxas_bancarias!F:F,"b'\x00'")</f>
        <v>0</v>
      </c>
      <c r="N289" s="11">
        <f>SUMIFS(df_extratos!I:I,df_extratos!F:F,Conciliacao!A289,df_extratos!G:G,"DEBITO")</f>
        <v>0</v>
      </c>
      <c r="O289" s="12">
        <f t="shared" si="30"/>
        <v>0</v>
      </c>
      <c r="P289" s="26">
        <f t="shared" si="31"/>
        <v>0</v>
      </c>
    </row>
    <row r="290" spans="1:16" x14ac:dyDescent="0.35">
      <c r="A290" s="6">
        <f t="shared" si="28"/>
        <v>45580</v>
      </c>
      <c r="B290" s="4">
        <f>SUMIFS(df_faturam_zig!K:K,df_faturam_zig!L:L,Conciliacao!A290)</f>
        <v>0</v>
      </c>
      <c r="C290" s="4"/>
      <c r="D290" s="4">
        <f>SUMIFS(df_faturam_zig!E:E,df_faturam_zig!L:L,Conciliacao!A290,df_faturam_zig!F:F,"DINHEIRO")</f>
        <v>0</v>
      </c>
      <c r="E290" s="4">
        <f>SUMIFS(view_parc_agrup!G:G,view_parc_agrup!F:F,Conciliacao!A290)</f>
        <v>0</v>
      </c>
      <c r="F290" s="7">
        <f>SUMIFS(df_mutuos!H:H,df_mutuos!B:B,Conciliacao!A290)</f>
        <v>0</v>
      </c>
      <c r="G290" s="8">
        <f>SUMIFS(df_extratos!I:I,df_extratos!F:F,Conciliacao!A290,df_extratos!G:G,"CREDITO")</f>
        <v>0</v>
      </c>
      <c r="H290" s="24">
        <f>SUMIFS(df_tesouraria_trans!E:E,df_tesouraria_trans!D:D,Conciliacao!A290)</f>
        <v>0</v>
      </c>
      <c r="I290" s="10">
        <f t="shared" si="29"/>
        <v>0</v>
      </c>
      <c r="J290" s="5">
        <f>SUMIFS(df_blueme_sem_parcelamento!F:F,df_blueme_sem_parcelamento!I:I,Conciliacao!A290)</f>
        <v>0</v>
      </c>
      <c r="K290" s="5">
        <f>SUMIFS(df_blueme_com_parcelamento!I:I,df_blueme_com_parcelamento!L:L,Conciliacao!A290)</f>
        <v>0</v>
      </c>
      <c r="L290" s="9">
        <f>SUMIFS(df_mutuos!I:I,df_mutuos!B:B,Conciliacao!A290)</f>
        <v>0</v>
      </c>
      <c r="M290" s="9">
        <f>SUMIFS(df_taxas_bancarias!E:E,df_taxas_bancarias!D:D,Conciliacao!A290,df_taxas_bancarias!F:F,"b'\x00'")</f>
        <v>0</v>
      </c>
      <c r="N290" s="11">
        <f>SUMIFS(df_extratos!I:I,df_extratos!F:F,Conciliacao!A290,df_extratos!G:G,"DEBITO")</f>
        <v>0</v>
      </c>
      <c r="O290" s="12">
        <f t="shared" si="30"/>
        <v>0</v>
      </c>
      <c r="P290" s="26">
        <f t="shared" si="31"/>
        <v>0</v>
      </c>
    </row>
    <row r="291" spans="1:16" x14ac:dyDescent="0.35">
      <c r="A291" s="6">
        <f t="shared" si="28"/>
        <v>45581</v>
      </c>
      <c r="B291" s="4">
        <f>SUMIFS(df_faturam_zig!K:K,df_faturam_zig!L:L,Conciliacao!A291)</f>
        <v>0</v>
      </c>
      <c r="C291" s="4"/>
      <c r="D291" s="4">
        <f>SUMIFS(df_faturam_zig!E:E,df_faturam_zig!L:L,Conciliacao!A291,df_faturam_zig!F:F,"DINHEIRO")</f>
        <v>0</v>
      </c>
      <c r="E291" s="4">
        <f>SUMIFS(view_parc_agrup!G:G,view_parc_agrup!F:F,Conciliacao!A291)</f>
        <v>0</v>
      </c>
      <c r="F291" s="7">
        <f>SUMIFS(df_mutuos!H:H,df_mutuos!B:B,Conciliacao!A291)</f>
        <v>0</v>
      </c>
      <c r="G291" s="8">
        <f>SUMIFS(df_extratos!I:I,df_extratos!F:F,Conciliacao!A291,df_extratos!G:G,"CREDITO")</f>
        <v>0</v>
      </c>
      <c r="H291" s="24">
        <f>SUMIFS(df_tesouraria_trans!E:E,df_tesouraria_trans!D:D,Conciliacao!A291)</f>
        <v>0</v>
      </c>
      <c r="I291" s="10">
        <f t="shared" si="29"/>
        <v>0</v>
      </c>
      <c r="J291" s="5">
        <f>SUMIFS(df_blueme_sem_parcelamento!F:F,df_blueme_sem_parcelamento!I:I,Conciliacao!A291)</f>
        <v>0</v>
      </c>
      <c r="K291" s="5">
        <f>SUMIFS(df_blueme_com_parcelamento!I:I,df_blueme_com_parcelamento!L:L,Conciliacao!A291)</f>
        <v>0</v>
      </c>
      <c r="L291" s="9">
        <f>SUMIFS(df_mutuos!I:I,df_mutuos!B:B,Conciliacao!A291)</f>
        <v>0</v>
      </c>
      <c r="M291" s="9">
        <f>SUMIFS(df_taxas_bancarias!E:E,df_taxas_bancarias!D:D,Conciliacao!A291,df_taxas_bancarias!F:F,"b'\x00'")</f>
        <v>0</v>
      </c>
      <c r="N291" s="11">
        <f>SUMIFS(df_extratos!I:I,df_extratos!F:F,Conciliacao!A291,df_extratos!G:G,"DEBITO")</f>
        <v>0</v>
      </c>
      <c r="O291" s="12">
        <f t="shared" si="30"/>
        <v>0</v>
      </c>
      <c r="P291" s="26">
        <f t="shared" si="31"/>
        <v>0</v>
      </c>
    </row>
    <row r="292" spans="1:16" x14ac:dyDescent="0.35">
      <c r="A292" s="6">
        <f t="shared" si="28"/>
        <v>45582</v>
      </c>
      <c r="B292" s="4">
        <f>SUMIFS(df_faturam_zig!K:K,df_faturam_zig!L:L,Conciliacao!A292)</f>
        <v>0</v>
      </c>
      <c r="C292" s="4"/>
      <c r="D292" s="4">
        <f>SUMIFS(df_faturam_zig!E:E,df_faturam_zig!L:L,Conciliacao!A292,df_faturam_zig!F:F,"DINHEIRO")</f>
        <v>0</v>
      </c>
      <c r="E292" s="4">
        <f>SUMIFS(view_parc_agrup!G:G,view_parc_agrup!F:F,Conciliacao!A292)</f>
        <v>0</v>
      </c>
      <c r="F292" s="7">
        <f>SUMIFS(df_mutuos!H:H,df_mutuos!B:B,Conciliacao!A292)</f>
        <v>0</v>
      </c>
      <c r="G292" s="8">
        <f>SUMIFS(df_extratos!I:I,df_extratos!F:F,Conciliacao!A292,df_extratos!G:G,"CREDITO")</f>
        <v>0</v>
      </c>
      <c r="H292" s="24">
        <f>SUMIFS(df_tesouraria_trans!E:E,df_tesouraria_trans!D:D,Conciliacao!A292)</f>
        <v>0</v>
      </c>
      <c r="I292" s="10">
        <f t="shared" si="29"/>
        <v>0</v>
      </c>
      <c r="J292" s="5">
        <f>SUMIFS(df_blueme_sem_parcelamento!F:F,df_blueme_sem_parcelamento!I:I,Conciliacao!A292)</f>
        <v>0</v>
      </c>
      <c r="K292" s="5">
        <f>SUMIFS(df_blueme_com_parcelamento!I:I,df_blueme_com_parcelamento!L:L,Conciliacao!A292)</f>
        <v>0</v>
      </c>
      <c r="L292" s="9">
        <f>SUMIFS(df_mutuos!I:I,df_mutuos!B:B,Conciliacao!A292)</f>
        <v>0</v>
      </c>
      <c r="M292" s="9">
        <f>SUMIFS(df_taxas_bancarias!E:E,df_taxas_bancarias!D:D,Conciliacao!A292,df_taxas_bancarias!F:F,"b'\x00'")</f>
        <v>0</v>
      </c>
      <c r="N292" s="11">
        <f>SUMIFS(df_extratos!I:I,df_extratos!F:F,Conciliacao!A292,df_extratos!G:G,"DEBITO")</f>
        <v>0</v>
      </c>
      <c r="O292" s="12">
        <f t="shared" si="30"/>
        <v>0</v>
      </c>
      <c r="P292" s="26">
        <f t="shared" si="31"/>
        <v>0</v>
      </c>
    </row>
    <row r="293" spans="1:16" x14ac:dyDescent="0.35">
      <c r="A293" s="6">
        <f t="shared" si="28"/>
        <v>45583</v>
      </c>
      <c r="B293" s="4">
        <f>SUMIFS(df_faturam_zig!K:K,df_faturam_zig!L:L,Conciliacao!A293)</f>
        <v>0</v>
      </c>
      <c r="C293" s="4"/>
      <c r="D293" s="4">
        <f>SUMIFS(df_faturam_zig!E:E,df_faturam_zig!L:L,Conciliacao!A293,df_faturam_zig!F:F,"DINHEIRO")</f>
        <v>0</v>
      </c>
      <c r="E293" s="4">
        <f>SUMIFS(view_parc_agrup!G:G,view_parc_agrup!F:F,Conciliacao!A293)</f>
        <v>0</v>
      </c>
      <c r="F293" s="7">
        <f>SUMIFS(df_mutuos!H:H,df_mutuos!B:B,Conciliacao!A293)</f>
        <v>0</v>
      </c>
      <c r="G293" s="8">
        <f>SUMIFS(df_extratos!I:I,df_extratos!F:F,Conciliacao!A293,df_extratos!G:G,"CREDITO")</f>
        <v>0</v>
      </c>
      <c r="H293" s="24">
        <f>SUMIFS(df_tesouraria_trans!E:E,df_tesouraria_trans!D:D,Conciliacao!A293)</f>
        <v>0</v>
      </c>
      <c r="I293" s="10">
        <f t="shared" si="29"/>
        <v>0</v>
      </c>
      <c r="J293" s="5">
        <f>SUMIFS(df_blueme_sem_parcelamento!F:F,df_blueme_sem_parcelamento!I:I,Conciliacao!A293)</f>
        <v>0</v>
      </c>
      <c r="K293" s="5">
        <f>SUMIFS(df_blueme_com_parcelamento!I:I,df_blueme_com_parcelamento!L:L,Conciliacao!A293)</f>
        <v>0</v>
      </c>
      <c r="L293" s="9">
        <f>SUMIFS(df_mutuos!I:I,df_mutuos!B:B,Conciliacao!A293)</f>
        <v>0</v>
      </c>
      <c r="M293" s="9">
        <f>SUMIFS(df_taxas_bancarias!E:E,df_taxas_bancarias!D:D,Conciliacao!A293,df_taxas_bancarias!F:F,"b'\x00'")</f>
        <v>0</v>
      </c>
      <c r="N293" s="11">
        <f>SUMIFS(df_extratos!I:I,df_extratos!F:F,Conciliacao!A293,df_extratos!G:G,"DEBITO")</f>
        <v>0</v>
      </c>
      <c r="O293" s="12">
        <f t="shared" si="30"/>
        <v>0</v>
      </c>
      <c r="P293" s="26">
        <f t="shared" si="31"/>
        <v>0</v>
      </c>
    </row>
    <row r="294" spans="1:16" x14ac:dyDescent="0.35">
      <c r="A294" s="6">
        <f t="shared" si="28"/>
        <v>45584</v>
      </c>
      <c r="B294" s="4">
        <f>SUMIFS(df_faturam_zig!K:K,df_faturam_zig!L:L,Conciliacao!A294)</f>
        <v>0</v>
      </c>
      <c r="C294" s="4"/>
      <c r="D294" s="4">
        <f>SUMIFS(df_faturam_zig!E:E,df_faturam_zig!L:L,Conciliacao!A294,df_faturam_zig!F:F,"DINHEIRO")</f>
        <v>0</v>
      </c>
      <c r="E294" s="4">
        <f>SUMIFS(view_parc_agrup!G:G,view_parc_agrup!F:F,Conciliacao!A294)</f>
        <v>0</v>
      </c>
      <c r="F294" s="7">
        <f>SUMIFS(df_mutuos!H:H,df_mutuos!B:B,Conciliacao!A294)</f>
        <v>0</v>
      </c>
      <c r="G294" s="8">
        <f>SUMIFS(df_extratos!I:I,df_extratos!F:F,Conciliacao!A294,df_extratos!G:G,"CREDITO")</f>
        <v>0</v>
      </c>
      <c r="H294" s="24">
        <f>SUMIFS(df_tesouraria_trans!E:E,df_tesouraria_trans!D:D,Conciliacao!A294)</f>
        <v>0</v>
      </c>
      <c r="I294" s="10">
        <f t="shared" si="29"/>
        <v>0</v>
      </c>
      <c r="J294" s="5">
        <f>SUMIFS(df_blueme_sem_parcelamento!F:F,df_blueme_sem_parcelamento!I:I,Conciliacao!A294)</f>
        <v>0</v>
      </c>
      <c r="K294" s="5">
        <f>SUMIFS(df_blueme_com_parcelamento!I:I,df_blueme_com_parcelamento!L:L,Conciliacao!A294)</f>
        <v>0</v>
      </c>
      <c r="L294" s="9">
        <f>SUMIFS(df_mutuos!I:I,df_mutuos!B:B,Conciliacao!A294)</f>
        <v>0</v>
      </c>
      <c r="M294" s="9">
        <f>SUMIFS(df_taxas_bancarias!E:E,df_taxas_bancarias!D:D,Conciliacao!A294,df_taxas_bancarias!F:F,"b'\x00'")</f>
        <v>0</v>
      </c>
      <c r="N294" s="11">
        <f>SUMIFS(df_extratos!I:I,df_extratos!F:F,Conciliacao!A294,df_extratos!G:G,"DEBITO")</f>
        <v>0</v>
      </c>
      <c r="O294" s="12">
        <f t="shared" si="30"/>
        <v>0</v>
      </c>
      <c r="P294" s="26">
        <f t="shared" si="31"/>
        <v>0</v>
      </c>
    </row>
    <row r="295" spans="1:16" x14ac:dyDescent="0.35">
      <c r="A295" s="6">
        <f t="shared" si="28"/>
        <v>45585</v>
      </c>
      <c r="B295" s="4">
        <f>SUMIFS(df_faturam_zig!K:K,df_faturam_zig!L:L,Conciliacao!A295)</f>
        <v>0</v>
      </c>
      <c r="C295" s="4"/>
      <c r="D295" s="4">
        <f>SUMIFS(df_faturam_zig!E:E,df_faturam_zig!L:L,Conciliacao!A295,df_faturam_zig!F:F,"DINHEIRO")</f>
        <v>0</v>
      </c>
      <c r="E295" s="4">
        <f>SUMIFS(view_parc_agrup!G:G,view_parc_agrup!F:F,Conciliacao!A295)</f>
        <v>0</v>
      </c>
      <c r="F295" s="7">
        <f>SUMIFS(df_mutuos!H:H,df_mutuos!B:B,Conciliacao!A295)</f>
        <v>0</v>
      </c>
      <c r="G295" s="8">
        <f>SUMIFS(df_extratos!I:I,df_extratos!F:F,Conciliacao!A295,df_extratos!G:G,"CREDITO")</f>
        <v>0</v>
      </c>
      <c r="H295" s="24">
        <f>SUMIFS(df_tesouraria_trans!E:E,df_tesouraria_trans!D:D,Conciliacao!A295)</f>
        <v>0</v>
      </c>
      <c r="I295" s="10">
        <f t="shared" si="29"/>
        <v>0</v>
      </c>
      <c r="J295" s="5">
        <f>SUMIFS(df_blueme_sem_parcelamento!F:F,df_blueme_sem_parcelamento!I:I,Conciliacao!A295)</f>
        <v>0</v>
      </c>
      <c r="K295" s="5">
        <f>SUMIFS(df_blueme_com_parcelamento!I:I,df_blueme_com_parcelamento!L:L,Conciliacao!A295)</f>
        <v>0</v>
      </c>
      <c r="L295" s="9">
        <f>SUMIFS(df_mutuos!I:I,df_mutuos!B:B,Conciliacao!A295)</f>
        <v>0</v>
      </c>
      <c r="M295" s="9">
        <f>SUMIFS(df_taxas_bancarias!E:E,df_taxas_bancarias!D:D,Conciliacao!A295,df_taxas_bancarias!F:F,"b'\x00'")</f>
        <v>0</v>
      </c>
      <c r="N295" s="11">
        <f>SUMIFS(df_extratos!I:I,df_extratos!F:F,Conciliacao!A295,df_extratos!G:G,"DEBITO")</f>
        <v>0</v>
      </c>
      <c r="O295" s="12">
        <f t="shared" si="30"/>
        <v>0</v>
      </c>
      <c r="P295" s="26">
        <f t="shared" si="31"/>
        <v>0</v>
      </c>
    </row>
    <row r="296" spans="1:16" x14ac:dyDescent="0.35">
      <c r="A296" s="6">
        <f t="shared" si="28"/>
        <v>45586</v>
      </c>
      <c r="B296" s="4">
        <f>SUMIFS(df_faturam_zig!K:K,df_faturam_zig!L:L,Conciliacao!A296)</f>
        <v>0</v>
      </c>
      <c r="C296" s="4"/>
      <c r="D296" s="4">
        <f>SUMIFS(df_faturam_zig!E:E,df_faturam_zig!L:L,Conciliacao!A296,df_faturam_zig!F:F,"DINHEIRO")</f>
        <v>0</v>
      </c>
      <c r="E296" s="4">
        <f>SUMIFS(view_parc_agrup!G:G,view_parc_agrup!F:F,Conciliacao!A296)</f>
        <v>0</v>
      </c>
      <c r="F296" s="7">
        <f>SUMIFS(df_mutuos!H:H,df_mutuos!B:B,Conciliacao!A296)</f>
        <v>0</v>
      </c>
      <c r="G296" s="8">
        <f>SUMIFS(df_extratos!I:I,df_extratos!F:F,Conciliacao!A296,df_extratos!G:G,"CREDITO")</f>
        <v>0</v>
      </c>
      <c r="H296" s="24">
        <f>SUMIFS(df_tesouraria_trans!E:E,df_tesouraria_trans!D:D,Conciliacao!A296)</f>
        <v>0</v>
      </c>
      <c r="I296" s="10">
        <f t="shared" si="29"/>
        <v>0</v>
      </c>
      <c r="J296" s="5">
        <f>SUMIFS(df_blueme_sem_parcelamento!F:F,df_blueme_sem_parcelamento!I:I,Conciliacao!A296)</f>
        <v>0</v>
      </c>
      <c r="K296" s="5">
        <f>SUMIFS(df_blueme_com_parcelamento!I:I,df_blueme_com_parcelamento!L:L,Conciliacao!A296)</f>
        <v>0</v>
      </c>
      <c r="L296" s="9">
        <f>SUMIFS(df_mutuos!I:I,df_mutuos!B:B,Conciliacao!A296)</f>
        <v>0</v>
      </c>
      <c r="M296" s="9">
        <f>SUMIFS(df_taxas_bancarias!E:E,df_taxas_bancarias!D:D,Conciliacao!A296,df_taxas_bancarias!F:F,"b'\x00'")</f>
        <v>0</v>
      </c>
      <c r="N296" s="11">
        <f>SUMIFS(df_extratos!I:I,df_extratos!F:F,Conciliacao!A296,df_extratos!G:G,"DEBITO")</f>
        <v>0</v>
      </c>
      <c r="O296" s="12">
        <f t="shared" si="30"/>
        <v>0</v>
      </c>
      <c r="P296" s="26">
        <f t="shared" si="31"/>
        <v>0</v>
      </c>
    </row>
    <row r="297" spans="1:16" x14ac:dyDescent="0.35">
      <c r="A297" s="6">
        <f t="shared" si="28"/>
        <v>45587</v>
      </c>
      <c r="B297" s="4">
        <f>SUMIFS(df_faturam_zig!K:K,df_faturam_zig!L:L,Conciliacao!A297)</f>
        <v>0</v>
      </c>
      <c r="C297" s="4"/>
      <c r="D297" s="4">
        <f>SUMIFS(df_faturam_zig!E:E,df_faturam_zig!L:L,Conciliacao!A297,df_faturam_zig!F:F,"DINHEIRO")</f>
        <v>0</v>
      </c>
      <c r="E297" s="4">
        <f>SUMIFS(view_parc_agrup!G:G,view_parc_agrup!F:F,Conciliacao!A297)</f>
        <v>0</v>
      </c>
      <c r="F297" s="7">
        <f>SUMIFS(df_mutuos!H:H,df_mutuos!B:B,Conciliacao!A297)</f>
        <v>0</v>
      </c>
      <c r="G297" s="8">
        <f>SUMIFS(df_extratos!I:I,df_extratos!F:F,Conciliacao!A297,df_extratos!G:G,"CREDITO")</f>
        <v>0</v>
      </c>
      <c r="H297" s="24">
        <f>SUMIFS(df_tesouraria_trans!E:E,df_tesouraria_trans!D:D,Conciliacao!A297)</f>
        <v>0</v>
      </c>
      <c r="I297" s="10">
        <f t="shared" si="29"/>
        <v>0</v>
      </c>
      <c r="J297" s="5">
        <f>SUMIFS(df_blueme_sem_parcelamento!F:F,df_blueme_sem_parcelamento!I:I,Conciliacao!A297)</f>
        <v>0</v>
      </c>
      <c r="K297" s="5">
        <f>SUMIFS(df_blueme_com_parcelamento!I:I,df_blueme_com_parcelamento!L:L,Conciliacao!A297)</f>
        <v>0</v>
      </c>
      <c r="L297" s="9">
        <f>SUMIFS(df_mutuos!I:I,df_mutuos!B:B,Conciliacao!A297)</f>
        <v>0</v>
      </c>
      <c r="M297" s="9">
        <f>SUMIFS(df_taxas_bancarias!E:E,df_taxas_bancarias!D:D,Conciliacao!A297,df_taxas_bancarias!F:F,"b'\x00'")</f>
        <v>0</v>
      </c>
      <c r="N297" s="11">
        <f>SUMIFS(df_extratos!I:I,df_extratos!F:F,Conciliacao!A297,df_extratos!G:G,"DEBITO")</f>
        <v>0</v>
      </c>
      <c r="O297" s="12">
        <f t="shared" si="30"/>
        <v>0</v>
      </c>
      <c r="P297" s="26">
        <f t="shared" si="31"/>
        <v>0</v>
      </c>
    </row>
    <row r="298" spans="1:16" x14ac:dyDescent="0.35">
      <c r="A298" s="6">
        <f t="shared" si="28"/>
        <v>45588</v>
      </c>
      <c r="B298" s="4">
        <f>SUMIFS(df_faturam_zig!K:K,df_faturam_zig!L:L,Conciliacao!A298)</f>
        <v>0</v>
      </c>
      <c r="C298" s="4"/>
      <c r="D298" s="4">
        <f>SUMIFS(df_faturam_zig!E:E,df_faturam_zig!L:L,Conciliacao!A298,df_faturam_zig!F:F,"DINHEIRO")</f>
        <v>0</v>
      </c>
      <c r="E298" s="4">
        <f>SUMIFS(view_parc_agrup!G:G,view_parc_agrup!F:F,Conciliacao!A298)</f>
        <v>0</v>
      </c>
      <c r="F298" s="7">
        <f>SUMIFS(df_mutuos!H:H,df_mutuos!B:B,Conciliacao!A298)</f>
        <v>0</v>
      </c>
      <c r="G298" s="8">
        <f>SUMIFS(df_extratos!I:I,df_extratos!F:F,Conciliacao!A298,df_extratos!G:G,"CREDITO")</f>
        <v>0</v>
      </c>
      <c r="H298" s="24">
        <f>SUMIFS(df_tesouraria_trans!E:E,df_tesouraria_trans!D:D,Conciliacao!A298)</f>
        <v>0</v>
      </c>
      <c r="I298" s="10">
        <f t="shared" si="29"/>
        <v>0</v>
      </c>
      <c r="J298" s="5">
        <f>SUMIFS(df_blueme_sem_parcelamento!F:F,df_blueme_sem_parcelamento!I:I,Conciliacao!A298)</f>
        <v>0</v>
      </c>
      <c r="K298" s="5">
        <f>SUMIFS(df_blueme_com_parcelamento!I:I,df_blueme_com_parcelamento!L:L,Conciliacao!A298)</f>
        <v>0</v>
      </c>
      <c r="L298" s="9">
        <f>SUMIFS(df_mutuos!I:I,df_mutuos!B:B,Conciliacao!A298)</f>
        <v>0</v>
      </c>
      <c r="M298" s="9">
        <f>SUMIFS(df_taxas_bancarias!E:E,df_taxas_bancarias!D:D,Conciliacao!A298,df_taxas_bancarias!F:F,"b'\x00'")</f>
        <v>0</v>
      </c>
      <c r="N298" s="11">
        <f>SUMIFS(df_extratos!I:I,df_extratos!F:F,Conciliacao!A298,df_extratos!G:G,"DEBITO")</f>
        <v>0</v>
      </c>
      <c r="O298" s="12">
        <f t="shared" si="30"/>
        <v>0</v>
      </c>
      <c r="P298" s="26">
        <f t="shared" si="31"/>
        <v>0</v>
      </c>
    </row>
    <row r="299" spans="1:16" x14ac:dyDescent="0.35">
      <c r="A299" s="6">
        <f t="shared" si="28"/>
        <v>45589</v>
      </c>
      <c r="B299" s="4">
        <f>SUMIFS(df_faturam_zig!K:K,df_faturam_zig!L:L,Conciliacao!A299)</f>
        <v>0</v>
      </c>
      <c r="C299" s="4"/>
      <c r="D299" s="4">
        <f>SUMIFS(df_faturam_zig!E:E,df_faturam_zig!L:L,Conciliacao!A299,df_faturam_zig!F:F,"DINHEIRO")</f>
        <v>0</v>
      </c>
      <c r="E299" s="4">
        <f>SUMIFS(view_parc_agrup!G:G,view_parc_agrup!F:F,Conciliacao!A299)</f>
        <v>0</v>
      </c>
      <c r="F299" s="7">
        <f>SUMIFS(df_mutuos!H:H,df_mutuos!B:B,Conciliacao!A299)</f>
        <v>0</v>
      </c>
      <c r="G299" s="8">
        <f>SUMIFS(df_extratos!I:I,df_extratos!F:F,Conciliacao!A299,df_extratos!G:G,"CREDITO")</f>
        <v>0</v>
      </c>
      <c r="H299" s="24">
        <f>SUMIFS(df_tesouraria_trans!E:E,df_tesouraria_trans!D:D,Conciliacao!A299)</f>
        <v>0</v>
      </c>
      <c r="I299" s="10">
        <f t="shared" si="29"/>
        <v>0</v>
      </c>
      <c r="J299" s="5">
        <f>SUMIFS(df_blueme_sem_parcelamento!F:F,df_blueme_sem_parcelamento!I:I,Conciliacao!A299)</f>
        <v>0</v>
      </c>
      <c r="K299" s="5">
        <f>SUMIFS(df_blueme_com_parcelamento!I:I,df_blueme_com_parcelamento!L:L,Conciliacao!A299)</f>
        <v>0</v>
      </c>
      <c r="L299" s="9">
        <f>SUMIFS(df_mutuos!I:I,df_mutuos!B:B,Conciliacao!A299)</f>
        <v>0</v>
      </c>
      <c r="M299" s="9">
        <f>SUMIFS(df_taxas_bancarias!E:E,df_taxas_bancarias!D:D,Conciliacao!A299,df_taxas_bancarias!F:F,"b'\x00'")</f>
        <v>0</v>
      </c>
      <c r="N299" s="11">
        <f>SUMIFS(df_extratos!I:I,df_extratos!F:F,Conciliacao!A299,df_extratos!G:G,"DEBITO")</f>
        <v>0</v>
      </c>
      <c r="O299" s="12">
        <f t="shared" si="30"/>
        <v>0</v>
      </c>
      <c r="P299" s="26">
        <f t="shared" si="31"/>
        <v>0</v>
      </c>
    </row>
    <row r="300" spans="1:16" x14ac:dyDescent="0.35">
      <c r="A300" s="6">
        <f t="shared" si="28"/>
        <v>45590</v>
      </c>
      <c r="B300" s="4">
        <f>SUMIFS(df_faturam_zig!K:K,df_faturam_zig!L:L,Conciliacao!A300)</f>
        <v>0</v>
      </c>
      <c r="C300" s="4"/>
      <c r="D300" s="4">
        <f>SUMIFS(df_faturam_zig!E:E,df_faturam_zig!L:L,Conciliacao!A300,df_faturam_zig!F:F,"DINHEIRO")</f>
        <v>0</v>
      </c>
      <c r="E300" s="4">
        <f>SUMIFS(view_parc_agrup!G:G,view_parc_agrup!F:F,Conciliacao!A300)</f>
        <v>0</v>
      </c>
      <c r="F300" s="7">
        <f>SUMIFS(df_mutuos!H:H,df_mutuos!B:B,Conciliacao!A300)</f>
        <v>0</v>
      </c>
      <c r="G300" s="8">
        <f>SUMIFS(df_extratos!I:I,df_extratos!F:F,Conciliacao!A300,df_extratos!G:G,"CREDITO")</f>
        <v>0</v>
      </c>
      <c r="H300" s="24">
        <f>SUMIFS(df_tesouraria_trans!E:E,df_tesouraria_trans!D:D,Conciliacao!A300)</f>
        <v>0</v>
      </c>
      <c r="I300" s="10">
        <f t="shared" si="29"/>
        <v>0</v>
      </c>
      <c r="J300" s="5">
        <f>SUMIFS(df_blueme_sem_parcelamento!F:F,df_blueme_sem_parcelamento!I:I,Conciliacao!A300)</f>
        <v>0</v>
      </c>
      <c r="K300" s="5">
        <f>SUMIFS(df_blueme_com_parcelamento!I:I,df_blueme_com_parcelamento!L:L,Conciliacao!A300)</f>
        <v>0</v>
      </c>
      <c r="L300" s="9">
        <f>SUMIFS(df_mutuos!I:I,df_mutuos!B:B,Conciliacao!A300)</f>
        <v>0</v>
      </c>
      <c r="M300" s="9">
        <f>SUMIFS(df_taxas_bancarias!E:E,df_taxas_bancarias!D:D,Conciliacao!A300,df_taxas_bancarias!F:F,"b'\x00'")</f>
        <v>0</v>
      </c>
      <c r="N300" s="11">
        <f>SUMIFS(df_extratos!I:I,df_extratos!F:F,Conciliacao!A300,df_extratos!G:G,"DEBITO")</f>
        <v>0</v>
      </c>
      <c r="O300" s="12">
        <f t="shared" si="30"/>
        <v>0</v>
      </c>
      <c r="P300" s="26">
        <f t="shared" si="31"/>
        <v>0</v>
      </c>
    </row>
    <row r="301" spans="1:16" x14ac:dyDescent="0.35">
      <c r="A301" s="6">
        <f t="shared" si="28"/>
        <v>45591</v>
      </c>
      <c r="B301" s="4">
        <f>SUMIFS(df_faturam_zig!K:K,df_faturam_zig!L:L,Conciliacao!A301)</f>
        <v>0</v>
      </c>
      <c r="C301" s="4"/>
      <c r="D301" s="4">
        <f>SUMIFS(df_faturam_zig!E:E,df_faturam_zig!L:L,Conciliacao!A301,df_faturam_zig!F:F,"DINHEIRO")</f>
        <v>0</v>
      </c>
      <c r="E301" s="4">
        <f>SUMIFS(view_parc_agrup!G:G,view_parc_agrup!F:F,Conciliacao!A301)</f>
        <v>0</v>
      </c>
      <c r="F301" s="7">
        <f>SUMIFS(df_mutuos!H:H,df_mutuos!B:B,Conciliacao!A301)</f>
        <v>0</v>
      </c>
      <c r="G301" s="8">
        <f>SUMIFS(df_extratos!I:I,df_extratos!F:F,Conciliacao!A301,df_extratos!G:G,"CREDITO")</f>
        <v>0</v>
      </c>
      <c r="H301" s="24">
        <f>SUMIFS(df_tesouraria_trans!E:E,df_tesouraria_trans!D:D,Conciliacao!A301)</f>
        <v>0</v>
      </c>
      <c r="I301" s="10">
        <f t="shared" si="29"/>
        <v>0</v>
      </c>
      <c r="J301" s="5">
        <f>SUMIFS(df_blueme_sem_parcelamento!F:F,df_blueme_sem_parcelamento!I:I,Conciliacao!A301)</f>
        <v>0</v>
      </c>
      <c r="K301" s="5">
        <f>SUMIFS(df_blueme_com_parcelamento!I:I,df_blueme_com_parcelamento!L:L,Conciliacao!A301)</f>
        <v>0</v>
      </c>
      <c r="L301" s="9">
        <f>SUMIFS(df_mutuos!I:I,df_mutuos!B:B,Conciliacao!A301)</f>
        <v>0</v>
      </c>
      <c r="M301" s="9">
        <f>SUMIFS(df_taxas_bancarias!E:E,df_taxas_bancarias!D:D,Conciliacao!A301,df_taxas_bancarias!F:F,"b'\x00'")</f>
        <v>0</v>
      </c>
      <c r="N301" s="11">
        <f>SUMIFS(df_extratos!I:I,df_extratos!F:F,Conciliacao!A301,df_extratos!G:G,"DEBITO")</f>
        <v>0</v>
      </c>
      <c r="O301" s="12">
        <f t="shared" si="30"/>
        <v>0</v>
      </c>
      <c r="P301" s="26">
        <f t="shared" si="31"/>
        <v>0</v>
      </c>
    </row>
    <row r="302" spans="1:16" x14ac:dyDescent="0.35">
      <c r="A302" s="6">
        <f t="shared" si="28"/>
        <v>45592</v>
      </c>
      <c r="B302" s="4">
        <f>SUMIFS(df_faturam_zig!K:K,df_faturam_zig!L:L,Conciliacao!A302)</f>
        <v>0</v>
      </c>
      <c r="C302" s="4"/>
      <c r="D302" s="4">
        <f>SUMIFS(df_faturam_zig!E:E,df_faturam_zig!L:L,Conciliacao!A302,df_faturam_zig!F:F,"DINHEIRO")</f>
        <v>0</v>
      </c>
      <c r="E302" s="4">
        <f>SUMIFS(view_parc_agrup!G:G,view_parc_agrup!F:F,Conciliacao!A302)</f>
        <v>0</v>
      </c>
      <c r="F302" s="7">
        <f>SUMIFS(df_mutuos!H:H,df_mutuos!B:B,Conciliacao!A302)</f>
        <v>0</v>
      </c>
      <c r="G302" s="8">
        <f>SUMIFS(df_extratos!I:I,df_extratos!F:F,Conciliacao!A302,df_extratos!G:G,"CREDITO")</f>
        <v>0</v>
      </c>
      <c r="H302" s="24">
        <f>SUMIFS(df_tesouraria_trans!E:E,df_tesouraria_trans!D:D,Conciliacao!A302)</f>
        <v>0</v>
      </c>
      <c r="I302" s="10">
        <f t="shared" si="29"/>
        <v>0</v>
      </c>
      <c r="J302" s="5">
        <f>SUMIFS(df_blueme_sem_parcelamento!F:F,df_blueme_sem_parcelamento!I:I,Conciliacao!A302)</f>
        <v>0</v>
      </c>
      <c r="K302" s="5">
        <f>SUMIFS(df_blueme_com_parcelamento!I:I,df_blueme_com_parcelamento!L:L,Conciliacao!A302)</f>
        <v>0</v>
      </c>
      <c r="L302" s="9">
        <f>SUMIFS(df_mutuos!I:I,df_mutuos!B:B,Conciliacao!A302)</f>
        <v>0</v>
      </c>
      <c r="M302" s="9">
        <f>SUMIFS(df_taxas_bancarias!E:E,df_taxas_bancarias!D:D,Conciliacao!A302,df_taxas_bancarias!F:F,"b'\x00'")</f>
        <v>0</v>
      </c>
      <c r="N302" s="11">
        <f>SUMIFS(df_extratos!I:I,df_extratos!F:F,Conciliacao!A302,df_extratos!G:G,"DEBITO")</f>
        <v>0</v>
      </c>
      <c r="O302" s="12">
        <f t="shared" si="30"/>
        <v>0</v>
      </c>
      <c r="P302" s="26">
        <f t="shared" si="31"/>
        <v>0</v>
      </c>
    </row>
    <row r="303" spans="1:16" x14ac:dyDescent="0.35">
      <c r="A303" s="6">
        <f t="shared" si="28"/>
        <v>45593</v>
      </c>
      <c r="B303" s="4">
        <f>SUMIFS(df_faturam_zig!K:K,df_faturam_zig!L:L,Conciliacao!A303)</f>
        <v>0</v>
      </c>
      <c r="C303" s="4"/>
      <c r="D303" s="4">
        <f>SUMIFS(df_faturam_zig!E:E,df_faturam_zig!L:L,Conciliacao!A303,df_faturam_zig!F:F,"DINHEIRO")</f>
        <v>0</v>
      </c>
      <c r="E303" s="4">
        <f>SUMIFS(view_parc_agrup!G:G,view_parc_agrup!F:F,Conciliacao!A303)</f>
        <v>0</v>
      </c>
      <c r="F303" s="7">
        <f>SUMIFS(df_mutuos!H:H,df_mutuos!B:B,Conciliacao!A303)</f>
        <v>0</v>
      </c>
      <c r="G303" s="8">
        <f>SUMIFS(df_extratos!I:I,df_extratos!F:F,Conciliacao!A303,df_extratos!G:G,"CREDITO")</f>
        <v>0</v>
      </c>
      <c r="H303" s="24">
        <f>SUMIFS(df_tesouraria_trans!E:E,df_tesouraria_trans!D:D,Conciliacao!A303)</f>
        <v>0</v>
      </c>
      <c r="I303" s="10">
        <f t="shared" si="29"/>
        <v>0</v>
      </c>
      <c r="J303" s="5">
        <f>SUMIFS(df_blueme_sem_parcelamento!F:F,df_blueme_sem_parcelamento!I:I,Conciliacao!A303)</f>
        <v>0</v>
      </c>
      <c r="K303" s="5">
        <f>SUMIFS(df_blueme_com_parcelamento!I:I,df_blueme_com_parcelamento!L:L,Conciliacao!A303)</f>
        <v>0</v>
      </c>
      <c r="L303" s="9">
        <f>SUMIFS(df_mutuos!I:I,df_mutuos!B:B,Conciliacao!A303)</f>
        <v>0</v>
      </c>
      <c r="M303" s="9">
        <f>SUMIFS(df_taxas_bancarias!E:E,df_taxas_bancarias!D:D,Conciliacao!A303,df_taxas_bancarias!F:F,"b'\x00'")</f>
        <v>0</v>
      </c>
      <c r="N303" s="11">
        <f>SUMIFS(df_extratos!I:I,df_extratos!F:F,Conciliacao!A303,df_extratos!G:G,"DEBITO")</f>
        <v>0</v>
      </c>
      <c r="O303" s="12">
        <f t="shared" si="30"/>
        <v>0</v>
      </c>
      <c r="P303" s="26">
        <f t="shared" si="31"/>
        <v>0</v>
      </c>
    </row>
    <row r="304" spans="1:16" x14ac:dyDescent="0.35">
      <c r="A304" s="6">
        <f t="shared" si="28"/>
        <v>45594</v>
      </c>
      <c r="B304" s="4">
        <f>SUMIFS(df_faturam_zig!K:K,df_faturam_zig!L:L,Conciliacao!A304)</f>
        <v>0</v>
      </c>
      <c r="C304" s="4"/>
      <c r="D304" s="4">
        <f>SUMIFS(df_faturam_zig!E:E,df_faturam_zig!L:L,Conciliacao!A304,df_faturam_zig!F:F,"DINHEIRO")</f>
        <v>0</v>
      </c>
      <c r="E304" s="4">
        <f>SUMIFS(view_parc_agrup!G:G,view_parc_agrup!F:F,Conciliacao!A304)</f>
        <v>0</v>
      </c>
      <c r="F304" s="7">
        <f>SUMIFS(df_mutuos!H:H,df_mutuos!B:B,Conciliacao!A304)</f>
        <v>0</v>
      </c>
      <c r="G304" s="8">
        <f>SUMIFS(df_extratos!I:I,df_extratos!F:F,Conciliacao!A304,df_extratos!G:G,"CREDITO")</f>
        <v>0</v>
      </c>
      <c r="H304" s="24">
        <f>SUMIFS(df_tesouraria_trans!E:E,df_tesouraria_trans!D:D,Conciliacao!A304)</f>
        <v>0</v>
      </c>
      <c r="I304" s="10">
        <f t="shared" si="29"/>
        <v>0</v>
      </c>
      <c r="J304" s="5">
        <f>SUMIFS(df_blueme_sem_parcelamento!F:F,df_blueme_sem_parcelamento!I:I,Conciliacao!A304)</f>
        <v>0</v>
      </c>
      <c r="K304" s="5">
        <f>SUMIFS(df_blueme_com_parcelamento!I:I,df_blueme_com_parcelamento!L:L,Conciliacao!A304)</f>
        <v>0</v>
      </c>
      <c r="L304" s="9">
        <f>SUMIFS(df_mutuos!I:I,df_mutuos!B:B,Conciliacao!A304)</f>
        <v>0</v>
      </c>
      <c r="M304" s="9">
        <f>SUMIFS(df_taxas_bancarias!E:E,df_taxas_bancarias!D:D,Conciliacao!A304,df_taxas_bancarias!F:F,"b'\x00'")</f>
        <v>0</v>
      </c>
      <c r="N304" s="11">
        <f>SUMIFS(df_extratos!I:I,df_extratos!F:F,Conciliacao!A304,df_extratos!G:G,"DEBITO")</f>
        <v>0</v>
      </c>
      <c r="O304" s="12">
        <f t="shared" si="30"/>
        <v>0</v>
      </c>
      <c r="P304" s="26">
        <f t="shared" si="31"/>
        <v>0</v>
      </c>
    </row>
    <row r="305" spans="1:16" x14ac:dyDescent="0.35">
      <c r="A305" s="6">
        <f t="shared" si="28"/>
        <v>45595</v>
      </c>
      <c r="B305" s="4">
        <f>SUMIFS(df_faturam_zig!K:K,df_faturam_zig!L:L,Conciliacao!A305)</f>
        <v>0</v>
      </c>
      <c r="C305" s="4"/>
      <c r="D305" s="4">
        <f>SUMIFS(df_faturam_zig!E:E,df_faturam_zig!L:L,Conciliacao!A305,df_faturam_zig!F:F,"DINHEIRO")</f>
        <v>0</v>
      </c>
      <c r="E305" s="4">
        <f>SUMIFS(view_parc_agrup!G:G,view_parc_agrup!F:F,Conciliacao!A305)</f>
        <v>0</v>
      </c>
      <c r="F305" s="7">
        <f>SUMIFS(df_mutuos!H:H,df_mutuos!B:B,Conciliacao!A305)</f>
        <v>0</v>
      </c>
      <c r="G305" s="8">
        <f>SUMIFS(df_extratos!I:I,df_extratos!F:F,Conciliacao!A305,df_extratos!G:G,"CREDITO")</f>
        <v>0</v>
      </c>
      <c r="H305" s="24">
        <f>SUMIFS(df_tesouraria_trans!E:E,df_tesouraria_trans!D:D,Conciliacao!A305)</f>
        <v>0</v>
      </c>
      <c r="I305" s="10">
        <f t="shared" si="29"/>
        <v>0</v>
      </c>
      <c r="J305" s="5">
        <f>SUMIFS(df_blueme_sem_parcelamento!F:F,df_blueme_sem_parcelamento!I:I,Conciliacao!A305)</f>
        <v>0</v>
      </c>
      <c r="K305" s="5">
        <f>SUMIFS(df_blueme_com_parcelamento!I:I,df_blueme_com_parcelamento!L:L,Conciliacao!A305)</f>
        <v>0</v>
      </c>
      <c r="L305" s="9">
        <f>SUMIFS(df_mutuos!I:I,df_mutuos!B:B,Conciliacao!A305)</f>
        <v>0</v>
      </c>
      <c r="M305" s="9">
        <f>SUMIFS(df_taxas_bancarias!E:E,df_taxas_bancarias!D:D,Conciliacao!A305,df_taxas_bancarias!F:F,"b'\x00'")</f>
        <v>0</v>
      </c>
      <c r="N305" s="11">
        <f>SUMIFS(df_extratos!I:I,df_extratos!F:F,Conciliacao!A305,df_extratos!G:G,"DEBITO")</f>
        <v>0</v>
      </c>
      <c r="O305" s="12">
        <f t="shared" si="30"/>
        <v>0</v>
      </c>
      <c r="P305" s="26">
        <f t="shared" si="31"/>
        <v>0</v>
      </c>
    </row>
    <row r="306" spans="1:16" x14ac:dyDescent="0.35">
      <c r="A306" s="6">
        <f t="shared" si="28"/>
        <v>45596</v>
      </c>
      <c r="B306" s="4">
        <f>SUMIFS(df_faturam_zig!K:K,df_faturam_zig!L:L,Conciliacao!A306)</f>
        <v>0</v>
      </c>
      <c r="C306" s="4"/>
      <c r="D306" s="4">
        <f>SUMIFS(df_faturam_zig!E:E,df_faturam_zig!L:L,Conciliacao!A306,df_faturam_zig!F:F,"DINHEIRO")</f>
        <v>0</v>
      </c>
      <c r="E306" s="4">
        <f>SUMIFS(view_parc_agrup!G:G,view_parc_agrup!F:F,Conciliacao!A306)</f>
        <v>0</v>
      </c>
      <c r="F306" s="7">
        <f>SUMIFS(df_mutuos!H:H,df_mutuos!B:B,Conciliacao!A306)</f>
        <v>0</v>
      </c>
      <c r="G306" s="8">
        <f>SUMIFS(df_extratos!I:I,df_extratos!F:F,Conciliacao!A306,df_extratos!G:G,"CREDITO")</f>
        <v>0</v>
      </c>
      <c r="H306" s="24">
        <f>SUMIFS(df_tesouraria_trans!E:E,df_tesouraria_trans!D:D,Conciliacao!A306)</f>
        <v>0</v>
      </c>
      <c r="I306" s="10">
        <f t="shared" si="29"/>
        <v>0</v>
      </c>
      <c r="J306" s="5">
        <f>SUMIFS(df_blueme_sem_parcelamento!F:F,df_blueme_sem_parcelamento!I:I,Conciliacao!A306)</f>
        <v>0</v>
      </c>
      <c r="K306" s="5">
        <f>SUMIFS(df_blueme_com_parcelamento!I:I,df_blueme_com_parcelamento!L:L,Conciliacao!A306)</f>
        <v>0</v>
      </c>
      <c r="L306" s="9">
        <f>SUMIFS(df_mutuos!I:I,df_mutuos!B:B,Conciliacao!A306)</f>
        <v>0</v>
      </c>
      <c r="M306" s="9">
        <f>SUMIFS(df_taxas_bancarias!E:E,df_taxas_bancarias!D:D,Conciliacao!A306,df_taxas_bancarias!F:F,"b'\x00'")</f>
        <v>0</v>
      </c>
      <c r="N306" s="11">
        <f>SUMIFS(df_extratos!I:I,df_extratos!F:F,Conciliacao!A306,df_extratos!G:G,"DEBITO")</f>
        <v>0</v>
      </c>
      <c r="O306" s="12">
        <f t="shared" si="30"/>
        <v>0</v>
      </c>
      <c r="P306" s="26">
        <f t="shared" si="31"/>
        <v>0</v>
      </c>
    </row>
    <row r="307" spans="1:16" x14ac:dyDescent="0.35">
      <c r="A307" s="6">
        <f t="shared" si="28"/>
        <v>45597</v>
      </c>
      <c r="B307" s="4">
        <f>SUMIFS(df_faturam_zig!K:K,df_faturam_zig!L:L,Conciliacao!A307)</f>
        <v>0</v>
      </c>
      <c r="C307" s="4"/>
      <c r="D307" s="4">
        <f>SUMIFS(df_faturam_zig!E:E,df_faturam_zig!L:L,Conciliacao!A307,df_faturam_zig!F:F,"DINHEIRO")</f>
        <v>0</v>
      </c>
      <c r="E307" s="4">
        <f>SUMIFS(view_parc_agrup!G:G,view_parc_agrup!F:F,Conciliacao!A307)</f>
        <v>0</v>
      </c>
      <c r="F307" s="7">
        <f>SUMIFS(df_mutuos!H:H,df_mutuos!B:B,Conciliacao!A307)</f>
        <v>0</v>
      </c>
      <c r="G307" s="8">
        <f>SUMIFS(df_extratos!I:I,df_extratos!F:F,Conciliacao!A307,df_extratos!G:G,"CREDITO")</f>
        <v>0</v>
      </c>
      <c r="H307" s="24">
        <f>SUMIFS(df_tesouraria_trans!E:E,df_tesouraria_trans!D:D,Conciliacao!A307)</f>
        <v>0</v>
      </c>
      <c r="I307" s="10">
        <f t="shared" si="29"/>
        <v>0</v>
      </c>
      <c r="J307" s="5">
        <f>SUMIFS(df_blueme_sem_parcelamento!F:F,df_blueme_sem_parcelamento!I:I,Conciliacao!A307)</f>
        <v>0</v>
      </c>
      <c r="K307" s="5">
        <f>SUMIFS(df_blueme_com_parcelamento!I:I,df_blueme_com_parcelamento!L:L,Conciliacao!A307)</f>
        <v>0</v>
      </c>
      <c r="L307" s="9">
        <f>SUMIFS(df_mutuos!I:I,df_mutuos!B:B,Conciliacao!A307)</f>
        <v>0</v>
      </c>
      <c r="M307" s="9">
        <f>SUMIFS(df_taxas_bancarias!E:E,df_taxas_bancarias!D:D,Conciliacao!A307,df_taxas_bancarias!F:F,"b'\x00'")</f>
        <v>0</v>
      </c>
      <c r="N307" s="11">
        <f>SUMIFS(df_extratos!I:I,df_extratos!F:F,Conciliacao!A307,df_extratos!G:G,"DEBITO")</f>
        <v>0</v>
      </c>
      <c r="O307" s="12">
        <f t="shared" si="30"/>
        <v>0</v>
      </c>
      <c r="P307" s="26">
        <f t="shared" si="31"/>
        <v>0</v>
      </c>
    </row>
    <row r="308" spans="1:16" x14ac:dyDescent="0.35">
      <c r="A308" s="6">
        <f t="shared" si="28"/>
        <v>45598</v>
      </c>
      <c r="B308" s="4">
        <f>SUMIFS(df_faturam_zig!K:K,df_faturam_zig!L:L,Conciliacao!A308)</f>
        <v>0</v>
      </c>
      <c r="C308" s="4"/>
      <c r="D308" s="4">
        <f>SUMIFS(df_faturam_zig!E:E,df_faturam_zig!L:L,Conciliacao!A308,df_faturam_zig!F:F,"DINHEIRO")</f>
        <v>0</v>
      </c>
      <c r="E308" s="4">
        <f>SUMIFS(view_parc_agrup!G:G,view_parc_agrup!F:F,Conciliacao!A308)</f>
        <v>0</v>
      </c>
      <c r="F308" s="7">
        <f>SUMIFS(df_mutuos!H:H,df_mutuos!B:B,Conciliacao!A308)</f>
        <v>0</v>
      </c>
      <c r="G308" s="8">
        <f>SUMIFS(df_extratos!I:I,df_extratos!F:F,Conciliacao!A308,df_extratos!G:G,"CREDITO")</f>
        <v>0</v>
      </c>
      <c r="H308" s="24">
        <f>SUMIFS(df_tesouraria_trans!E:E,df_tesouraria_trans!D:D,Conciliacao!A308)</f>
        <v>0</v>
      </c>
      <c r="I308" s="10">
        <f t="shared" si="29"/>
        <v>0</v>
      </c>
      <c r="J308" s="5">
        <f>SUMIFS(df_blueme_sem_parcelamento!F:F,df_blueme_sem_parcelamento!I:I,Conciliacao!A308)</f>
        <v>0</v>
      </c>
      <c r="K308" s="5">
        <f>SUMIFS(df_blueme_com_parcelamento!I:I,df_blueme_com_parcelamento!L:L,Conciliacao!A308)</f>
        <v>0</v>
      </c>
      <c r="L308" s="9">
        <f>SUMIFS(df_mutuos!I:I,df_mutuos!B:B,Conciliacao!A308)</f>
        <v>0</v>
      </c>
      <c r="M308" s="9">
        <f>SUMIFS(df_taxas_bancarias!E:E,df_taxas_bancarias!D:D,Conciliacao!A308,df_taxas_bancarias!F:F,"b'\x00'")</f>
        <v>0</v>
      </c>
      <c r="N308" s="11">
        <f>SUMIFS(df_extratos!I:I,df_extratos!F:F,Conciliacao!A308,df_extratos!G:G,"DEBITO")</f>
        <v>0</v>
      </c>
      <c r="O308" s="12">
        <f t="shared" si="30"/>
        <v>0</v>
      </c>
      <c r="P308" s="26">
        <f t="shared" si="31"/>
        <v>0</v>
      </c>
    </row>
    <row r="309" spans="1:16" x14ac:dyDescent="0.35">
      <c r="A309" s="6">
        <f t="shared" si="28"/>
        <v>45599</v>
      </c>
      <c r="B309" s="4">
        <f>SUMIFS(df_faturam_zig!K:K,df_faturam_zig!L:L,Conciliacao!A309)</f>
        <v>0</v>
      </c>
      <c r="C309" s="4"/>
      <c r="D309" s="4">
        <f>SUMIFS(df_faturam_zig!E:E,df_faturam_zig!L:L,Conciliacao!A309,df_faturam_zig!F:F,"DINHEIRO")</f>
        <v>0</v>
      </c>
      <c r="E309" s="4">
        <f>SUMIFS(view_parc_agrup!G:G,view_parc_agrup!F:F,Conciliacao!A309)</f>
        <v>0</v>
      </c>
      <c r="F309" s="7">
        <f>SUMIFS(df_mutuos!H:H,df_mutuos!B:B,Conciliacao!A309)</f>
        <v>0</v>
      </c>
      <c r="G309" s="8">
        <f>SUMIFS(df_extratos!I:I,df_extratos!F:F,Conciliacao!A309,df_extratos!G:G,"CREDITO")</f>
        <v>0</v>
      </c>
      <c r="H309" s="24">
        <f>SUMIFS(df_tesouraria_trans!E:E,df_tesouraria_trans!D:D,Conciliacao!A309)</f>
        <v>0</v>
      </c>
      <c r="I309" s="10">
        <f t="shared" si="29"/>
        <v>0</v>
      </c>
      <c r="J309" s="5">
        <f>SUMIFS(df_blueme_sem_parcelamento!F:F,df_blueme_sem_parcelamento!I:I,Conciliacao!A309)</f>
        <v>0</v>
      </c>
      <c r="K309" s="5">
        <f>SUMIFS(df_blueme_com_parcelamento!I:I,df_blueme_com_parcelamento!L:L,Conciliacao!A309)</f>
        <v>0</v>
      </c>
      <c r="L309" s="9">
        <f>SUMIFS(df_mutuos!I:I,df_mutuos!B:B,Conciliacao!A309)</f>
        <v>0</v>
      </c>
      <c r="M309" s="9">
        <f>SUMIFS(df_taxas_bancarias!E:E,df_taxas_bancarias!D:D,Conciliacao!A309,df_taxas_bancarias!F:F,"b'\x00'")</f>
        <v>0</v>
      </c>
      <c r="N309" s="11">
        <f>SUMIFS(df_extratos!I:I,df_extratos!F:F,Conciliacao!A309,df_extratos!G:G,"DEBITO")</f>
        <v>0</v>
      </c>
      <c r="O309" s="12">
        <f t="shared" si="30"/>
        <v>0</v>
      </c>
      <c r="P309" s="26">
        <f t="shared" si="31"/>
        <v>0</v>
      </c>
    </row>
    <row r="310" spans="1:16" x14ac:dyDescent="0.35">
      <c r="A310" s="6">
        <f t="shared" si="28"/>
        <v>45600</v>
      </c>
      <c r="B310" s="4">
        <f>SUMIFS(df_faturam_zig!K:K,df_faturam_zig!L:L,Conciliacao!A310)</f>
        <v>0</v>
      </c>
      <c r="C310" s="4"/>
      <c r="D310" s="4">
        <f>SUMIFS(df_faturam_zig!E:E,df_faturam_zig!L:L,Conciliacao!A310,df_faturam_zig!F:F,"DINHEIRO")</f>
        <v>0</v>
      </c>
      <c r="E310" s="4">
        <f>SUMIFS(view_parc_agrup!G:G,view_parc_agrup!F:F,Conciliacao!A310)</f>
        <v>0</v>
      </c>
      <c r="F310" s="7">
        <f>SUMIFS(df_mutuos!H:H,df_mutuos!B:B,Conciliacao!A310)</f>
        <v>0</v>
      </c>
      <c r="G310" s="8">
        <f>SUMIFS(df_extratos!I:I,df_extratos!F:F,Conciliacao!A310,df_extratos!G:G,"CREDITO")</f>
        <v>0</v>
      </c>
      <c r="H310" s="24">
        <f>SUMIFS(df_tesouraria_trans!E:E,df_tesouraria_trans!D:D,Conciliacao!A310)</f>
        <v>0</v>
      </c>
      <c r="I310" s="10">
        <f t="shared" si="29"/>
        <v>0</v>
      </c>
      <c r="J310" s="5">
        <f>SUMIFS(df_blueme_sem_parcelamento!F:F,df_blueme_sem_parcelamento!I:I,Conciliacao!A310)</f>
        <v>0</v>
      </c>
      <c r="K310" s="5">
        <f>SUMIFS(df_blueme_com_parcelamento!I:I,df_blueme_com_parcelamento!L:L,Conciliacao!A310)</f>
        <v>0</v>
      </c>
      <c r="L310" s="9">
        <f>SUMIFS(df_mutuos!I:I,df_mutuos!B:B,Conciliacao!A310)</f>
        <v>0</v>
      </c>
      <c r="M310" s="9">
        <f>SUMIFS(df_taxas_bancarias!E:E,df_taxas_bancarias!D:D,Conciliacao!A310,df_taxas_bancarias!F:F,"b'\x00'")</f>
        <v>0</v>
      </c>
      <c r="N310" s="11">
        <f>SUMIFS(df_extratos!I:I,df_extratos!F:F,Conciliacao!A310,df_extratos!G:G,"DEBITO")</f>
        <v>0</v>
      </c>
      <c r="O310" s="12">
        <f t="shared" si="30"/>
        <v>0</v>
      </c>
      <c r="P310" s="26">
        <f t="shared" si="31"/>
        <v>0</v>
      </c>
    </row>
    <row r="311" spans="1:16" x14ac:dyDescent="0.35">
      <c r="A311" s="6">
        <f t="shared" si="28"/>
        <v>45601</v>
      </c>
      <c r="B311" s="4">
        <f>SUMIFS(df_faturam_zig!K:K,df_faturam_zig!L:L,Conciliacao!A311)</f>
        <v>0</v>
      </c>
      <c r="C311" s="4"/>
      <c r="D311" s="4">
        <f>SUMIFS(df_faturam_zig!E:E,df_faturam_zig!L:L,Conciliacao!A311,df_faturam_zig!F:F,"DINHEIRO")</f>
        <v>0</v>
      </c>
      <c r="E311" s="4">
        <f>SUMIFS(view_parc_agrup!G:G,view_parc_agrup!F:F,Conciliacao!A311)</f>
        <v>0</v>
      </c>
      <c r="F311" s="7">
        <f>SUMIFS(df_mutuos!H:H,df_mutuos!B:B,Conciliacao!A311)</f>
        <v>0</v>
      </c>
      <c r="G311" s="8">
        <f>SUMIFS(df_extratos!I:I,df_extratos!F:F,Conciliacao!A311,df_extratos!G:G,"CREDITO")</f>
        <v>0</v>
      </c>
      <c r="H311" s="24">
        <f>SUMIFS(df_tesouraria_trans!E:E,df_tesouraria_trans!D:D,Conciliacao!A311)</f>
        <v>0</v>
      </c>
      <c r="I311" s="10">
        <f t="shared" si="29"/>
        <v>0</v>
      </c>
      <c r="J311" s="5">
        <f>SUMIFS(df_blueme_sem_parcelamento!F:F,df_blueme_sem_parcelamento!I:I,Conciliacao!A311)</f>
        <v>0</v>
      </c>
      <c r="K311" s="5">
        <f>SUMIFS(df_blueme_com_parcelamento!I:I,df_blueme_com_parcelamento!L:L,Conciliacao!A311)</f>
        <v>0</v>
      </c>
      <c r="L311" s="9">
        <f>SUMIFS(df_mutuos!I:I,df_mutuos!B:B,Conciliacao!A311)</f>
        <v>0</v>
      </c>
      <c r="M311" s="9">
        <f>SUMIFS(df_taxas_bancarias!E:E,df_taxas_bancarias!D:D,Conciliacao!A311,df_taxas_bancarias!F:F,"b'\x00'")</f>
        <v>0</v>
      </c>
      <c r="N311" s="11">
        <f>SUMIFS(df_extratos!I:I,df_extratos!F:F,Conciliacao!A311,df_extratos!G:G,"DEBITO")</f>
        <v>0</v>
      </c>
      <c r="O311" s="12">
        <f t="shared" si="30"/>
        <v>0</v>
      </c>
      <c r="P311" s="26">
        <f t="shared" si="31"/>
        <v>0</v>
      </c>
    </row>
    <row r="312" spans="1:16" x14ac:dyDescent="0.35">
      <c r="A312" s="6">
        <f t="shared" si="28"/>
        <v>45602</v>
      </c>
      <c r="B312" s="4">
        <f>SUMIFS(df_faturam_zig!K:K,df_faturam_zig!L:L,Conciliacao!A312)</f>
        <v>0</v>
      </c>
      <c r="C312" s="4"/>
      <c r="D312" s="4">
        <f>SUMIFS(df_faturam_zig!E:E,df_faturam_zig!L:L,Conciliacao!A312,df_faturam_zig!F:F,"DINHEIRO")</f>
        <v>0</v>
      </c>
      <c r="E312" s="4">
        <f>SUMIFS(view_parc_agrup!G:G,view_parc_agrup!F:F,Conciliacao!A312)</f>
        <v>0</v>
      </c>
      <c r="F312" s="7">
        <f>SUMIFS(df_mutuos!H:H,df_mutuos!B:B,Conciliacao!A312)</f>
        <v>0</v>
      </c>
      <c r="G312" s="8">
        <f>SUMIFS(df_extratos!I:I,df_extratos!F:F,Conciliacao!A312,df_extratos!G:G,"CREDITO")</f>
        <v>0</v>
      </c>
      <c r="H312" s="24">
        <f>SUMIFS(df_tesouraria_trans!E:E,df_tesouraria_trans!D:D,Conciliacao!A312)</f>
        <v>0</v>
      </c>
      <c r="I312" s="10">
        <f t="shared" si="29"/>
        <v>0</v>
      </c>
      <c r="J312" s="5">
        <f>SUMIFS(df_blueme_sem_parcelamento!F:F,df_blueme_sem_parcelamento!I:I,Conciliacao!A312)</f>
        <v>0</v>
      </c>
      <c r="K312" s="5">
        <f>SUMIFS(df_blueme_com_parcelamento!I:I,df_blueme_com_parcelamento!L:L,Conciliacao!A312)</f>
        <v>0</v>
      </c>
      <c r="L312" s="9">
        <f>SUMIFS(df_mutuos!I:I,df_mutuos!B:B,Conciliacao!A312)</f>
        <v>0</v>
      </c>
      <c r="M312" s="9">
        <f>SUMIFS(df_taxas_bancarias!E:E,df_taxas_bancarias!D:D,Conciliacao!A312,df_taxas_bancarias!F:F,"b'\x00'")</f>
        <v>0</v>
      </c>
      <c r="N312" s="11">
        <f>SUMIFS(df_extratos!I:I,df_extratos!F:F,Conciliacao!A312,df_extratos!G:G,"DEBITO")</f>
        <v>0</v>
      </c>
      <c r="O312" s="12">
        <f t="shared" si="30"/>
        <v>0</v>
      </c>
      <c r="P312" s="26">
        <f t="shared" si="31"/>
        <v>0</v>
      </c>
    </row>
    <row r="313" spans="1:16" x14ac:dyDescent="0.35">
      <c r="A313" s="6">
        <f t="shared" si="28"/>
        <v>45603</v>
      </c>
      <c r="B313" s="4">
        <f>SUMIFS(df_faturam_zig!K:K,df_faturam_zig!L:L,Conciliacao!A313)</f>
        <v>0</v>
      </c>
      <c r="C313" s="4"/>
      <c r="D313" s="4">
        <f>SUMIFS(df_faturam_zig!E:E,df_faturam_zig!L:L,Conciliacao!A313,df_faturam_zig!F:F,"DINHEIRO")</f>
        <v>0</v>
      </c>
      <c r="E313" s="4">
        <f>SUMIFS(view_parc_agrup!G:G,view_parc_agrup!F:F,Conciliacao!A313)</f>
        <v>0</v>
      </c>
      <c r="F313" s="7">
        <f>SUMIFS(df_mutuos!H:H,df_mutuos!B:B,Conciliacao!A313)</f>
        <v>0</v>
      </c>
      <c r="G313" s="8">
        <f>SUMIFS(df_extratos!I:I,df_extratos!F:F,Conciliacao!A313,df_extratos!G:G,"CREDITO")</f>
        <v>0</v>
      </c>
      <c r="H313" s="24">
        <f>SUMIFS(df_tesouraria_trans!E:E,df_tesouraria_trans!D:D,Conciliacao!A313)</f>
        <v>0</v>
      </c>
      <c r="I313" s="10">
        <f t="shared" si="29"/>
        <v>0</v>
      </c>
      <c r="J313" s="5">
        <f>SUMIFS(df_blueme_sem_parcelamento!F:F,df_blueme_sem_parcelamento!I:I,Conciliacao!A313)</f>
        <v>0</v>
      </c>
      <c r="K313" s="5">
        <f>SUMIFS(df_blueme_com_parcelamento!I:I,df_blueme_com_parcelamento!L:L,Conciliacao!A313)</f>
        <v>0</v>
      </c>
      <c r="L313" s="9">
        <f>SUMIFS(df_mutuos!I:I,df_mutuos!B:B,Conciliacao!A313)</f>
        <v>0</v>
      </c>
      <c r="M313" s="9">
        <f>SUMIFS(df_taxas_bancarias!E:E,df_taxas_bancarias!D:D,Conciliacao!A313,df_taxas_bancarias!F:F,"b'\x00'")</f>
        <v>0</v>
      </c>
      <c r="N313" s="11">
        <f>SUMIFS(df_extratos!I:I,df_extratos!F:F,Conciliacao!A313,df_extratos!G:G,"DEBITO")</f>
        <v>0</v>
      </c>
      <c r="O313" s="12">
        <f t="shared" si="30"/>
        <v>0</v>
      </c>
      <c r="P313" s="26">
        <f t="shared" si="31"/>
        <v>0</v>
      </c>
    </row>
    <row r="314" spans="1:16" x14ac:dyDescent="0.35">
      <c r="A314" s="6">
        <f t="shared" si="28"/>
        <v>45604</v>
      </c>
      <c r="B314" s="4">
        <f>SUMIFS(df_faturam_zig!K:K,df_faturam_zig!L:L,Conciliacao!A314)</f>
        <v>0</v>
      </c>
      <c r="C314" s="4"/>
      <c r="D314" s="4">
        <f>SUMIFS(df_faturam_zig!E:E,df_faturam_zig!L:L,Conciliacao!A314,df_faturam_zig!F:F,"DINHEIRO")</f>
        <v>0</v>
      </c>
      <c r="E314" s="4">
        <f>SUMIFS(view_parc_agrup!G:G,view_parc_agrup!F:F,Conciliacao!A314)</f>
        <v>0</v>
      </c>
      <c r="F314" s="7">
        <f>SUMIFS(df_mutuos!H:H,df_mutuos!B:B,Conciliacao!A314)</f>
        <v>0</v>
      </c>
      <c r="G314" s="8">
        <f>SUMIFS(df_extratos!I:I,df_extratos!F:F,Conciliacao!A314,df_extratos!G:G,"CREDITO")</f>
        <v>0</v>
      </c>
      <c r="H314" s="24">
        <f>SUMIFS(df_tesouraria_trans!E:E,df_tesouraria_trans!D:D,Conciliacao!A314)</f>
        <v>0</v>
      </c>
      <c r="I314" s="10">
        <f t="shared" si="29"/>
        <v>0</v>
      </c>
      <c r="J314" s="5">
        <f>SUMIFS(df_blueme_sem_parcelamento!F:F,df_blueme_sem_parcelamento!I:I,Conciliacao!A314)</f>
        <v>0</v>
      </c>
      <c r="K314" s="5">
        <f>SUMIFS(df_blueme_com_parcelamento!I:I,df_blueme_com_parcelamento!L:L,Conciliacao!A314)</f>
        <v>0</v>
      </c>
      <c r="L314" s="9">
        <f>SUMIFS(df_mutuos!I:I,df_mutuos!B:B,Conciliacao!A314)</f>
        <v>0</v>
      </c>
      <c r="M314" s="9">
        <f>SUMIFS(df_taxas_bancarias!E:E,df_taxas_bancarias!D:D,Conciliacao!A314,df_taxas_bancarias!F:F,"b'\x00'")</f>
        <v>0</v>
      </c>
      <c r="N314" s="11">
        <f>SUMIFS(df_extratos!I:I,df_extratos!F:F,Conciliacao!A314,df_extratos!G:G,"DEBITO")</f>
        <v>0</v>
      </c>
      <c r="O314" s="12">
        <f t="shared" si="30"/>
        <v>0</v>
      </c>
      <c r="P314" s="26">
        <f t="shared" si="31"/>
        <v>0</v>
      </c>
    </row>
    <row r="315" spans="1:16" x14ac:dyDescent="0.35">
      <c r="A315" s="6">
        <f t="shared" si="28"/>
        <v>45605</v>
      </c>
      <c r="B315" s="4">
        <f>SUMIFS(df_faturam_zig!K:K,df_faturam_zig!L:L,Conciliacao!A315)</f>
        <v>0</v>
      </c>
      <c r="C315" s="4"/>
      <c r="D315" s="4">
        <f>SUMIFS(df_faturam_zig!E:E,df_faturam_zig!L:L,Conciliacao!A315,df_faturam_zig!F:F,"DINHEIRO")</f>
        <v>0</v>
      </c>
      <c r="E315" s="4">
        <f>SUMIFS(view_parc_agrup!G:G,view_parc_agrup!F:F,Conciliacao!A315)</f>
        <v>0</v>
      </c>
      <c r="F315" s="7">
        <f>SUMIFS(df_mutuos!H:H,df_mutuos!B:B,Conciliacao!A315)</f>
        <v>0</v>
      </c>
      <c r="G315" s="8">
        <f>SUMIFS(df_extratos!I:I,df_extratos!F:F,Conciliacao!A315,df_extratos!G:G,"CREDITO")</f>
        <v>0</v>
      </c>
      <c r="H315" s="24">
        <f>SUMIFS(df_tesouraria_trans!E:E,df_tesouraria_trans!D:D,Conciliacao!A315)</f>
        <v>0</v>
      </c>
      <c r="I315" s="10">
        <f t="shared" si="29"/>
        <v>0</v>
      </c>
      <c r="J315" s="5">
        <f>SUMIFS(df_blueme_sem_parcelamento!F:F,df_blueme_sem_parcelamento!I:I,Conciliacao!A315)</f>
        <v>0</v>
      </c>
      <c r="K315" s="5">
        <f>SUMIFS(df_blueme_com_parcelamento!I:I,df_blueme_com_parcelamento!L:L,Conciliacao!A315)</f>
        <v>0</v>
      </c>
      <c r="L315" s="9">
        <f>SUMIFS(df_mutuos!I:I,df_mutuos!B:B,Conciliacao!A315)</f>
        <v>0</v>
      </c>
      <c r="M315" s="9">
        <f>SUMIFS(df_taxas_bancarias!E:E,df_taxas_bancarias!D:D,Conciliacao!A315,df_taxas_bancarias!F:F,"b'\x00'")</f>
        <v>0</v>
      </c>
      <c r="N315" s="11">
        <f>SUMIFS(df_extratos!I:I,df_extratos!F:F,Conciliacao!A315,df_extratos!G:G,"DEBITO")</f>
        <v>0</v>
      </c>
      <c r="O315" s="12">
        <f t="shared" si="30"/>
        <v>0</v>
      </c>
      <c r="P315" s="26">
        <f t="shared" si="31"/>
        <v>0</v>
      </c>
    </row>
    <row r="316" spans="1:16" x14ac:dyDescent="0.35">
      <c r="A316" s="6">
        <f t="shared" si="28"/>
        <v>45606</v>
      </c>
      <c r="B316" s="4">
        <f>SUMIFS(df_faturam_zig!K:K,df_faturam_zig!L:L,Conciliacao!A316)</f>
        <v>0</v>
      </c>
      <c r="C316" s="4"/>
      <c r="D316" s="4">
        <f>SUMIFS(df_faturam_zig!E:E,df_faturam_zig!L:L,Conciliacao!A316,df_faturam_zig!F:F,"DINHEIRO")</f>
        <v>0</v>
      </c>
      <c r="E316" s="4">
        <f>SUMIFS(view_parc_agrup!G:G,view_parc_agrup!F:F,Conciliacao!A316)</f>
        <v>0</v>
      </c>
      <c r="F316" s="7">
        <f>SUMIFS(df_mutuos!H:H,df_mutuos!B:B,Conciliacao!A316)</f>
        <v>0</v>
      </c>
      <c r="G316" s="8">
        <f>SUMIFS(df_extratos!I:I,df_extratos!F:F,Conciliacao!A316,df_extratos!G:G,"CREDITO")</f>
        <v>0</v>
      </c>
      <c r="H316" s="24">
        <f>SUMIFS(df_tesouraria_trans!E:E,df_tesouraria_trans!D:D,Conciliacao!A316)</f>
        <v>0</v>
      </c>
      <c r="I316" s="10">
        <f t="shared" si="29"/>
        <v>0</v>
      </c>
      <c r="J316" s="5">
        <f>SUMIFS(df_blueme_sem_parcelamento!F:F,df_blueme_sem_parcelamento!I:I,Conciliacao!A316)</f>
        <v>0</v>
      </c>
      <c r="K316" s="5">
        <f>SUMIFS(df_blueme_com_parcelamento!I:I,df_blueme_com_parcelamento!L:L,Conciliacao!A316)</f>
        <v>0</v>
      </c>
      <c r="L316" s="9">
        <f>SUMIFS(df_mutuos!I:I,df_mutuos!B:B,Conciliacao!A316)</f>
        <v>0</v>
      </c>
      <c r="M316" s="9">
        <f>SUMIFS(df_taxas_bancarias!E:E,df_taxas_bancarias!D:D,Conciliacao!A316,df_taxas_bancarias!F:F,"b'\x00'")</f>
        <v>0</v>
      </c>
      <c r="N316" s="11">
        <f>SUMIFS(df_extratos!I:I,df_extratos!F:F,Conciliacao!A316,df_extratos!G:G,"DEBITO")</f>
        <v>0</v>
      </c>
      <c r="O316" s="12">
        <f t="shared" si="30"/>
        <v>0</v>
      </c>
      <c r="P316" s="26">
        <f t="shared" si="31"/>
        <v>0</v>
      </c>
    </row>
    <row r="317" spans="1:16" x14ac:dyDescent="0.35">
      <c r="A317" s="6">
        <f t="shared" si="28"/>
        <v>45607</v>
      </c>
      <c r="B317" s="4">
        <f>SUMIFS(df_faturam_zig!K:K,df_faturam_zig!L:L,Conciliacao!A317)</f>
        <v>0</v>
      </c>
      <c r="C317" s="4"/>
      <c r="D317" s="4">
        <f>SUMIFS(df_faturam_zig!E:E,df_faturam_zig!L:L,Conciliacao!A317,df_faturam_zig!F:F,"DINHEIRO")</f>
        <v>0</v>
      </c>
      <c r="E317" s="4">
        <f>SUMIFS(view_parc_agrup!G:G,view_parc_agrup!F:F,Conciliacao!A317)</f>
        <v>0</v>
      </c>
      <c r="F317" s="7">
        <f>SUMIFS(df_mutuos!H:H,df_mutuos!B:B,Conciliacao!A317)</f>
        <v>0</v>
      </c>
      <c r="G317" s="8">
        <f>SUMIFS(df_extratos!I:I,df_extratos!F:F,Conciliacao!A317,df_extratos!G:G,"CREDITO")</f>
        <v>0</v>
      </c>
      <c r="H317" s="24">
        <f>SUMIFS(df_tesouraria_trans!E:E,df_tesouraria_trans!D:D,Conciliacao!A317)</f>
        <v>0</v>
      </c>
      <c r="I317" s="10">
        <f t="shared" si="29"/>
        <v>0</v>
      </c>
      <c r="J317" s="5">
        <f>SUMIFS(df_blueme_sem_parcelamento!F:F,df_blueme_sem_parcelamento!I:I,Conciliacao!A317)</f>
        <v>0</v>
      </c>
      <c r="K317" s="5">
        <f>SUMIFS(df_blueme_com_parcelamento!I:I,df_blueme_com_parcelamento!L:L,Conciliacao!A317)</f>
        <v>0</v>
      </c>
      <c r="L317" s="9">
        <f>SUMIFS(df_mutuos!I:I,df_mutuos!B:B,Conciliacao!A317)</f>
        <v>0</v>
      </c>
      <c r="M317" s="9">
        <f>SUMIFS(df_taxas_bancarias!E:E,df_taxas_bancarias!D:D,Conciliacao!A317,df_taxas_bancarias!F:F,"b'\x00'")</f>
        <v>0</v>
      </c>
      <c r="N317" s="11">
        <f>SUMIFS(df_extratos!I:I,df_extratos!F:F,Conciliacao!A317,df_extratos!G:G,"DEBITO")</f>
        <v>0</v>
      </c>
      <c r="O317" s="12">
        <f t="shared" si="30"/>
        <v>0</v>
      </c>
      <c r="P317" s="26">
        <f t="shared" si="31"/>
        <v>0</v>
      </c>
    </row>
    <row r="318" spans="1:16" x14ac:dyDescent="0.35">
      <c r="A318" s="6">
        <f t="shared" si="28"/>
        <v>45608</v>
      </c>
      <c r="B318" s="4">
        <f>SUMIFS(df_faturam_zig!K:K,df_faturam_zig!L:L,Conciliacao!A318)</f>
        <v>0</v>
      </c>
      <c r="C318" s="4"/>
      <c r="D318" s="4">
        <f>SUMIFS(df_faturam_zig!E:E,df_faturam_zig!L:L,Conciliacao!A318,df_faturam_zig!F:F,"DINHEIRO")</f>
        <v>0</v>
      </c>
      <c r="E318" s="4">
        <f>SUMIFS(view_parc_agrup!G:G,view_parc_agrup!F:F,Conciliacao!A318)</f>
        <v>0</v>
      </c>
      <c r="F318" s="7">
        <f>SUMIFS(df_mutuos!H:H,df_mutuos!B:B,Conciliacao!A318)</f>
        <v>0</v>
      </c>
      <c r="G318" s="8">
        <f>SUMIFS(df_extratos!I:I,df_extratos!F:F,Conciliacao!A318,df_extratos!G:G,"CREDITO")</f>
        <v>0</v>
      </c>
      <c r="H318" s="24">
        <f>SUMIFS(df_tesouraria_trans!E:E,df_tesouraria_trans!D:D,Conciliacao!A318)</f>
        <v>0</v>
      </c>
      <c r="I318" s="10">
        <f t="shared" si="29"/>
        <v>0</v>
      </c>
      <c r="J318" s="5">
        <f>SUMIFS(df_blueme_sem_parcelamento!F:F,df_blueme_sem_parcelamento!I:I,Conciliacao!A318)</f>
        <v>0</v>
      </c>
      <c r="K318" s="5">
        <f>SUMIFS(df_blueme_com_parcelamento!I:I,df_blueme_com_parcelamento!L:L,Conciliacao!A318)</f>
        <v>0</v>
      </c>
      <c r="L318" s="9">
        <f>SUMIFS(df_mutuos!I:I,df_mutuos!B:B,Conciliacao!A318)</f>
        <v>0</v>
      </c>
      <c r="M318" s="9">
        <f>SUMIFS(df_taxas_bancarias!E:E,df_taxas_bancarias!D:D,Conciliacao!A318,df_taxas_bancarias!F:F,"b'\x00'")</f>
        <v>0</v>
      </c>
      <c r="N318" s="11">
        <f>SUMIFS(df_extratos!I:I,df_extratos!F:F,Conciliacao!A318,df_extratos!G:G,"DEBITO")</f>
        <v>0</v>
      </c>
      <c r="O318" s="12">
        <f t="shared" si="30"/>
        <v>0</v>
      </c>
      <c r="P318" s="26">
        <f t="shared" si="31"/>
        <v>0</v>
      </c>
    </row>
    <row r="319" spans="1:16" x14ac:dyDescent="0.35">
      <c r="A319" s="6">
        <f t="shared" si="28"/>
        <v>45609</v>
      </c>
      <c r="B319" s="4">
        <f>SUMIFS(df_faturam_zig!K:K,df_faturam_zig!L:L,Conciliacao!A319)</f>
        <v>0</v>
      </c>
      <c r="C319" s="4"/>
      <c r="D319" s="4">
        <f>SUMIFS(df_faturam_zig!E:E,df_faturam_zig!L:L,Conciliacao!A319,df_faturam_zig!F:F,"DINHEIRO")</f>
        <v>0</v>
      </c>
      <c r="E319" s="4">
        <f>SUMIFS(view_parc_agrup!G:G,view_parc_agrup!F:F,Conciliacao!A319)</f>
        <v>0</v>
      </c>
      <c r="F319" s="7">
        <f>SUMIFS(df_mutuos!H:H,df_mutuos!B:B,Conciliacao!A319)</f>
        <v>0</v>
      </c>
      <c r="G319" s="8">
        <f>SUMIFS(df_extratos!I:I,df_extratos!F:F,Conciliacao!A319,df_extratos!G:G,"CREDITO")</f>
        <v>0</v>
      </c>
      <c r="H319" s="24">
        <f>SUMIFS(df_tesouraria_trans!E:E,df_tesouraria_trans!D:D,Conciliacao!A319)</f>
        <v>0</v>
      </c>
      <c r="I319" s="10">
        <f t="shared" si="29"/>
        <v>0</v>
      </c>
      <c r="J319" s="5">
        <f>SUMIFS(df_blueme_sem_parcelamento!F:F,df_blueme_sem_parcelamento!I:I,Conciliacao!A319)</f>
        <v>0</v>
      </c>
      <c r="K319" s="5">
        <f>SUMIFS(df_blueme_com_parcelamento!I:I,df_blueme_com_parcelamento!L:L,Conciliacao!A319)</f>
        <v>0</v>
      </c>
      <c r="L319" s="9">
        <f>SUMIFS(df_mutuos!I:I,df_mutuos!B:B,Conciliacao!A319)</f>
        <v>0</v>
      </c>
      <c r="M319" s="9">
        <f>SUMIFS(df_taxas_bancarias!E:E,df_taxas_bancarias!D:D,Conciliacao!A319,df_taxas_bancarias!F:F,"b'\x00'")</f>
        <v>0</v>
      </c>
      <c r="N319" s="11">
        <f>SUMIFS(df_extratos!I:I,df_extratos!F:F,Conciliacao!A319,df_extratos!G:G,"DEBITO")</f>
        <v>0</v>
      </c>
      <c r="O319" s="12">
        <f t="shared" si="30"/>
        <v>0</v>
      </c>
      <c r="P319" s="26">
        <f t="shared" si="31"/>
        <v>0</v>
      </c>
    </row>
    <row r="320" spans="1:16" x14ac:dyDescent="0.35">
      <c r="A320" s="6">
        <f t="shared" si="28"/>
        <v>45610</v>
      </c>
      <c r="B320" s="4">
        <f>SUMIFS(df_faturam_zig!K:K,df_faturam_zig!L:L,Conciliacao!A320)</f>
        <v>0</v>
      </c>
      <c r="C320" s="4"/>
      <c r="D320" s="4">
        <f>SUMIFS(df_faturam_zig!E:E,df_faturam_zig!L:L,Conciliacao!A320,df_faturam_zig!F:F,"DINHEIRO")</f>
        <v>0</v>
      </c>
      <c r="E320" s="4">
        <f>SUMIFS(view_parc_agrup!G:G,view_parc_agrup!F:F,Conciliacao!A320)</f>
        <v>0</v>
      </c>
      <c r="F320" s="7">
        <f>SUMIFS(df_mutuos!H:H,df_mutuos!B:B,Conciliacao!A320)</f>
        <v>0</v>
      </c>
      <c r="G320" s="8">
        <f>SUMIFS(df_extratos!I:I,df_extratos!F:F,Conciliacao!A320,df_extratos!G:G,"CREDITO")</f>
        <v>0</v>
      </c>
      <c r="H320" s="24">
        <f>SUMIFS(df_tesouraria_trans!E:E,df_tesouraria_trans!D:D,Conciliacao!A320)</f>
        <v>0</v>
      </c>
      <c r="I320" s="10">
        <f t="shared" si="29"/>
        <v>0</v>
      </c>
      <c r="J320" s="5">
        <f>SUMIFS(df_blueme_sem_parcelamento!F:F,df_blueme_sem_parcelamento!I:I,Conciliacao!A320)</f>
        <v>0</v>
      </c>
      <c r="K320" s="5">
        <f>SUMIFS(df_blueme_com_parcelamento!I:I,df_blueme_com_parcelamento!L:L,Conciliacao!A320)</f>
        <v>0</v>
      </c>
      <c r="L320" s="9">
        <f>SUMIFS(df_mutuos!I:I,df_mutuos!B:B,Conciliacao!A320)</f>
        <v>0</v>
      </c>
      <c r="M320" s="9">
        <f>SUMIFS(df_taxas_bancarias!E:E,df_taxas_bancarias!D:D,Conciliacao!A320,df_taxas_bancarias!F:F,"b'\x00'")</f>
        <v>0</v>
      </c>
      <c r="N320" s="11">
        <f>SUMIFS(df_extratos!I:I,df_extratos!F:F,Conciliacao!A320,df_extratos!G:G,"DEBITO")</f>
        <v>0</v>
      </c>
      <c r="O320" s="12">
        <f t="shared" si="30"/>
        <v>0</v>
      </c>
      <c r="P320" s="26">
        <f t="shared" si="31"/>
        <v>0</v>
      </c>
    </row>
    <row r="321" spans="1:16" x14ac:dyDescent="0.35">
      <c r="A321" s="6">
        <f t="shared" si="28"/>
        <v>45611</v>
      </c>
      <c r="B321" s="4">
        <f>SUMIFS(df_faturam_zig!K:K,df_faturam_zig!L:L,Conciliacao!A321)</f>
        <v>0</v>
      </c>
      <c r="C321" s="4"/>
      <c r="D321" s="4">
        <f>SUMIFS(df_faturam_zig!E:E,df_faturam_zig!L:L,Conciliacao!A321,df_faturam_zig!F:F,"DINHEIRO")</f>
        <v>0</v>
      </c>
      <c r="E321" s="4">
        <f>SUMIFS(view_parc_agrup!G:G,view_parc_agrup!F:F,Conciliacao!A321)</f>
        <v>0</v>
      </c>
      <c r="F321" s="7">
        <f>SUMIFS(df_mutuos!H:H,df_mutuos!B:B,Conciliacao!A321)</f>
        <v>0</v>
      </c>
      <c r="G321" s="8">
        <f>SUMIFS(df_extratos!I:I,df_extratos!F:F,Conciliacao!A321,df_extratos!G:G,"CREDITO")</f>
        <v>0</v>
      </c>
      <c r="H321" s="24">
        <f>SUMIFS(df_tesouraria_trans!E:E,df_tesouraria_trans!D:D,Conciliacao!A321)</f>
        <v>0</v>
      </c>
      <c r="I321" s="10">
        <f t="shared" si="29"/>
        <v>0</v>
      </c>
      <c r="J321" s="5">
        <f>SUMIFS(df_blueme_sem_parcelamento!F:F,df_blueme_sem_parcelamento!I:I,Conciliacao!A321)</f>
        <v>0</v>
      </c>
      <c r="K321" s="5">
        <f>SUMIFS(df_blueme_com_parcelamento!I:I,df_blueme_com_parcelamento!L:L,Conciliacao!A321)</f>
        <v>0</v>
      </c>
      <c r="L321" s="9">
        <f>SUMIFS(df_mutuos!I:I,df_mutuos!B:B,Conciliacao!A321)</f>
        <v>0</v>
      </c>
      <c r="M321" s="9">
        <f>SUMIFS(df_taxas_bancarias!E:E,df_taxas_bancarias!D:D,Conciliacao!A321,df_taxas_bancarias!F:F,"b'\x00'")</f>
        <v>0</v>
      </c>
      <c r="N321" s="11">
        <f>SUMIFS(df_extratos!I:I,df_extratos!F:F,Conciliacao!A321,df_extratos!G:G,"DEBITO")</f>
        <v>0</v>
      </c>
      <c r="O321" s="12">
        <f t="shared" si="30"/>
        <v>0</v>
      </c>
      <c r="P321" s="26">
        <f t="shared" si="31"/>
        <v>0</v>
      </c>
    </row>
    <row r="322" spans="1:16" x14ac:dyDescent="0.35">
      <c r="A322" s="6">
        <f t="shared" si="28"/>
        <v>45612</v>
      </c>
      <c r="B322" s="4">
        <f>SUMIFS(df_faturam_zig!K:K,df_faturam_zig!L:L,Conciliacao!A322)</f>
        <v>0</v>
      </c>
      <c r="C322" s="4"/>
      <c r="D322" s="4">
        <f>SUMIFS(df_faturam_zig!E:E,df_faturam_zig!L:L,Conciliacao!A322,df_faturam_zig!F:F,"DINHEIRO")</f>
        <v>0</v>
      </c>
      <c r="E322" s="4">
        <f>SUMIFS(view_parc_agrup!G:G,view_parc_agrup!F:F,Conciliacao!A322)</f>
        <v>0</v>
      </c>
      <c r="F322" s="7">
        <f>SUMIFS(df_mutuos!H:H,df_mutuos!B:B,Conciliacao!A322)</f>
        <v>0</v>
      </c>
      <c r="G322" s="8">
        <f>SUMIFS(df_extratos!I:I,df_extratos!F:F,Conciliacao!A322,df_extratos!G:G,"CREDITO")</f>
        <v>0</v>
      </c>
      <c r="H322" s="24">
        <f>SUMIFS(df_tesouraria_trans!E:E,df_tesouraria_trans!D:D,Conciliacao!A322)</f>
        <v>0</v>
      </c>
      <c r="I322" s="10">
        <f t="shared" si="29"/>
        <v>0</v>
      </c>
      <c r="J322" s="5">
        <f>SUMIFS(df_blueme_sem_parcelamento!F:F,df_blueme_sem_parcelamento!I:I,Conciliacao!A322)</f>
        <v>0</v>
      </c>
      <c r="K322" s="5">
        <f>SUMIFS(df_blueme_com_parcelamento!I:I,df_blueme_com_parcelamento!L:L,Conciliacao!A322)</f>
        <v>0</v>
      </c>
      <c r="L322" s="9">
        <f>SUMIFS(df_mutuos!I:I,df_mutuos!B:B,Conciliacao!A322)</f>
        <v>0</v>
      </c>
      <c r="M322" s="9">
        <f>SUMIFS(df_taxas_bancarias!E:E,df_taxas_bancarias!D:D,Conciliacao!A322,df_taxas_bancarias!F:F,"b'\x00'")</f>
        <v>0</v>
      </c>
      <c r="N322" s="11">
        <f>SUMIFS(df_extratos!I:I,df_extratos!F:F,Conciliacao!A322,df_extratos!G:G,"DEBITO")</f>
        <v>0</v>
      </c>
      <c r="O322" s="12">
        <f t="shared" si="30"/>
        <v>0</v>
      </c>
      <c r="P322" s="26">
        <f t="shared" si="31"/>
        <v>0</v>
      </c>
    </row>
    <row r="323" spans="1:16" x14ac:dyDescent="0.35">
      <c r="A323" s="6">
        <f t="shared" si="28"/>
        <v>45613</v>
      </c>
      <c r="B323" s="4">
        <f>SUMIFS(df_faturam_zig!K:K,df_faturam_zig!L:L,Conciliacao!A323)</f>
        <v>0</v>
      </c>
      <c r="C323" s="4"/>
      <c r="D323" s="4">
        <f>SUMIFS(df_faturam_zig!E:E,df_faturam_zig!L:L,Conciliacao!A323,df_faturam_zig!F:F,"DINHEIRO")</f>
        <v>0</v>
      </c>
      <c r="E323" s="4">
        <f>SUMIFS(view_parc_agrup!G:G,view_parc_agrup!F:F,Conciliacao!A323)</f>
        <v>0</v>
      </c>
      <c r="F323" s="7">
        <f>SUMIFS(df_mutuos!H:H,df_mutuos!B:B,Conciliacao!A323)</f>
        <v>0</v>
      </c>
      <c r="G323" s="8">
        <f>SUMIFS(df_extratos!I:I,df_extratos!F:F,Conciliacao!A323,df_extratos!G:G,"CREDITO")</f>
        <v>0</v>
      </c>
      <c r="H323" s="24">
        <f>SUMIFS(df_tesouraria_trans!E:E,df_tesouraria_trans!D:D,Conciliacao!A323)</f>
        <v>0</v>
      </c>
      <c r="I323" s="10">
        <f t="shared" si="29"/>
        <v>0</v>
      </c>
      <c r="J323" s="5">
        <f>SUMIFS(df_blueme_sem_parcelamento!F:F,df_blueme_sem_parcelamento!I:I,Conciliacao!A323)</f>
        <v>0</v>
      </c>
      <c r="K323" s="5">
        <f>SUMIFS(df_blueme_com_parcelamento!I:I,df_blueme_com_parcelamento!L:L,Conciliacao!A323)</f>
        <v>0</v>
      </c>
      <c r="L323" s="9">
        <f>SUMIFS(df_mutuos!I:I,df_mutuos!B:B,Conciliacao!A323)</f>
        <v>0</v>
      </c>
      <c r="M323" s="9">
        <f>SUMIFS(df_taxas_bancarias!E:E,df_taxas_bancarias!D:D,Conciliacao!A323,df_taxas_bancarias!F:F,"b'\x00'")</f>
        <v>0</v>
      </c>
      <c r="N323" s="11">
        <f>SUMIFS(df_extratos!I:I,df_extratos!F:F,Conciliacao!A323,df_extratos!G:G,"DEBITO")</f>
        <v>0</v>
      </c>
      <c r="O323" s="12">
        <f t="shared" si="30"/>
        <v>0</v>
      </c>
      <c r="P323" s="26">
        <f t="shared" si="31"/>
        <v>0</v>
      </c>
    </row>
    <row r="324" spans="1:16" x14ac:dyDescent="0.35">
      <c r="A324" s="6">
        <f t="shared" si="28"/>
        <v>45614</v>
      </c>
      <c r="B324" s="4">
        <f>SUMIFS(df_faturam_zig!K:K,df_faturam_zig!L:L,Conciliacao!A324)</f>
        <v>0</v>
      </c>
      <c r="C324" s="4"/>
      <c r="D324" s="4">
        <f>SUMIFS(df_faturam_zig!E:E,df_faturam_zig!L:L,Conciliacao!A324,df_faturam_zig!F:F,"DINHEIRO")</f>
        <v>0</v>
      </c>
      <c r="E324" s="4">
        <f>SUMIFS(view_parc_agrup!G:G,view_parc_agrup!F:F,Conciliacao!A324)</f>
        <v>0</v>
      </c>
      <c r="F324" s="7">
        <f>SUMIFS(df_mutuos!H:H,df_mutuos!B:B,Conciliacao!A324)</f>
        <v>0</v>
      </c>
      <c r="G324" s="8">
        <f>SUMIFS(df_extratos!I:I,df_extratos!F:F,Conciliacao!A324,df_extratos!G:G,"CREDITO")</f>
        <v>0</v>
      </c>
      <c r="H324" s="24">
        <f>SUMIFS(df_tesouraria_trans!E:E,df_tesouraria_trans!D:D,Conciliacao!A324)</f>
        <v>0</v>
      </c>
      <c r="I324" s="10">
        <f t="shared" si="29"/>
        <v>0</v>
      </c>
      <c r="J324" s="5">
        <f>SUMIFS(df_blueme_sem_parcelamento!F:F,df_blueme_sem_parcelamento!I:I,Conciliacao!A324)</f>
        <v>0</v>
      </c>
      <c r="K324" s="5">
        <f>SUMIFS(df_blueme_com_parcelamento!I:I,df_blueme_com_parcelamento!L:L,Conciliacao!A324)</f>
        <v>0</v>
      </c>
      <c r="L324" s="9">
        <f>SUMIFS(df_mutuos!I:I,df_mutuos!B:B,Conciliacao!A324)</f>
        <v>0</v>
      </c>
      <c r="M324" s="9">
        <f>SUMIFS(df_taxas_bancarias!E:E,df_taxas_bancarias!D:D,Conciliacao!A324,df_taxas_bancarias!F:F,"b'\x00'")</f>
        <v>0</v>
      </c>
      <c r="N324" s="11">
        <f>SUMIFS(df_extratos!I:I,df_extratos!F:F,Conciliacao!A324,df_extratos!G:G,"DEBITO")</f>
        <v>0</v>
      </c>
      <c r="O324" s="12">
        <f t="shared" si="30"/>
        <v>0</v>
      </c>
      <c r="P324" s="26">
        <f t="shared" si="31"/>
        <v>0</v>
      </c>
    </row>
    <row r="325" spans="1:16" x14ac:dyDescent="0.35">
      <c r="A325" s="6">
        <f t="shared" si="28"/>
        <v>45615</v>
      </c>
      <c r="B325" s="4">
        <f>SUMIFS(df_faturam_zig!K:K,df_faturam_zig!L:L,Conciliacao!A325)</f>
        <v>0</v>
      </c>
      <c r="C325" s="4"/>
      <c r="D325" s="4">
        <f>SUMIFS(df_faturam_zig!E:E,df_faturam_zig!L:L,Conciliacao!A325,df_faturam_zig!F:F,"DINHEIRO")</f>
        <v>0</v>
      </c>
      <c r="E325" s="4">
        <f>SUMIFS(view_parc_agrup!G:G,view_parc_agrup!F:F,Conciliacao!A325)</f>
        <v>0</v>
      </c>
      <c r="F325" s="7">
        <f>SUMIFS(df_mutuos!H:H,df_mutuos!B:B,Conciliacao!A325)</f>
        <v>0</v>
      </c>
      <c r="G325" s="8">
        <f>SUMIFS(df_extratos!I:I,df_extratos!F:F,Conciliacao!A325,df_extratos!G:G,"CREDITO")</f>
        <v>0</v>
      </c>
      <c r="H325" s="24">
        <f>SUMIFS(df_tesouraria_trans!E:E,df_tesouraria_trans!D:D,Conciliacao!A325)</f>
        <v>0</v>
      </c>
      <c r="I325" s="10">
        <f t="shared" si="29"/>
        <v>0</v>
      </c>
      <c r="J325" s="5">
        <f>SUMIFS(df_blueme_sem_parcelamento!F:F,df_blueme_sem_parcelamento!I:I,Conciliacao!A325)</f>
        <v>0</v>
      </c>
      <c r="K325" s="5">
        <f>SUMIFS(df_blueme_com_parcelamento!I:I,df_blueme_com_parcelamento!L:L,Conciliacao!A325)</f>
        <v>0</v>
      </c>
      <c r="L325" s="9">
        <f>SUMIFS(df_mutuos!I:I,df_mutuos!B:B,Conciliacao!A325)</f>
        <v>0</v>
      </c>
      <c r="M325" s="9">
        <f>SUMIFS(df_taxas_bancarias!E:E,df_taxas_bancarias!D:D,Conciliacao!A325,df_taxas_bancarias!F:F,"b'\x00'")</f>
        <v>0</v>
      </c>
      <c r="N325" s="11">
        <f>SUMIFS(df_extratos!I:I,df_extratos!F:F,Conciliacao!A325,df_extratos!G:G,"DEBITO")</f>
        <v>0</v>
      </c>
      <c r="O325" s="12">
        <f t="shared" si="30"/>
        <v>0</v>
      </c>
      <c r="P325" s="26">
        <f t="shared" si="31"/>
        <v>0</v>
      </c>
    </row>
    <row r="326" spans="1:16" x14ac:dyDescent="0.35">
      <c r="A326" s="6">
        <f t="shared" si="28"/>
        <v>45616</v>
      </c>
      <c r="B326" s="4">
        <f>SUMIFS(df_faturam_zig!K:K,df_faturam_zig!L:L,Conciliacao!A326)</f>
        <v>0</v>
      </c>
      <c r="C326" s="4"/>
      <c r="D326" s="4">
        <f>SUMIFS(df_faturam_zig!E:E,df_faturam_zig!L:L,Conciliacao!A326,df_faturam_zig!F:F,"DINHEIRO")</f>
        <v>0</v>
      </c>
      <c r="E326" s="4">
        <f>SUMIFS(view_parc_agrup!G:G,view_parc_agrup!F:F,Conciliacao!A326)</f>
        <v>0</v>
      </c>
      <c r="F326" s="7">
        <f>SUMIFS(df_mutuos!H:H,df_mutuos!B:B,Conciliacao!A326)</f>
        <v>0</v>
      </c>
      <c r="G326" s="8">
        <f>SUMIFS(df_extratos!I:I,df_extratos!F:F,Conciliacao!A326,df_extratos!G:G,"CREDITO")</f>
        <v>0</v>
      </c>
      <c r="H326" s="24">
        <f>SUMIFS(df_tesouraria_trans!E:E,df_tesouraria_trans!D:D,Conciliacao!A326)</f>
        <v>0</v>
      </c>
      <c r="I326" s="10">
        <f t="shared" si="29"/>
        <v>0</v>
      </c>
      <c r="J326" s="5">
        <f>SUMIFS(df_blueme_sem_parcelamento!F:F,df_blueme_sem_parcelamento!I:I,Conciliacao!A326)</f>
        <v>0</v>
      </c>
      <c r="K326" s="5">
        <f>SUMIFS(df_blueme_com_parcelamento!I:I,df_blueme_com_parcelamento!L:L,Conciliacao!A326)</f>
        <v>0</v>
      </c>
      <c r="L326" s="9">
        <f>SUMIFS(df_mutuos!I:I,df_mutuos!B:B,Conciliacao!A326)</f>
        <v>0</v>
      </c>
      <c r="M326" s="9">
        <f>SUMIFS(df_taxas_bancarias!E:E,df_taxas_bancarias!D:D,Conciliacao!A326,df_taxas_bancarias!F:F,"b'\x00'")</f>
        <v>0</v>
      </c>
      <c r="N326" s="11">
        <f>SUMIFS(df_extratos!I:I,df_extratos!F:F,Conciliacao!A326,df_extratos!G:G,"DEBITO")</f>
        <v>0</v>
      </c>
      <c r="O326" s="12">
        <f t="shared" si="30"/>
        <v>0</v>
      </c>
      <c r="P326" s="26">
        <f t="shared" si="31"/>
        <v>0</v>
      </c>
    </row>
    <row r="327" spans="1:16" x14ac:dyDescent="0.35">
      <c r="A327" s="6">
        <f t="shared" si="28"/>
        <v>45617</v>
      </c>
      <c r="B327" s="4">
        <f>SUMIFS(df_faturam_zig!K:K,df_faturam_zig!L:L,Conciliacao!A327)</f>
        <v>0</v>
      </c>
      <c r="C327" s="4"/>
      <c r="D327" s="4">
        <f>SUMIFS(df_faturam_zig!E:E,df_faturam_zig!L:L,Conciliacao!A327,df_faturam_zig!F:F,"DINHEIRO")</f>
        <v>0</v>
      </c>
      <c r="E327" s="4">
        <f>SUMIFS(view_parc_agrup!G:G,view_parc_agrup!F:F,Conciliacao!A327)</f>
        <v>0</v>
      </c>
      <c r="F327" s="7">
        <f>SUMIFS(df_mutuos!H:H,df_mutuos!B:B,Conciliacao!A327)</f>
        <v>0</v>
      </c>
      <c r="G327" s="8">
        <f>SUMIFS(df_extratos!I:I,df_extratos!F:F,Conciliacao!A327,df_extratos!G:G,"CREDITO")</f>
        <v>0</v>
      </c>
      <c r="H327" s="24">
        <f>SUMIFS(df_tesouraria_trans!E:E,df_tesouraria_trans!D:D,Conciliacao!A327)</f>
        <v>0</v>
      </c>
      <c r="I327" s="10">
        <f t="shared" si="29"/>
        <v>0</v>
      </c>
      <c r="J327" s="5">
        <f>SUMIFS(df_blueme_sem_parcelamento!F:F,df_blueme_sem_parcelamento!I:I,Conciliacao!A327)</f>
        <v>0</v>
      </c>
      <c r="K327" s="5">
        <f>SUMIFS(df_blueme_com_parcelamento!I:I,df_blueme_com_parcelamento!L:L,Conciliacao!A327)</f>
        <v>0</v>
      </c>
      <c r="L327" s="9">
        <f>SUMIFS(df_mutuos!I:I,df_mutuos!B:B,Conciliacao!A327)</f>
        <v>0</v>
      </c>
      <c r="M327" s="9">
        <f>SUMIFS(df_taxas_bancarias!E:E,df_taxas_bancarias!D:D,Conciliacao!A327,df_taxas_bancarias!F:F,"b'\x00'")</f>
        <v>0</v>
      </c>
      <c r="N327" s="11">
        <f>SUMIFS(df_extratos!I:I,df_extratos!F:F,Conciliacao!A327,df_extratos!G:G,"DEBITO")</f>
        <v>0</v>
      </c>
      <c r="O327" s="12">
        <f t="shared" si="30"/>
        <v>0</v>
      </c>
      <c r="P327" s="26">
        <f t="shared" si="31"/>
        <v>0</v>
      </c>
    </row>
    <row r="328" spans="1:16" x14ac:dyDescent="0.35">
      <c r="A328" s="6">
        <f t="shared" si="28"/>
        <v>45618</v>
      </c>
      <c r="B328" s="4">
        <f>SUMIFS(df_faturam_zig!K:K,df_faturam_zig!L:L,Conciliacao!A328)</f>
        <v>0</v>
      </c>
      <c r="C328" s="4"/>
      <c r="D328" s="4">
        <f>SUMIFS(df_faturam_zig!E:E,df_faturam_zig!L:L,Conciliacao!A328,df_faturam_zig!F:F,"DINHEIRO")</f>
        <v>0</v>
      </c>
      <c r="E328" s="4">
        <f>SUMIFS(view_parc_agrup!G:G,view_parc_agrup!F:F,Conciliacao!A328)</f>
        <v>0</v>
      </c>
      <c r="F328" s="7">
        <f>SUMIFS(df_mutuos!H:H,df_mutuos!B:B,Conciliacao!A328)</f>
        <v>0</v>
      </c>
      <c r="G328" s="8">
        <f>SUMIFS(df_extratos!I:I,df_extratos!F:F,Conciliacao!A328,df_extratos!G:G,"CREDITO")</f>
        <v>0</v>
      </c>
      <c r="H328" s="24">
        <f>SUMIFS(df_tesouraria_trans!E:E,df_tesouraria_trans!D:D,Conciliacao!A328)</f>
        <v>0</v>
      </c>
      <c r="I328" s="10">
        <f t="shared" si="29"/>
        <v>0</v>
      </c>
      <c r="J328" s="5">
        <f>SUMIFS(df_blueme_sem_parcelamento!F:F,df_blueme_sem_parcelamento!I:I,Conciliacao!A328)</f>
        <v>0</v>
      </c>
      <c r="K328" s="5">
        <f>SUMIFS(df_blueme_com_parcelamento!I:I,df_blueme_com_parcelamento!L:L,Conciliacao!A328)</f>
        <v>0</v>
      </c>
      <c r="L328" s="9">
        <f>SUMIFS(df_mutuos!I:I,df_mutuos!B:B,Conciliacao!A328)</f>
        <v>0</v>
      </c>
      <c r="M328" s="9">
        <f>SUMIFS(df_taxas_bancarias!E:E,df_taxas_bancarias!D:D,Conciliacao!A328,df_taxas_bancarias!F:F,"b'\x00'")</f>
        <v>0</v>
      </c>
      <c r="N328" s="11">
        <f>SUMIFS(df_extratos!I:I,df_extratos!F:F,Conciliacao!A328,df_extratos!G:G,"DEBITO")</f>
        <v>0</v>
      </c>
      <c r="O328" s="12">
        <f t="shared" si="30"/>
        <v>0</v>
      </c>
      <c r="P328" s="26">
        <f t="shared" si="31"/>
        <v>0</v>
      </c>
    </row>
    <row r="329" spans="1:16" x14ac:dyDescent="0.35">
      <c r="A329" s="6">
        <f t="shared" si="28"/>
        <v>45619</v>
      </c>
      <c r="B329" s="4">
        <f>SUMIFS(df_faturam_zig!K:K,df_faturam_zig!L:L,Conciliacao!A329)</f>
        <v>0</v>
      </c>
      <c r="C329" s="4"/>
      <c r="D329" s="4">
        <f>SUMIFS(df_faturam_zig!E:E,df_faturam_zig!L:L,Conciliacao!A329,df_faturam_zig!F:F,"DINHEIRO")</f>
        <v>0</v>
      </c>
      <c r="E329" s="4">
        <f>SUMIFS(view_parc_agrup!G:G,view_parc_agrup!F:F,Conciliacao!A329)</f>
        <v>0</v>
      </c>
      <c r="F329" s="7">
        <f>SUMIFS(df_mutuos!H:H,df_mutuos!B:B,Conciliacao!A329)</f>
        <v>0</v>
      </c>
      <c r="G329" s="8">
        <f>SUMIFS(df_extratos!I:I,df_extratos!F:F,Conciliacao!A329,df_extratos!G:G,"CREDITO")</f>
        <v>0</v>
      </c>
      <c r="H329" s="24">
        <f>SUMIFS(df_tesouraria_trans!E:E,df_tesouraria_trans!D:D,Conciliacao!A329)</f>
        <v>0</v>
      </c>
      <c r="I329" s="10">
        <f t="shared" si="29"/>
        <v>0</v>
      </c>
      <c r="J329" s="5">
        <f>SUMIFS(df_blueme_sem_parcelamento!F:F,df_blueme_sem_parcelamento!I:I,Conciliacao!A329)</f>
        <v>0</v>
      </c>
      <c r="K329" s="5">
        <f>SUMIFS(df_blueme_com_parcelamento!I:I,df_blueme_com_parcelamento!L:L,Conciliacao!A329)</f>
        <v>0</v>
      </c>
      <c r="L329" s="9">
        <f>SUMIFS(df_mutuos!I:I,df_mutuos!B:B,Conciliacao!A329)</f>
        <v>0</v>
      </c>
      <c r="M329" s="9">
        <f>SUMIFS(df_taxas_bancarias!E:E,df_taxas_bancarias!D:D,Conciliacao!A329,df_taxas_bancarias!F:F,"b'\x00'")</f>
        <v>0</v>
      </c>
      <c r="N329" s="11">
        <f>SUMIFS(df_extratos!I:I,df_extratos!F:F,Conciliacao!A329,df_extratos!G:G,"DEBITO")</f>
        <v>0</v>
      </c>
      <c r="O329" s="12">
        <f t="shared" si="30"/>
        <v>0</v>
      </c>
      <c r="P329" s="26">
        <f t="shared" si="31"/>
        <v>0</v>
      </c>
    </row>
    <row r="330" spans="1:16" x14ac:dyDescent="0.35">
      <c r="A330" s="6">
        <f t="shared" si="28"/>
        <v>45620</v>
      </c>
      <c r="B330" s="4">
        <f>SUMIFS(df_faturam_zig!K:K,df_faturam_zig!L:L,Conciliacao!A330)</f>
        <v>0</v>
      </c>
      <c r="C330" s="4"/>
      <c r="D330" s="4">
        <f>SUMIFS(df_faturam_zig!E:E,df_faturam_zig!L:L,Conciliacao!A330,df_faturam_zig!F:F,"DINHEIRO")</f>
        <v>0</v>
      </c>
      <c r="E330" s="4">
        <f>SUMIFS(view_parc_agrup!G:G,view_parc_agrup!F:F,Conciliacao!A330)</f>
        <v>0</v>
      </c>
      <c r="F330" s="7">
        <f>SUMIFS(df_mutuos!H:H,df_mutuos!B:B,Conciliacao!A330)</f>
        <v>0</v>
      </c>
      <c r="G330" s="8">
        <f>SUMIFS(df_extratos!I:I,df_extratos!F:F,Conciliacao!A330,df_extratos!G:G,"CREDITO")</f>
        <v>0</v>
      </c>
      <c r="H330" s="24">
        <f>SUMIFS(df_tesouraria_trans!E:E,df_tesouraria_trans!D:D,Conciliacao!A330)</f>
        <v>0</v>
      </c>
      <c r="I330" s="10">
        <f t="shared" si="29"/>
        <v>0</v>
      </c>
      <c r="J330" s="5">
        <f>SUMIFS(df_blueme_sem_parcelamento!F:F,df_blueme_sem_parcelamento!I:I,Conciliacao!A330)</f>
        <v>0</v>
      </c>
      <c r="K330" s="5">
        <f>SUMIFS(df_blueme_com_parcelamento!I:I,df_blueme_com_parcelamento!L:L,Conciliacao!A330)</f>
        <v>0</v>
      </c>
      <c r="L330" s="9">
        <f>SUMIFS(df_mutuos!I:I,df_mutuos!B:B,Conciliacao!A330)</f>
        <v>0</v>
      </c>
      <c r="M330" s="9">
        <f>SUMIFS(df_taxas_bancarias!E:E,df_taxas_bancarias!D:D,Conciliacao!A330,df_taxas_bancarias!F:F,"b'\x00'")</f>
        <v>0</v>
      </c>
      <c r="N330" s="11">
        <f>SUMIFS(df_extratos!I:I,df_extratos!F:F,Conciliacao!A330,df_extratos!G:G,"DEBITO")</f>
        <v>0</v>
      </c>
      <c r="O330" s="12">
        <f t="shared" si="30"/>
        <v>0</v>
      </c>
      <c r="P330" s="26">
        <f t="shared" si="31"/>
        <v>0</v>
      </c>
    </row>
    <row r="331" spans="1:16" x14ac:dyDescent="0.35">
      <c r="A331" s="6">
        <f t="shared" si="28"/>
        <v>45621</v>
      </c>
      <c r="B331" s="4">
        <f>SUMIFS(df_faturam_zig!K:K,df_faturam_zig!L:L,Conciliacao!A331)</f>
        <v>0</v>
      </c>
      <c r="C331" s="4"/>
      <c r="D331" s="4">
        <f>SUMIFS(df_faturam_zig!E:E,df_faturam_zig!L:L,Conciliacao!A331,df_faturam_zig!F:F,"DINHEIRO")</f>
        <v>0</v>
      </c>
      <c r="E331" s="4">
        <f>SUMIFS(view_parc_agrup!G:G,view_parc_agrup!F:F,Conciliacao!A331)</f>
        <v>0</v>
      </c>
      <c r="F331" s="7">
        <f>SUMIFS(df_mutuos!H:H,df_mutuos!B:B,Conciliacao!A331)</f>
        <v>0</v>
      </c>
      <c r="G331" s="8">
        <f>SUMIFS(df_extratos!I:I,df_extratos!F:F,Conciliacao!A331,df_extratos!G:G,"CREDITO")</f>
        <v>0</v>
      </c>
      <c r="H331" s="24">
        <f>SUMIFS(df_tesouraria_trans!E:E,df_tesouraria_trans!D:D,Conciliacao!A331)</f>
        <v>0</v>
      </c>
      <c r="I331" s="10">
        <f t="shared" si="29"/>
        <v>0</v>
      </c>
      <c r="J331" s="5">
        <f>SUMIFS(df_blueme_sem_parcelamento!F:F,df_blueme_sem_parcelamento!I:I,Conciliacao!A331)</f>
        <v>0</v>
      </c>
      <c r="K331" s="5">
        <f>SUMIFS(df_blueme_com_parcelamento!I:I,df_blueme_com_parcelamento!L:L,Conciliacao!A331)</f>
        <v>0</v>
      </c>
      <c r="L331" s="9">
        <f>SUMIFS(df_mutuos!I:I,df_mutuos!B:B,Conciliacao!A331)</f>
        <v>0</v>
      </c>
      <c r="M331" s="9">
        <f>SUMIFS(df_taxas_bancarias!E:E,df_taxas_bancarias!D:D,Conciliacao!A331,df_taxas_bancarias!F:F,"b'\x00'")</f>
        <v>0</v>
      </c>
      <c r="N331" s="11">
        <f>SUMIFS(df_extratos!I:I,df_extratos!F:F,Conciliacao!A331,df_extratos!G:G,"DEBITO")</f>
        <v>0</v>
      </c>
      <c r="O331" s="12">
        <f t="shared" si="30"/>
        <v>0</v>
      </c>
      <c r="P331" s="26">
        <f t="shared" si="31"/>
        <v>0</v>
      </c>
    </row>
    <row r="332" spans="1:16" x14ac:dyDescent="0.35">
      <c r="A332" s="6">
        <f t="shared" si="28"/>
        <v>45622</v>
      </c>
      <c r="B332" s="4">
        <f>SUMIFS(df_faturam_zig!K:K,df_faturam_zig!L:L,Conciliacao!A332)</f>
        <v>0</v>
      </c>
      <c r="C332" s="4"/>
      <c r="D332" s="4">
        <f>SUMIFS(df_faturam_zig!E:E,df_faturam_zig!L:L,Conciliacao!A332,df_faturam_zig!F:F,"DINHEIRO")</f>
        <v>0</v>
      </c>
      <c r="E332" s="4">
        <f>SUMIFS(view_parc_agrup!G:G,view_parc_agrup!F:F,Conciliacao!A332)</f>
        <v>0</v>
      </c>
      <c r="F332" s="7">
        <f>SUMIFS(df_mutuos!H:H,df_mutuos!B:B,Conciliacao!A332)</f>
        <v>0</v>
      </c>
      <c r="G332" s="8">
        <f>SUMIFS(df_extratos!I:I,df_extratos!F:F,Conciliacao!A332,df_extratos!G:G,"CREDITO")</f>
        <v>0</v>
      </c>
      <c r="H332" s="24">
        <f>SUMIFS(df_tesouraria_trans!E:E,df_tesouraria_trans!D:D,Conciliacao!A332)</f>
        <v>0</v>
      </c>
      <c r="I332" s="10">
        <f t="shared" si="29"/>
        <v>0</v>
      </c>
      <c r="J332" s="5">
        <f>SUMIFS(df_blueme_sem_parcelamento!F:F,df_blueme_sem_parcelamento!I:I,Conciliacao!A332)</f>
        <v>0</v>
      </c>
      <c r="K332" s="5">
        <f>SUMIFS(df_blueme_com_parcelamento!I:I,df_blueme_com_parcelamento!L:L,Conciliacao!A332)</f>
        <v>0</v>
      </c>
      <c r="L332" s="9">
        <f>SUMIFS(df_mutuos!I:I,df_mutuos!B:B,Conciliacao!A332)</f>
        <v>0</v>
      </c>
      <c r="M332" s="9">
        <f>SUMIFS(df_taxas_bancarias!E:E,df_taxas_bancarias!D:D,Conciliacao!A332,df_taxas_bancarias!F:F,"b'\x00'")</f>
        <v>0</v>
      </c>
      <c r="N332" s="11">
        <f>SUMIFS(df_extratos!I:I,df_extratos!F:F,Conciliacao!A332,df_extratos!G:G,"DEBITO")</f>
        <v>0</v>
      </c>
      <c r="O332" s="12">
        <f t="shared" si="30"/>
        <v>0</v>
      </c>
      <c r="P332" s="26">
        <f t="shared" si="31"/>
        <v>0</v>
      </c>
    </row>
    <row r="333" spans="1:16" x14ac:dyDescent="0.35">
      <c r="A333" s="6">
        <f t="shared" si="28"/>
        <v>45623</v>
      </c>
      <c r="B333" s="4">
        <f>SUMIFS(df_faturam_zig!K:K,df_faturam_zig!L:L,Conciliacao!A333)</f>
        <v>0</v>
      </c>
      <c r="C333" s="4"/>
      <c r="D333" s="4">
        <f>SUMIFS(df_faturam_zig!E:E,df_faturam_zig!L:L,Conciliacao!A333,df_faturam_zig!F:F,"DINHEIRO")</f>
        <v>0</v>
      </c>
      <c r="E333" s="4">
        <f>SUMIFS(view_parc_agrup!G:G,view_parc_agrup!F:F,Conciliacao!A333)</f>
        <v>0</v>
      </c>
      <c r="F333" s="7">
        <f>SUMIFS(df_mutuos!H:H,df_mutuos!B:B,Conciliacao!A333)</f>
        <v>0</v>
      </c>
      <c r="G333" s="8">
        <f>SUMIFS(df_extratos!I:I,df_extratos!F:F,Conciliacao!A333,df_extratos!G:G,"CREDITO")</f>
        <v>0</v>
      </c>
      <c r="H333" s="24">
        <f>SUMIFS(df_tesouraria_trans!E:E,df_tesouraria_trans!D:D,Conciliacao!A333)</f>
        <v>0</v>
      </c>
      <c r="I333" s="10">
        <f t="shared" si="29"/>
        <v>0</v>
      </c>
      <c r="J333" s="5">
        <f>SUMIFS(df_blueme_sem_parcelamento!F:F,df_blueme_sem_parcelamento!I:I,Conciliacao!A333)</f>
        <v>0</v>
      </c>
      <c r="K333" s="5">
        <f>SUMIFS(df_blueme_com_parcelamento!I:I,df_blueme_com_parcelamento!L:L,Conciliacao!A333)</f>
        <v>0</v>
      </c>
      <c r="L333" s="9">
        <f>SUMIFS(df_mutuos!I:I,df_mutuos!B:B,Conciliacao!A333)</f>
        <v>0</v>
      </c>
      <c r="M333" s="9">
        <f>SUMIFS(df_taxas_bancarias!E:E,df_taxas_bancarias!D:D,Conciliacao!A333,df_taxas_bancarias!F:F,"b'\x00'")</f>
        <v>0</v>
      </c>
      <c r="N333" s="11">
        <f>SUMIFS(df_extratos!I:I,df_extratos!F:F,Conciliacao!A333,df_extratos!G:G,"DEBITO")</f>
        <v>0</v>
      </c>
      <c r="O333" s="12">
        <f t="shared" si="30"/>
        <v>0</v>
      </c>
      <c r="P333" s="26">
        <f t="shared" si="31"/>
        <v>0</v>
      </c>
    </row>
    <row r="334" spans="1:16" x14ac:dyDescent="0.35">
      <c r="A334" s="6">
        <f t="shared" si="28"/>
        <v>45624</v>
      </c>
      <c r="B334" s="4">
        <f>SUMIFS(df_faturam_zig!K:K,df_faturam_zig!L:L,Conciliacao!A334)</f>
        <v>0</v>
      </c>
      <c r="C334" s="4"/>
      <c r="D334" s="4">
        <f>SUMIFS(df_faturam_zig!E:E,df_faturam_zig!L:L,Conciliacao!A334,df_faturam_zig!F:F,"DINHEIRO")</f>
        <v>0</v>
      </c>
      <c r="E334" s="4">
        <f>SUMIFS(view_parc_agrup!G:G,view_parc_agrup!F:F,Conciliacao!A334)</f>
        <v>0</v>
      </c>
      <c r="F334" s="7">
        <f>SUMIFS(df_mutuos!H:H,df_mutuos!B:B,Conciliacao!A334)</f>
        <v>0</v>
      </c>
      <c r="G334" s="8">
        <f>SUMIFS(df_extratos!I:I,df_extratos!F:F,Conciliacao!A334,df_extratos!G:G,"CREDITO")</f>
        <v>0</v>
      </c>
      <c r="H334" s="24">
        <f>SUMIFS(df_tesouraria_trans!E:E,df_tesouraria_trans!D:D,Conciliacao!A334)</f>
        <v>0</v>
      </c>
      <c r="I334" s="10">
        <f t="shared" si="29"/>
        <v>0</v>
      </c>
      <c r="J334" s="5">
        <f>SUMIFS(df_blueme_sem_parcelamento!F:F,df_blueme_sem_parcelamento!I:I,Conciliacao!A334)</f>
        <v>0</v>
      </c>
      <c r="K334" s="5">
        <f>SUMIFS(df_blueme_com_parcelamento!I:I,df_blueme_com_parcelamento!L:L,Conciliacao!A334)</f>
        <v>0</v>
      </c>
      <c r="L334" s="9">
        <f>SUMIFS(df_mutuos!I:I,df_mutuos!B:B,Conciliacao!A334)</f>
        <v>0</v>
      </c>
      <c r="M334" s="9">
        <f>SUMIFS(df_taxas_bancarias!E:E,df_taxas_bancarias!D:D,Conciliacao!A334,df_taxas_bancarias!F:F,"b'\x00'")</f>
        <v>0</v>
      </c>
      <c r="N334" s="11">
        <f>SUMIFS(df_extratos!I:I,df_extratos!F:F,Conciliacao!A334,df_extratos!G:G,"DEBITO")</f>
        <v>0</v>
      </c>
      <c r="O334" s="12">
        <f t="shared" si="30"/>
        <v>0</v>
      </c>
      <c r="P334" s="26">
        <f t="shared" si="31"/>
        <v>0</v>
      </c>
    </row>
    <row r="335" spans="1:16" x14ac:dyDescent="0.35">
      <c r="A335" s="6">
        <f t="shared" si="28"/>
        <v>45625</v>
      </c>
      <c r="B335" s="4">
        <f>SUMIFS(df_faturam_zig!K:K,df_faturam_zig!L:L,Conciliacao!A335)</f>
        <v>0</v>
      </c>
      <c r="C335" s="4"/>
      <c r="D335" s="4">
        <f>SUMIFS(df_faturam_zig!E:E,df_faturam_zig!L:L,Conciliacao!A335,df_faturam_zig!F:F,"DINHEIRO")</f>
        <v>0</v>
      </c>
      <c r="E335" s="4">
        <f>SUMIFS(view_parc_agrup!G:G,view_parc_agrup!F:F,Conciliacao!A335)</f>
        <v>0</v>
      </c>
      <c r="F335" s="7">
        <f>SUMIFS(df_mutuos!H:H,df_mutuos!B:B,Conciliacao!A335)</f>
        <v>0</v>
      </c>
      <c r="G335" s="8">
        <f>SUMIFS(df_extratos!I:I,df_extratos!F:F,Conciliacao!A335,df_extratos!G:G,"CREDITO")</f>
        <v>0</v>
      </c>
      <c r="H335" s="24">
        <f>SUMIFS(df_tesouraria_trans!E:E,df_tesouraria_trans!D:D,Conciliacao!A335)</f>
        <v>0</v>
      </c>
      <c r="I335" s="10">
        <f t="shared" si="29"/>
        <v>0</v>
      </c>
      <c r="J335" s="5">
        <f>SUMIFS(df_blueme_sem_parcelamento!F:F,df_blueme_sem_parcelamento!I:I,Conciliacao!A335)</f>
        <v>0</v>
      </c>
      <c r="K335" s="5">
        <f>SUMIFS(df_blueme_com_parcelamento!I:I,df_blueme_com_parcelamento!L:L,Conciliacao!A335)</f>
        <v>0</v>
      </c>
      <c r="L335" s="9">
        <f>SUMIFS(df_mutuos!I:I,df_mutuos!B:B,Conciliacao!A335)</f>
        <v>0</v>
      </c>
      <c r="M335" s="9">
        <f>SUMIFS(df_taxas_bancarias!E:E,df_taxas_bancarias!D:D,Conciliacao!A335,df_taxas_bancarias!F:F,"b'\x00'")</f>
        <v>0</v>
      </c>
      <c r="N335" s="11">
        <f>SUMIFS(df_extratos!I:I,df_extratos!F:F,Conciliacao!A335,df_extratos!G:G,"DEBITO")</f>
        <v>0</v>
      </c>
      <c r="O335" s="12">
        <f t="shared" si="30"/>
        <v>0</v>
      </c>
      <c r="P335" s="26">
        <f t="shared" si="31"/>
        <v>0</v>
      </c>
    </row>
    <row r="336" spans="1:16" x14ac:dyDescent="0.35">
      <c r="A336" s="6">
        <f t="shared" si="28"/>
        <v>45626</v>
      </c>
      <c r="B336" s="4">
        <f>SUMIFS(df_faturam_zig!K:K,df_faturam_zig!L:L,Conciliacao!A336)</f>
        <v>0</v>
      </c>
      <c r="C336" s="4"/>
      <c r="D336" s="4">
        <f>SUMIFS(df_faturam_zig!E:E,df_faturam_zig!L:L,Conciliacao!A336,df_faturam_zig!F:F,"DINHEIRO")</f>
        <v>0</v>
      </c>
      <c r="E336" s="4">
        <f>SUMIFS(view_parc_agrup!G:G,view_parc_agrup!F:F,Conciliacao!A336)</f>
        <v>0</v>
      </c>
      <c r="F336" s="7">
        <f>SUMIFS(df_mutuos!H:H,df_mutuos!B:B,Conciliacao!A336)</f>
        <v>0</v>
      </c>
      <c r="G336" s="8">
        <f>SUMIFS(df_extratos!I:I,df_extratos!F:F,Conciliacao!A336,df_extratos!G:G,"CREDITO")</f>
        <v>0</v>
      </c>
      <c r="H336" s="24">
        <f>SUMIFS(df_tesouraria_trans!E:E,df_tesouraria_trans!D:D,Conciliacao!A336)</f>
        <v>0</v>
      </c>
      <c r="I336" s="10">
        <f t="shared" si="29"/>
        <v>0</v>
      </c>
      <c r="J336" s="5">
        <f>SUMIFS(df_blueme_sem_parcelamento!F:F,df_blueme_sem_parcelamento!I:I,Conciliacao!A336)</f>
        <v>0</v>
      </c>
      <c r="K336" s="5">
        <f>SUMIFS(df_blueme_com_parcelamento!I:I,df_blueme_com_parcelamento!L:L,Conciliacao!A336)</f>
        <v>0</v>
      </c>
      <c r="L336" s="9">
        <f>SUMIFS(df_mutuos!I:I,df_mutuos!B:B,Conciliacao!A336)</f>
        <v>0</v>
      </c>
      <c r="M336" s="9">
        <f>SUMIFS(df_taxas_bancarias!E:E,df_taxas_bancarias!D:D,Conciliacao!A336,df_taxas_bancarias!F:F,"b'\x00'")</f>
        <v>0</v>
      </c>
      <c r="N336" s="11">
        <f>SUMIFS(df_extratos!I:I,df_extratos!F:F,Conciliacao!A336,df_extratos!G:G,"DEBITO")</f>
        <v>0</v>
      </c>
      <c r="O336" s="12">
        <f t="shared" si="30"/>
        <v>0</v>
      </c>
      <c r="P336" s="26">
        <f t="shared" si="31"/>
        <v>0</v>
      </c>
    </row>
    <row r="337" spans="1:16" x14ac:dyDescent="0.35">
      <c r="A337" s="6">
        <f t="shared" ref="A337:A367" si="32">A336+1</f>
        <v>45627</v>
      </c>
      <c r="B337" s="4">
        <f>SUMIFS(df_faturam_zig!K:K,df_faturam_zig!L:L,Conciliacao!A337)</f>
        <v>0</v>
      </c>
      <c r="C337" s="4"/>
      <c r="D337" s="4">
        <f>SUMIFS(df_faturam_zig!E:E,df_faturam_zig!L:L,Conciliacao!A337,df_faturam_zig!F:F,"DINHEIRO")</f>
        <v>0</v>
      </c>
      <c r="E337" s="4">
        <f>SUMIFS(view_parc_agrup!G:G,view_parc_agrup!F:F,Conciliacao!A337)</f>
        <v>0</v>
      </c>
      <c r="F337" s="7">
        <f>SUMIFS(df_mutuos!H:H,df_mutuos!B:B,Conciliacao!A337)</f>
        <v>0</v>
      </c>
      <c r="G337" s="8">
        <f>SUMIFS(df_extratos!I:I,df_extratos!F:F,Conciliacao!A337,df_extratos!G:G,"CREDITO")</f>
        <v>0</v>
      </c>
      <c r="H337" s="24">
        <f>SUMIFS(df_tesouraria_trans!E:E,df_tesouraria_trans!D:D,Conciliacao!A337)</f>
        <v>0</v>
      </c>
      <c r="I337" s="10">
        <f t="shared" ref="I337:I367" si="33">SUM(B337:F337)-SUM(G337:H337)</f>
        <v>0</v>
      </c>
      <c r="J337" s="5">
        <f>SUMIFS(df_blueme_sem_parcelamento!F:F,df_blueme_sem_parcelamento!I:I,Conciliacao!A337)</f>
        <v>0</v>
      </c>
      <c r="K337" s="5">
        <f>SUMIFS(df_blueme_com_parcelamento!I:I,df_blueme_com_parcelamento!L:L,Conciliacao!A337)</f>
        <v>0</v>
      </c>
      <c r="L337" s="9">
        <f>SUMIFS(df_mutuos!I:I,df_mutuos!B:B,Conciliacao!A337)</f>
        <v>0</v>
      </c>
      <c r="M337" s="9">
        <f>SUMIFS(df_taxas_bancarias!E:E,df_taxas_bancarias!D:D,Conciliacao!A337,df_taxas_bancarias!F:F,"b'\x00'")</f>
        <v>0</v>
      </c>
      <c r="N337" s="11">
        <f>SUMIFS(df_extratos!I:I,df_extratos!F:F,Conciliacao!A337,df_extratos!G:G,"DEBITO")</f>
        <v>0</v>
      </c>
      <c r="O337" s="12">
        <f t="shared" ref="O337:O367" si="34">SUM(J337:M337)+N337</f>
        <v>0</v>
      </c>
      <c r="P337" s="26">
        <f t="shared" ref="P337:P367" si="35">O337-I337</f>
        <v>0</v>
      </c>
    </row>
    <row r="338" spans="1:16" x14ac:dyDescent="0.35">
      <c r="A338" s="6">
        <f t="shared" si="32"/>
        <v>45628</v>
      </c>
      <c r="B338" s="4">
        <f>SUMIFS(df_faturam_zig!K:K,df_faturam_zig!L:L,Conciliacao!A338)</f>
        <v>0</v>
      </c>
      <c r="C338" s="4"/>
      <c r="D338" s="4">
        <f>SUMIFS(df_faturam_zig!E:E,df_faturam_zig!L:L,Conciliacao!A338,df_faturam_zig!F:F,"DINHEIRO")</f>
        <v>0</v>
      </c>
      <c r="E338" s="4">
        <f>SUMIFS(view_parc_agrup!G:G,view_parc_agrup!F:F,Conciliacao!A338)</f>
        <v>0</v>
      </c>
      <c r="F338" s="7">
        <f>SUMIFS(df_mutuos!H:H,df_mutuos!B:B,Conciliacao!A338)</f>
        <v>0</v>
      </c>
      <c r="G338" s="8">
        <f>SUMIFS(df_extratos!I:I,df_extratos!F:F,Conciliacao!A338,df_extratos!G:G,"CREDITO")</f>
        <v>0</v>
      </c>
      <c r="H338" s="24">
        <f>SUMIFS(df_tesouraria_trans!E:E,df_tesouraria_trans!D:D,Conciliacao!A338)</f>
        <v>0</v>
      </c>
      <c r="I338" s="10">
        <f t="shared" si="33"/>
        <v>0</v>
      </c>
      <c r="J338" s="5">
        <f>SUMIFS(df_blueme_sem_parcelamento!F:F,df_blueme_sem_parcelamento!I:I,Conciliacao!A338)</f>
        <v>0</v>
      </c>
      <c r="K338" s="5">
        <f>SUMIFS(df_blueme_com_parcelamento!I:I,df_blueme_com_parcelamento!L:L,Conciliacao!A338)</f>
        <v>0</v>
      </c>
      <c r="L338" s="9">
        <f>SUMIFS(df_mutuos!I:I,df_mutuos!B:B,Conciliacao!A338)</f>
        <v>0</v>
      </c>
      <c r="M338" s="9">
        <f>SUMIFS(df_taxas_bancarias!E:E,df_taxas_bancarias!D:D,Conciliacao!A338,df_taxas_bancarias!F:F,"b'\x00'")</f>
        <v>0</v>
      </c>
      <c r="N338" s="11">
        <f>SUMIFS(df_extratos!I:I,df_extratos!F:F,Conciliacao!A338,df_extratos!G:G,"DEBITO")</f>
        <v>0</v>
      </c>
      <c r="O338" s="12">
        <f t="shared" si="34"/>
        <v>0</v>
      </c>
      <c r="P338" s="26">
        <f t="shared" si="35"/>
        <v>0</v>
      </c>
    </row>
    <row r="339" spans="1:16" x14ac:dyDescent="0.35">
      <c r="A339" s="6">
        <f t="shared" si="32"/>
        <v>45629</v>
      </c>
      <c r="B339" s="4">
        <f>SUMIFS(df_faturam_zig!K:K,df_faturam_zig!L:L,Conciliacao!A339)</f>
        <v>0</v>
      </c>
      <c r="C339" s="4"/>
      <c r="D339" s="4">
        <f>SUMIFS(df_faturam_zig!E:E,df_faturam_zig!L:L,Conciliacao!A339,df_faturam_zig!F:F,"DINHEIRO")</f>
        <v>0</v>
      </c>
      <c r="E339" s="4">
        <f>SUMIFS(view_parc_agrup!G:G,view_parc_agrup!F:F,Conciliacao!A339)</f>
        <v>0</v>
      </c>
      <c r="F339" s="7">
        <f>SUMIFS(df_mutuos!H:H,df_mutuos!B:B,Conciliacao!A339)</f>
        <v>0</v>
      </c>
      <c r="G339" s="8">
        <f>SUMIFS(df_extratos!I:I,df_extratos!F:F,Conciliacao!A339,df_extratos!G:G,"CREDITO")</f>
        <v>0</v>
      </c>
      <c r="H339" s="24">
        <f>SUMIFS(df_tesouraria_trans!E:E,df_tesouraria_trans!D:D,Conciliacao!A339)</f>
        <v>0</v>
      </c>
      <c r="I339" s="10">
        <f t="shared" si="33"/>
        <v>0</v>
      </c>
      <c r="J339" s="5">
        <f>SUMIFS(df_blueme_sem_parcelamento!F:F,df_blueme_sem_parcelamento!I:I,Conciliacao!A339)</f>
        <v>0</v>
      </c>
      <c r="K339" s="5">
        <f>SUMIFS(df_blueme_com_parcelamento!I:I,df_blueme_com_parcelamento!L:L,Conciliacao!A339)</f>
        <v>0</v>
      </c>
      <c r="L339" s="9">
        <f>SUMIFS(df_mutuos!I:I,df_mutuos!B:B,Conciliacao!A339)</f>
        <v>0</v>
      </c>
      <c r="M339" s="9">
        <f>SUMIFS(df_taxas_bancarias!E:E,df_taxas_bancarias!D:D,Conciliacao!A339,df_taxas_bancarias!F:F,"b'\x00'")</f>
        <v>0</v>
      </c>
      <c r="N339" s="11">
        <f>SUMIFS(df_extratos!I:I,df_extratos!F:F,Conciliacao!A339,df_extratos!G:G,"DEBITO")</f>
        <v>0</v>
      </c>
      <c r="O339" s="12">
        <f t="shared" si="34"/>
        <v>0</v>
      </c>
      <c r="P339" s="26">
        <f t="shared" si="35"/>
        <v>0</v>
      </c>
    </row>
    <row r="340" spans="1:16" x14ac:dyDescent="0.35">
      <c r="A340" s="6">
        <f t="shared" si="32"/>
        <v>45630</v>
      </c>
      <c r="B340" s="4">
        <f>SUMIFS(df_faturam_zig!K:K,df_faturam_zig!L:L,Conciliacao!A340)</f>
        <v>0</v>
      </c>
      <c r="C340" s="4"/>
      <c r="D340" s="4">
        <f>SUMIFS(df_faturam_zig!E:E,df_faturam_zig!L:L,Conciliacao!A340,df_faturam_zig!F:F,"DINHEIRO")</f>
        <v>0</v>
      </c>
      <c r="E340" s="4">
        <f>SUMIFS(view_parc_agrup!G:G,view_parc_agrup!F:F,Conciliacao!A340)</f>
        <v>0</v>
      </c>
      <c r="F340" s="7">
        <f>SUMIFS(df_mutuos!H:H,df_mutuos!B:B,Conciliacao!A340)</f>
        <v>0</v>
      </c>
      <c r="G340" s="8">
        <f>SUMIFS(df_extratos!I:I,df_extratos!F:F,Conciliacao!A340,df_extratos!G:G,"CREDITO")</f>
        <v>0</v>
      </c>
      <c r="H340" s="24">
        <f>SUMIFS(df_tesouraria_trans!E:E,df_tesouraria_trans!D:D,Conciliacao!A340)</f>
        <v>0</v>
      </c>
      <c r="I340" s="10">
        <f t="shared" si="33"/>
        <v>0</v>
      </c>
      <c r="J340" s="5">
        <f>SUMIFS(df_blueme_sem_parcelamento!F:F,df_blueme_sem_parcelamento!I:I,Conciliacao!A340)</f>
        <v>0</v>
      </c>
      <c r="K340" s="5">
        <f>SUMIFS(df_blueme_com_parcelamento!I:I,df_blueme_com_parcelamento!L:L,Conciliacao!A340)</f>
        <v>0</v>
      </c>
      <c r="L340" s="9">
        <f>SUMIFS(df_mutuos!I:I,df_mutuos!B:B,Conciliacao!A340)</f>
        <v>0</v>
      </c>
      <c r="M340" s="9">
        <f>SUMIFS(df_taxas_bancarias!E:E,df_taxas_bancarias!D:D,Conciliacao!A340,df_taxas_bancarias!F:F,"b'\x00'")</f>
        <v>0</v>
      </c>
      <c r="N340" s="11">
        <f>SUMIFS(df_extratos!I:I,df_extratos!F:F,Conciliacao!A340,df_extratos!G:G,"DEBITO")</f>
        <v>0</v>
      </c>
      <c r="O340" s="12">
        <f t="shared" si="34"/>
        <v>0</v>
      </c>
      <c r="P340" s="26">
        <f t="shared" si="35"/>
        <v>0</v>
      </c>
    </row>
    <row r="341" spans="1:16" x14ac:dyDescent="0.35">
      <c r="A341" s="6">
        <f t="shared" si="32"/>
        <v>45631</v>
      </c>
      <c r="B341" s="4">
        <f>SUMIFS(df_faturam_zig!K:K,df_faturam_zig!L:L,Conciliacao!A341)</f>
        <v>0</v>
      </c>
      <c r="C341" s="4"/>
      <c r="D341" s="4">
        <f>SUMIFS(df_faturam_zig!E:E,df_faturam_zig!L:L,Conciliacao!A341,df_faturam_zig!F:F,"DINHEIRO")</f>
        <v>0</v>
      </c>
      <c r="E341" s="4">
        <f>SUMIFS(view_parc_agrup!G:G,view_parc_agrup!F:F,Conciliacao!A341)</f>
        <v>0</v>
      </c>
      <c r="F341" s="7">
        <f>SUMIFS(df_mutuos!H:H,df_mutuos!B:B,Conciliacao!A341)</f>
        <v>0</v>
      </c>
      <c r="G341" s="8">
        <f>SUMIFS(df_extratos!I:I,df_extratos!F:F,Conciliacao!A341,df_extratos!G:G,"CREDITO")</f>
        <v>0</v>
      </c>
      <c r="H341" s="24">
        <f>SUMIFS(df_tesouraria_trans!E:E,df_tesouraria_trans!D:D,Conciliacao!A341)</f>
        <v>0</v>
      </c>
      <c r="I341" s="10">
        <f t="shared" si="33"/>
        <v>0</v>
      </c>
      <c r="J341" s="5">
        <f>SUMIFS(df_blueme_sem_parcelamento!F:F,df_blueme_sem_parcelamento!I:I,Conciliacao!A341)</f>
        <v>0</v>
      </c>
      <c r="K341" s="5">
        <f>SUMIFS(df_blueme_com_parcelamento!I:I,df_blueme_com_parcelamento!L:L,Conciliacao!A341)</f>
        <v>0</v>
      </c>
      <c r="L341" s="9">
        <f>SUMIFS(df_mutuos!I:I,df_mutuos!B:B,Conciliacao!A341)</f>
        <v>0</v>
      </c>
      <c r="M341" s="9">
        <f>SUMIFS(df_taxas_bancarias!E:E,df_taxas_bancarias!D:D,Conciliacao!A341,df_taxas_bancarias!F:F,"b'\x00'")</f>
        <v>0</v>
      </c>
      <c r="N341" s="11">
        <f>SUMIFS(df_extratos!I:I,df_extratos!F:F,Conciliacao!A341,df_extratos!G:G,"DEBITO")</f>
        <v>0</v>
      </c>
      <c r="O341" s="12">
        <f t="shared" si="34"/>
        <v>0</v>
      </c>
      <c r="P341" s="26">
        <f t="shared" si="35"/>
        <v>0</v>
      </c>
    </row>
    <row r="342" spans="1:16" x14ac:dyDescent="0.35">
      <c r="A342" s="6">
        <f t="shared" si="32"/>
        <v>45632</v>
      </c>
      <c r="B342" s="4">
        <f>SUMIFS(df_faturam_zig!K:K,df_faturam_zig!L:L,Conciliacao!A342)</f>
        <v>0</v>
      </c>
      <c r="C342" s="4"/>
      <c r="D342" s="4">
        <f>SUMIFS(df_faturam_zig!E:E,df_faturam_zig!L:L,Conciliacao!A342,df_faturam_zig!F:F,"DINHEIRO")</f>
        <v>0</v>
      </c>
      <c r="E342" s="4">
        <f>SUMIFS(view_parc_agrup!G:G,view_parc_agrup!F:F,Conciliacao!A342)</f>
        <v>0</v>
      </c>
      <c r="F342" s="7">
        <f>SUMIFS(df_mutuos!H:H,df_mutuos!B:B,Conciliacao!A342)</f>
        <v>0</v>
      </c>
      <c r="G342" s="8">
        <f>SUMIFS(df_extratos!I:I,df_extratos!F:F,Conciliacao!A342,df_extratos!G:G,"CREDITO")</f>
        <v>0</v>
      </c>
      <c r="H342" s="24">
        <f>SUMIFS(df_tesouraria_trans!E:E,df_tesouraria_trans!D:D,Conciliacao!A342)</f>
        <v>0</v>
      </c>
      <c r="I342" s="10">
        <f t="shared" si="33"/>
        <v>0</v>
      </c>
      <c r="J342" s="5">
        <f>SUMIFS(df_blueme_sem_parcelamento!F:F,df_blueme_sem_parcelamento!I:I,Conciliacao!A342)</f>
        <v>0</v>
      </c>
      <c r="K342" s="5">
        <f>SUMIFS(df_blueme_com_parcelamento!I:I,df_blueme_com_parcelamento!L:L,Conciliacao!A342)</f>
        <v>0</v>
      </c>
      <c r="L342" s="9">
        <f>SUMIFS(df_mutuos!I:I,df_mutuos!B:B,Conciliacao!A342)</f>
        <v>0</v>
      </c>
      <c r="M342" s="9">
        <f>SUMIFS(df_taxas_bancarias!E:E,df_taxas_bancarias!D:D,Conciliacao!A342,df_taxas_bancarias!F:F,"b'\x00'")</f>
        <v>0</v>
      </c>
      <c r="N342" s="11">
        <f>SUMIFS(df_extratos!I:I,df_extratos!F:F,Conciliacao!A342,df_extratos!G:G,"DEBITO")</f>
        <v>0</v>
      </c>
      <c r="O342" s="12">
        <f t="shared" si="34"/>
        <v>0</v>
      </c>
      <c r="P342" s="26">
        <f t="shared" si="35"/>
        <v>0</v>
      </c>
    </row>
    <row r="343" spans="1:16" x14ac:dyDescent="0.35">
      <c r="A343" s="6">
        <f t="shared" si="32"/>
        <v>45633</v>
      </c>
      <c r="B343" s="4">
        <f>SUMIFS(df_faturam_zig!K:K,df_faturam_zig!L:L,Conciliacao!A343)</f>
        <v>0</v>
      </c>
      <c r="C343" s="4"/>
      <c r="D343" s="4">
        <f>SUMIFS(df_faturam_zig!E:E,df_faturam_zig!L:L,Conciliacao!A343,df_faturam_zig!F:F,"DINHEIRO")</f>
        <v>0</v>
      </c>
      <c r="E343" s="4">
        <f>SUMIFS(view_parc_agrup!G:G,view_parc_agrup!F:F,Conciliacao!A343)</f>
        <v>0</v>
      </c>
      <c r="F343" s="7">
        <f>SUMIFS(df_mutuos!H:H,df_mutuos!B:B,Conciliacao!A343)</f>
        <v>0</v>
      </c>
      <c r="G343" s="8">
        <f>SUMIFS(df_extratos!I:I,df_extratos!F:F,Conciliacao!A343,df_extratos!G:G,"CREDITO")</f>
        <v>0</v>
      </c>
      <c r="H343" s="24">
        <f>SUMIFS(df_tesouraria_trans!E:E,df_tesouraria_trans!D:D,Conciliacao!A343)</f>
        <v>0</v>
      </c>
      <c r="I343" s="10">
        <f t="shared" si="33"/>
        <v>0</v>
      </c>
      <c r="J343" s="5">
        <f>SUMIFS(df_blueme_sem_parcelamento!F:F,df_blueme_sem_parcelamento!I:I,Conciliacao!A343)</f>
        <v>0</v>
      </c>
      <c r="K343" s="5">
        <f>SUMIFS(df_blueme_com_parcelamento!I:I,df_blueme_com_parcelamento!L:L,Conciliacao!A343)</f>
        <v>0</v>
      </c>
      <c r="L343" s="9">
        <f>SUMIFS(df_mutuos!I:I,df_mutuos!B:B,Conciliacao!A343)</f>
        <v>0</v>
      </c>
      <c r="M343" s="9">
        <f>SUMIFS(df_taxas_bancarias!E:E,df_taxas_bancarias!D:D,Conciliacao!A343,df_taxas_bancarias!F:F,"b'\x00'")</f>
        <v>0</v>
      </c>
      <c r="N343" s="11">
        <f>SUMIFS(df_extratos!I:I,df_extratos!F:F,Conciliacao!A343,df_extratos!G:G,"DEBITO")</f>
        <v>0</v>
      </c>
      <c r="O343" s="12">
        <f t="shared" si="34"/>
        <v>0</v>
      </c>
      <c r="P343" s="26">
        <f t="shared" si="35"/>
        <v>0</v>
      </c>
    </row>
    <row r="344" spans="1:16" x14ac:dyDescent="0.35">
      <c r="A344" s="6">
        <f t="shared" si="32"/>
        <v>45634</v>
      </c>
      <c r="B344" s="4">
        <f>SUMIFS(df_faturam_zig!K:K,df_faturam_zig!L:L,Conciliacao!A344)</f>
        <v>0</v>
      </c>
      <c r="C344" s="4"/>
      <c r="D344" s="4">
        <f>SUMIFS(df_faturam_zig!E:E,df_faturam_zig!L:L,Conciliacao!A344,df_faturam_zig!F:F,"DINHEIRO")</f>
        <v>0</v>
      </c>
      <c r="E344" s="4">
        <f>SUMIFS(view_parc_agrup!G:G,view_parc_agrup!F:F,Conciliacao!A344)</f>
        <v>0</v>
      </c>
      <c r="F344" s="7">
        <f>SUMIFS(df_mutuos!H:H,df_mutuos!B:B,Conciliacao!A344)</f>
        <v>0</v>
      </c>
      <c r="G344" s="8">
        <f>SUMIFS(df_extratos!I:I,df_extratos!F:F,Conciliacao!A344,df_extratos!G:G,"CREDITO")</f>
        <v>0</v>
      </c>
      <c r="H344" s="24">
        <f>SUMIFS(df_tesouraria_trans!E:E,df_tesouraria_trans!D:D,Conciliacao!A344)</f>
        <v>0</v>
      </c>
      <c r="I344" s="10">
        <f t="shared" si="33"/>
        <v>0</v>
      </c>
      <c r="J344" s="5">
        <f>SUMIFS(df_blueme_sem_parcelamento!F:F,df_blueme_sem_parcelamento!I:I,Conciliacao!A344)</f>
        <v>0</v>
      </c>
      <c r="K344" s="5">
        <f>SUMIFS(df_blueme_com_parcelamento!I:I,df_blueme_com_parcelamento!L:L,Conciliacao!A344)</f>
        <v>0</v>
      </c>
      <c r="L344" s="9">
        <f>SUMIFS(df_mutuos!I:I,df_mutuos!B:B,Conciliacao!A344)</f>
        <v>0</v>
      </c>
      <c r="M344" s="9">
        <f>SUMIFS(df_taxas_bancarias!E:E,df_taxas_bancarias!D:D,Conciliacao!A344,df_taxas_bancarias!F:F,"b'\x00'")</f>
        <v>0</v>
      </c>
      <c r="N344" s="11">
        <f>SUMIFS(df_extratos!I:I,df_extratos!F:F,Conciliacao!A344,df_extratos!G:G,"DEBITO")</f>
        <v>0</v>
      </c>
      <c r="O344" s="12">
        <f t="shared" si="34"/>
        <v>0</v>
      </c>
      <c r="P344" s="26">
        <f t="shared" si="35"/>
        <v>0</v>
      </c>
    </row>
    <row r="345" spans="1:16" x14ac:dyDescent="0.35">
      <c r="A345" s="6">
        <f t="shared" si="32"/>
        <v>45635</v>
      </c>
      <c r="B345" s="4">
        <f>SUMIFS(df_faturam_zig!K:K,df_faturam_zig!L:L,Conciliacao!A345)</f>
        <v>0</v>
      </c>
      <c r="C345" s="4"/>
      <c r="D345" s="4">
        <f>SUMIFS(df_faturam_zig!E:E,df_faturam_zig!L:L,Conciliacao!A345,df_faturam_zig!F:F,"DINHEIRO")</f>
        <v>0</v>
      </c>
      <c r="E345" s="4">
        <f>SUMIFS(view_parc_agrup!G:G,view_parc_agrup!F:F,Conciliacao!A345)</f>
        <v>0</v>
      </c>
      <c r="F345" s="7">
        <f>SUMIFS(df_mutuos!H:H,df_mutuos!B:B,Conciliacao!A345)</f>
        <v>0</v>
      </c>
      <c r="G345" s="8">
        <f>SUMIFS(df_extratos!I:I,df_extratos!F:F,Conciliacao!A345,df_extratos!G:G,"CREDITO")</f>
        <v>0</v>
      </c>
      <c r="H345" s="24">
        <f>SUMIFS(df_tesouraria_trans!E:E,df_tesouraria_trans!D:D,Conciliacao!A345)</f>
        <v>0</v>
      </c>
      <c r="I345" s="10">
        <f t="shared" si="33"/>
        <v>0</v>
      </c>
      <c r="J345" s="5">
        <f>SUMIFS(df_blueme_sem_parcelamento!F:F,df_blueme_sem_parcelamento!I:I,Conciliacao!A345)</f>
        <v>0</v>
      </c>
      <c r="K345" s="5">
        <f>SUMIFS(df_blueme_com_parcelamento!I:I,df_blueme_com_parcelamento!L:L,Conciliacao!A345)</f>
        <v>0</v>
      </c>
      <c r="L345" s="9">
        <f>SUMIFS(df_mutuos!I:I,df_mutuos!B:B,Conciliacao!A345)</f>
        <v>0</v>
      </c>
      <c r="M345" s="9">
        <f>SUMIFS(df_taxas_bancarias!E:E,df_taxas_bancarias!D:D,Conciliacao!A345,df_taxas_bancarias!F:F,"b'\x00'")</f>
        <v>0</v>
      </c>
      <c r="N345" s="11">
        <f>SUMIFS(df_extratos!I:I,df_extratos!F:F,Conciliacao!A345,df_extratos!G:G,"DEBITO")</f>
        <v>0</v>
      </c>
      <c r="O345" s="12">
        <f t="shared" si="34"/>
        <v>0</v>
      </c>
      <c r="P345" s="26">
        <f t="shared" si="35"/>
        <v>0</v>
      </c>
    </row>
    <row r="346" spans="1:16" x14ac:dyDescent="0.35">
      <c r="A346" s="6">
        <f t="shared" si="32"/>
        <v>45636</v>
      </c>
      <c r="B346" s="4">
        <f>SUMIFS(df_faturam_zig!K:K,df_faturam_zig!L:L,Conciliacao!A346)</f>
        <v>0</v>
      </c>
      <c r="C346" s="4"/>
      <c r="D346" s="4">
        <f>SUMIFS(df_faturam_zig!E:E,df_faturam_zig!L:L,Conciliacao!A346,df_faturam_zig!F:F,"DINHEIRO")</f>
        <v>0</v>
      </c>
      <c r="E346" s="4">
        <f>SUMIFS(view_parc_agrup!G:G,view_parc_agrup!F:F,Conciliacao!A346)</f>
        <v>0</v>
      </c>
      <c r="F346" s="7">
        <f>SUMIFS(df_mutuos!H:H,df_mutuos!B:B,Conciliacao!A346)</f>
        <v>0</v>
      </c>
      <c r="G346" s="8">
        <f>SUMIFS(df_extratos!I:I,df_extratos!F:F,Conciliacao!A346,df_extratos!G:G,"CREDITO")</f>
        <v>0</v>
      </c>
      <c r="H346" s="24">
        <f>SUMIFS(df_tesouraria_trans!E:E,df_tesouraria_trans!D:D,Conciliacao!A346)</f>
        <v>0</v>
      </c>
      <c r="I346" s="10">
        <f t="shared" si="33"/>
        <v>0</v>
      </c>
      <c r="J346" s="5">
        <f>SUMIFS(df_blueme_sem_parcelamento!F:F,df_blueme_sem_parcelamento!I:I,Conciliacao!A346)</f>
        <v>0</v>
      </c>
      <c r="K346" s="5">
        <f>SUMIFS(df_blueme_com_parcelamento!I:I,df_blueme_com_parcelamento!L:L,Conciliacao!A346)</f>
        <v>0</v>
      </c>
      <c r="L346" s="9">
        <f>SUMIFS(df_mutuos!I:I,df_mutuos!B:B,Conciliacao!A346)</f>
        <v>0</v>
      </c>
      <c r="M346" s="9">
        <f>SUMIFS(df_taxas_bancarias!E:E,df_taxas_bancarias!D:D,Conciliacao!A346,df_taxas_bancarias!F:F,"b'\x00'")</f>
        <v>0</v>
      </c>
      <c r="N346" s="11">
        <f>SUMIFS(df_extratos!I:I,df_extratos!F:F,Conciliacao!A346,df_extratos!G:G,"DEBITO")</f>
        <v>0</v>
      </c>
      <c r="O346" s="12">
        <f t="shared" si="34"/>
        <v>0</v>
      </c>
      <c r="P346" s="26">
        <f t="shared" si="35"/>
        <v>0</v>
      </c>
    </row>
    <row r="347" spans="1:16" x14ac:dyDescent="0.35">
      <c r="A347" s="6">
        <f t="shared" si="32"/>
        <v>45637</v>
      </c>
      <c r="B347" s="4">
        <f>SUMIFS(df_faturam_zig!K:K,df_faturam_zig!L:L,Conciliacao!A347)</f>
        <v>0</v>
      </c>
      <c r="C347" s="4"/>
      <c r="D347" s="4">
        <f>SUMIFS(df_faturam_zig!E:E,df_faturam_zig!L:L,Conciliacao!A347,df_faturam_zig!F:F,"DINHEIRO")</f>
        <v>0</v>
      </c>
      <c r="E347" s="4">
        <f>SUMIFS(view_parc_agrup!G:G,view_parc_agrup!F:F,Conciliacao!A347)</f>
        <v>0</v>
      </c>
      <c r="F347" s="7">
        <f>SUMIFS(df_mutuos!H:H,df_mutuos!B:B,Conciliacao!A347)</f>
        <v>0</v>
      </c>
      <c r="G347" s="8">
        <f>SUMIFS(df_extratos!I:I,df_extratos!F:F,Conciliacao!A347,df_extratos!G:G,"CREDITO")</f>
        <v>0</v>
      </c>
      <c r="H347" s="24">
        <f>SUMIFS(df_tesouraria_trans!E:E,df_tesouraria_trans!D:D,Conciliacao!A347)</f>
        <v>0</v>
      </c>
      <c r="I347" s="10">
        <f t="shared" si="33"/>
        <v>0</v>
      </c>
      <c r="J347" s="5">
        <f>SUMIFS(df_blueme_sem_parcelamento!F:F,df_blueme_sem_parcelamento!I:I,Conciliacao!A347)</f>
        <v>0</v>
      </c>
      <c r="K347" s="5">
        <f>SUMIFS(df_blueme_com_parcelamento!I:I,df_blueme_com_parcelamento!L:L,Conciliacao!A347)</f>
        <v>0</v>
      </c>
      <c r="L347" s="9">
        <f>SUMIFS(df_mutuos!I:I,df_mutuos!B:B,Conciliacao!A347)</f>
        <v>0</v>
      </c>
      <c r="M347" s="9">
        <f>SUMIFS(df_taxas_bancarias!E:E,df_taxas_bancarias!D:D,Conciliacao!A347,df_taxas_bancarias!F:F,"b'\x00'")</f>
        <v>0</v>
      </c>
      <c r="N347" s="11">
        <f>SUMIFS(df_extratos!I:I,df_extratos!F:F,Conciliacao!A347,df_extratos!G:G,"DEBITO")</f>
        <v>0</v>
      </c>
      <c r="O347" s="12">
        <f t="shared" si="34"/>
        <v>0</v>
      </c>
      <c r="P347" s="26">
        <f t="shared" si="35"/>
        <v>0</v>
      </c>
    </row>
    <row r="348" spans="1:16" x14ac:dyDescent="0.35">
      <c r="A348" s="6">
        <f t="shared" si="32"/>
        <v>45638</v>
      </c>
      <c r="B348" s="4">
        <f>SUMIFS(df_faturam_zig!K:K,df_faturam_zig!L:L,Conciliacao!A348)</f>
        <v>0</v>
      </c>
      <c r="C348" s="4"/>
      <c r="D348" s="4">
        <f>SUMIFS(df_faturam_zig!E:E,df_faturam_zig!L:L,Conciliacao!A348,df_faturam_zig!F:F,"DINHEIRO")</f>
        <v>0</v>
      </c>
      <c r="E348" s="4">
        <f>SUMIFS(view_parc_agrup!G:G,view_parc_agrup!F:F,Conciliacao!A348)</f>
        <v>0</v>
      </c>
      <c r="F348" s="7">
        <f>SUMIFS(df_mutuos!H:H,df_mutuos!B:B,Conciliacao!A348)</f>
        <v>0</v>
      </c>
      <c r="G348" s="8">
        <f>SUMIFS(df_extratos!I:I,df_extratos!F:F,Conciliacao!A348,df_extratos!G:G,"CREDITO")</f>
        <v>0</v>
      </c>
      <c r="H348" s="24">
        <f>SUMIFS(df_tesouraria_trans!E:E,df_tesouraria_trans!D:D,Conciliacao!A348)</f>
        <v>0</v>
      </c>
      <c r="I348" s="10">
        <f t="shared" si="33"/>
        <v>0</v>
      </c>
      <c r="J348" s="5">
        <f>SUMIFS(df_blueme_sem_parcelamento!F:F,df_blueme_sem_parcelamento!I:I,Conciliacao!A348)</f>
        <v>0</v>
      </c>
      <c r="K348" s="5">
        <f>SUMIFS(df_blueme_com_parcelamento!I:I,df_blueme_com_parcelamento!L:L,Conciliacao!A348)</f>
        <v>0</v>
      </c>
      <c r="L348" s="9">
        <f>SUMIFS(df_mutuos!I:I,df_mutuos!B:B,Conciliacao!A348)</f>
        <v>0</v>
      </c>
      <c r="M348" s="9">
        <f>SUMIFS(df_taxas_bancarias!E:E,df_taxas_bancarias!D:D,Conciliacao!A348,df_taxas_bancarias!F:F,"b'\x00'")</f>
        <v>0</v>
      </c>
      <c r="N348" s="11">
        <f>SUMIFS(df_extratos!I:I,df_extratos!F:F,Conciliacao!A348,df_extratos!G:G,"DEBITO")</f>
        <v>0</v>
      </c>
      <c r="O348" s="12">
        <f t="shared" si="34"/>
        <v>0</v>
      </c>
      <c r="P348" s="26">
        <f t="shared" si="35"/>
        <v>0</v>
      </c>
    </row>
    <row r="349" spans="1:16" x14ac:dyDescent="0.35">
      <c r="A349" s="6">
        <f t="shared" si="32"/>
        <v>45639</v>
      </c>
      <c r="B349" s="4">
        <f>SUMIFS(df_faturam_zig!K:K,df_faturam_zig!L:L,Conciliacao!A349)</f>
        <v>0</v>
      </c>
      <c r="C349" s="4"/>
      <c r="D349" s="4">
        <f>SUMIFS(df_faturam_zig!E:E,df_faturam_zig!L:L,Conciliacao!A349,df_faturam_zig!F:F,"DINHEIRO")</f>
        <v>0</v>
      </c>
      <c r="E349" s="4">
        <f>SUMIFS(view_parc_agrup!G:G,view_parc_agrup!F:F,Conciliacao!A349)</f>
        <v>0</v>
      </c>
      <c r="F349" s="7">
        <f>SUMIFS(df_mutuos!H:H,df_mutuos!B:B,Conciliacao!A349)</f>
        <v>0</v>
      </c>
      <c r="G349" s="8">
        <f>SUMIFS(df_extratos!I:I,df_extratos!F:F,Conciliacao!A349,df_extratos!G:G,"CREDITO")</f>
        <v>0</v>
      </c>
      <c r="H349" s="24">
        <f>SUMIFS(df_tesouraria_trans!E:E,df_tesouraria_trans!D:D,Conciliacao!A349)</f>
        <v>0</v>
      </c>
      <c r="I349" s="10">
        <f t="shared" si="33"/>
        <v>0</v>
      </c>
      <c r="J349" s="5">
        <f>SUMIFS(df_blueme_sem_parcelamento!F:F,df_blueme_sem_parcelamento!I:I,Conciliacao!A349)</f>
        <v>0</v>
      </c>
      <c r="K349" s="5">
        <f>SUMIFS(df_blueme_com_parcelamento!I:I,df_blueme_com_parcelamento!L:L,Conciliacao!A349)</f>
        <v>0</v>
      </c>
      <c r="L349" s="9">
        <f>SUMIFS(df_mutuos!I:I,df_mutuos!B:B,Conciliacao!A349)</f>
        <v>0</v>
      </c>
      <c r="M349" s="9">
        <f>SUMIFS(df_taxas_bancarias!E:E,df_taxas_bancarias!D:D,Conciliacao!A349,df_taxas_bancarias!F:F,"b'\x00'")</f>
        <v>0</v>
      </c>
      <c r="N349" s="11">
        <f>SUMIFS(df_extratos!I:I,df_extratos!F:F,Conciliacao!A349,df_extratos!G:G,"DEBITO")</f>
        <v>0</v>
      </c>
      <c r="O349" s="12">
        <f t="shared" si="34"/>
        <v>0</v>
      </c>
      <c r="P349" s="26">
        <f t="shared" si="35"/>
        <v>0</v>
      </c>
    </row>
    <row r="350" spans="1:16" x14ac:dyDescent="0.35">
      <c r="A350" s="6">
        <f t="shared" si="32"/>
        <v>45640</v>
      </c>
      <c r="B350" s="4">
        <f>SUMIFS(df_faturam_zig!K:K,df_faturam_zig!L:L,Conciliacao!A350)</f>
        <v>0</v>
      </c>
      <c r="C350" s="4"/>
      <c r="D350" s="4">
        <f>SUMIFS(df_faturam_zig!E:E,df_faturam_zig!L:L,Conciliacao!A350,df_faturam_zig!F:F,"DINHEIRO")</f>
        <v>0</v>
      </c>
      <c r="E350" s="4">
        <f>SUMIFS(view_parc_agrup!G:G,view_parc_agrup!F:F,Conciliacao!A350)</f>
        <v>0</v>
      </c>
      <c r="F350" s="7">
        <f>SUMIFS(df_mutuos!H:H,df_mutuos!B:B,Conciliacao!A350)</f>
        <v>0</v>
      </c>
      <c r="G350" s="8">
        <f>SUMIFS(df_extratos!I:I,df_extratos!F:F,Conciliacao!A350,df_extratos!G:G,"CREDITO")</f>
        <v>0</v>
      </c>
      <c r="H350" s="24">
        <f>SUMIFS(df_tesouraria_trans!E:E,df_tesouraria_trans!D:D,Conciliacao!A350)</f>
        <v>0</v>
      </c>
      <c r="I350" s="10">
        <f t="shared" si="33"/>
        <v>0</v>
      </c>
      <c r="J350" s="5">
        <f>SUMIFS(df_blueme_sem_parcelamento!F:F,df_blueme_sem_parcelamento!I:I,Conciliacao!A350)</f>
        <v>0</v>
      </c>
      <c r="K350" s="5">
        <f>SUMIFS(df_blueme_com_parcelamento!I:I,df_blueme_com_parcelamento!L:L,Conciliacao!A350)</f>
        <v>0</v>
      </c>
      <c r="L350" s="9">
        <f>SUMIFS(df_mutuos!I:I,df_mutuos!B:B,Conciliacao!A350)</f>
        <v>0</v>
      </c>
      <c r="M350" s="9">
        <f>SUMIFS(df_taxas_bancarias!E:E,df_taxas_bancarias!D:D,Conciliacao!A350,df_taxas_bancarias!F:F,"b'\x00'")</f>
        <v>0</v>
      </c>
      <c r="N350" s="11">
        <f>SUMIFS(df_extratos!I:I,df_extratos!F:F,Conciliacao!A350,df_extratos!G:G,"DEBITO")</f>
        <v>0</v>
      </c>
      <c r="O350" s="12">
        <f t="shared" si="34"/>
        <v>0</v>
      </c>
      <c r="P350" s="26">
        <f t="shared" si="35"/>
        <v>0</v>
      </c>
    </row>
    <row r="351" spans="1:16" x14ac:dyDescent="0.35">
      <c r="A351" s="6">
        <f t="shared" si="32"/>
        <v>45641</v>
      </c>
      <c r="B351" s="4">
        <f>SUMIFS(df_faturam_zig!K:K,df_faturam_zig!L:L,Conciliacao!A351)</f>
        <v>0</v>
      </c>
      <c r="C351" s="4"/>
      <c r="D351" s="4">
        <f>SUMIFS(df_faturam_zig!E:E,df_faturam_zig!L:L,Conciliacao!A351,df_faturam_zig!F:F,"DINHEIRO")</f>
        <v>0</v>
      </c>
      <c r="E351" s="4">
        <f>SUMIFS(view_parc_agrup!G:G,view_parc_agrup!F:F,Conciliacao!A351)</f>
        <v>0</v>
      </c>
      <c r="F351" s="7">
        <f>SUMIFS(df_mutuos!H:H,df_mutuos!B:B,Conciliacao!A351)</f>
        <v>0</v>
      </c>
      <c r="G351" s="8">
        <f>SUMIFS(df_extratos!I:I,df_extratos!F:F,Conciliacao!A351,df_extratos!G:G,"CREDITO")</f>
        <v>0</v>
      </c>
      <c r="H351" s="24">
        <f>SUMIFS(df_tesouraria_trans!E:E,df_tesouraria_trans!D:D,Conciliacao!A351)</f>
        <v>0</v>
      </c>
      <c r="I351" s="10">
        <f t="shared" si="33"/>
        <v>0</v>
      </c>
      <c r="J351" s="5">
        <f>SUMIFS(df_blueme_sem_parcelamento!F:F,df_blueme_sem_parcelamento!I:I,Conciliacao!A351)</f>
        <v>0</v>
      </c>
      <c r="K351" s="5">
        <f>SUMIFS(df_blueme_com_parcelamento!I:I,df_blueme_com_parcelamento!L:L,Conciliacao!A351)</f>
        <v>0</v>
      </c>
      <c r="L351" s="9">
        <f>SUMIFS(df_mutuos!I:I,df_mutuos!B:B,Conciliacao!A351)</f>
        <v>0</v>
      </c>
      <c r="M351" s="9">
        <f>SUMIFS(df_taxas_bancarias!E:E,df_taxas_bancarias!D:D,Conciliacao!A351,df_taxas_bancarias!F:F,"b'\x00'")</f>
        <v>0</v>
      </c>
      <c r="N351" s="11">
        <f>SUMIFS(df_extratos!I:I,df_extratos!F:F,Conciliacao!A351,df_extratos!G:G,"DEBITO")</f>
        <v>0</v>
      </c>
      <c r="O351" s="12">
        <f t="shared" si="34"/>
        <v>0</v>
      </c>
      <c r="P351" s="26">
        <f t="shared" si="35"/>
        <v>0</v>
      </c>
    </row>
    <row r="352" spans="1:16" x14ac:dyDescent="0.35">
      <c r="A352" s="6">
        <f t="shared" si="32"/>
        <v>45642</v>
      </c>
      <c r="B352" s="4">
        <f>SUMIFS(df_faturam_zig!K:K,df_faturam_zig!L:L,Conciliacao!A352)</f>
        <v>0</v>
      </c>
      <c r="C352" s="4"/>
      <c r="D352" s="4">
        <f>SUMIFS(df_faturam_zig!E:E,df_faturam_zig!L:L,Conciliacao!A352,df_faturam_zig!F:F,"DINHEIRO")</f>
        <v>0</v>
      </c>
      <c r="E352" s="4">
        <f>SUMIFS(view_parc_agrup!G:G,view_parc_agrup!F:F,Conciliacao!A352)</f>
        <v>0</v>
      </c>
      <c r="F352" s="7">
        <f>SUMIFS(df_mutuos!H:H,df_mutuos!B:B,Conciliacao!A352)</f>
        <v>0</v>
      </c>
      <c r="G352" s="8">
        <f>SUMIFS(df_extratos!I:I,df_extratos!F:F,Conciliacao!A352,df_extratos!G:G,"CREDITO")</f>
        <v>0</v>
      </c>
      <c r="H352" s="24">
        <f>SUMIFS(df_tesouraria_trans!E:E,df_tesouraria_trans!D:D,Conciliacao!A352)</f>
        <v>0</v>
      </c>
      <c r="I352" s="10">
        <f t="shared" si="33"/>
        <v>0</v>
      </c>
      <c r="J352" s="5">
        <f>SUMIFS(df_blueme_sem_parcelamento!F:F,df_blueme_sem_parcelamento!I:I,Conciliacao!A352)</f>
        <v>0</v>
      </c>
      <c r="K352" s="5">
        <f>SUMIFS(df_blueme_com_parcelamento!I:I,df_blueme_com_parcelamento!L:L,Conciliacao!A352)</f>
        <v>0</v>
      </c>
      <c r="L352" s="9">
        <f>SUMIFS(df_mutuos!I:I,df_mutuos!B:B,Conciliacao!A352)</f>
        <v>0</v>
      </c>
      <c r="M352" s="9">
        <f>SUMIFS(df_taxas_bancarias!E:E,df_taxas_bancarias!D:D,Conciliacao!A352,df_taxas_bancarias!F:F,"b'\x00'")</f>
        <v>0</v>
      </c>
      <c r="N352" s="11">
        <f>SUMIFS(df_extratos!I:I,df_extratos!F:F,Conciliacao!A352,df_extratos!G:G,"DEBITO")</f>
        <v>0</v>
      </c>
      <c r="O352" s="12">
        <f t="shared" si="34"/>
        <v>0</v>
      </c>
      <c r="P352" s="26">
        <f t="shared" si="35"/>
        <v>0</v>
      </c>
    </row>
    <row r="353" spans="1:16" x14ac:dyDescent="0.35">
      <c r="A353" s="6">
        <f t="shared" si="32"/>
        <v>45643</v>
      </c>
      <c r="B353" s="4">
        <f>SUMIFS(df_faturam_zig!K:K,df_faturam_zig!L:L,Conciliacao!A353)</f>
        <v>0</v>
      </c>
      <c r="C353" s="4"/>
      <c r="D353" s="4">
        <f>SUMIFS(df_faturam_zig!E:E,df_faturam_zig!L:L,Conciliacao!A353,df_faturam_zig!F:F,"DINHEIRO")</f>
        <v>0</v>
      </c>
      <c r="E353" s="4">
        <f>SUMIFS(view_parc_agrup!G:G,view_parc_agrup!F:F,Conciliacao!A353)</f>
        <v>0</v>
      </c>
      <c r="F353" s="7">
        <f>SUMIFS(df_mutuos!H:H,df_mutuos!B:B,Conciliacao!A353)</f>
        <v>0</v>
      </c>
      <c r="G353" s="8">
        <f>SUMIFS(df_extratos!I:I,df_extratos!F:F,Conciliacao!A353,df_extratos!G:G,"CREDITO")</f>
        <v>0</v>
      </c>
      <c r="H353" s="24">
        <f>SUMIFS(df_tesouraria_trans!E:E,df_tesouraria_trans!D:D,Conciliacao!A353)</f>
        <v>0</v>
      </c>
      <c r="I353" s="10">
        <f t="shared" si="33"/>
        <v>0</v>
      </c>
      <c r="J353" s="5">
        <f>SUMIFS(df_blueme_sem_parcelamento!F:F,df_blueme_sem_parcelamento!I:I,Conciliacao!A353)</f>
        <v>0</v>
      </c>
      <c r="K353" s="5">
        <f>SUMIFS(df_blueme_com_parcelamento!I:I,df_blueme_com_parcelamento!L:L,Conciliacao!A353)</f>
        <v>0</v>
      </c>
      <c r="L353" s="9">
        <f>SUMIFS(df_mutuos!I:I,df_mutuos!B:B,Conciliacao!A353)</f>
        <v>0</v>
      </c>
      <c r="M353" s="9">
        <f>SUMIFS(df_taxas_bancarias!E:E,df_taxas_bancarias!D:D,Conciliacao!A353,df_taxas_bancarias!F:F,"b'\x00'")</f>
        <v>0</v>
      </c>
      <c r="N353" s="11">
        <f>SUMIFS(df_extratos!I:I,df_extratos!F:F,Conciliacao!A353,df_extratos!G:G,"DEBITO")</f>
        <v>0</v>
      </c>
      <c r="O353" s="12">
        <f t="shared" si="34"/>
        <v>0</v>
      </c>
      <c r="P353" s="26">
        <f t="shared" si="35"/>
        <v>0</v>
      </c>
    </row>
    <row r="354" spans="1:16" x14ac:dyDescent="0.35">
      <c r="A354" s="6">
        <f t="shared" si="32"/>
        <v>45644</v>
      </c>
      <c r="B354" s="4">
        <f>SUMIFS(df_faturam_zig!K:K,df_faturam_zig!L:L,Conciliacao!A354)</f>
        <v>0</v>
      </c>
      <c r="C354" s="4"/>
      <c r="D354" s="4">
        <f>SUMIFS(df_faturam_zig!E:E,df_faturam_zig!L:L,Conciliacao!A354,df_faturam_zig!F:F,"DINHEIRO")</f>
        <v>0</v>
      </c>
      <c r="E354" s="4">
        <f>SUMIFS(view_parc_agrup!G:G,view_parc_agrup!F:F,Conciliacao!A354)</f>
        <v>0</v>
      </c>
      <c r="F354" s="7">
        <f>SUMIFS(df_mutuos!H:H,df_mutuos!B:B,Conciliacao!A354)</f>
        <v>0</v>
      </c>
      <c r="G354" s="8">
        <f>SUMIFS(df_extratos!I:I,df_extratos!F:F,Conciliacao!A354,df_extratos!G:G,"CREDITO")</f>
        <v>0</v>
      </c>
      <c r="H354" s="24">
        <f>SUMIFS(df_tesouraria_trans!E:E,df_tesouraria_trans!D:D,Conciliacao!A354)</f>
        <v>0</v>
      </c>
      <c r="I354" s="10">
        <f t="shared" si="33"/>
        <v>0</v>
      </c>
      <c r="J354" s="5">
        <f>SUMIFS(df_blueme_sem_parcelamento!F:F,df_blueme_sem_parcelamento!I:I,Conciliacao!A354)</f>
        <v>0</v>
      </c>
      <c r="K354" s="5">
        <f>SUMIFS(df_blueme_com_parcelamento!I:I,df_blueme_com_parcelamento!L:L,Conciliacao!A354)</f>
        <v>0</v>
      </c>
      <c r="L354" s="9">
        <f>SUMIFS(df_mutuos!I:I,df_mutuos!B:B,Conciliacao!A354)</f>
        <v>0</v>
      </c>
      <c r="M354" s="9">
        <f>SUMIFS(df_taxas_bancarias!E:E,df_taxas_bancarias!D:D,Conciliacao!A354,df_taxas_bancarias!F:F,"b'\x00'")</f>
        <v>0</v>
      </c>
      <c r="N354" s="11">
        <f>SUMIFS(df_extratos!I:I,df_extratos!F:F,Conciliacao!A354,df_extratos!G:G,"DEBITO")</f>
        <v>0</v>
      </c>
      <c r="O354" s="12">
        <f t="shared" si="34"/>
        <v>0</v>
      </c>
      <c r="P354" s="26">
        <f t="shared" si="35"/>
        <v>0</v>
      </c>
    </row>
    <row r="355" spans="1:16" x14ac:dyDescent="0.35">
      <c r="A355" s="6">
        <f t="shared" si="32"/>
        <v>45645</v>
      </c>
      <c r="B355" s="4">
        <f>SUMIFS(df_faturam_zig!K:K,df_faturam_zig!L:L,Conciliacao!A355)</f>
        <v>0</v>
      </c>
      <c r="C355" s="4"/>
      <c r="D355" s="4">
        <f>SUMIFS(df_faturam_zig!E:E,df_faturam_zig!L:L,Conciliacao!A355,df_faturam_zig!F:F,"DINHEIRO")</f>
        <v>0</v>
      </c>
      <c r="E355" s="4">
        <f>SUMIFS(view_parc_agrup!G:G,view_parc_agrup!F:F,Conciliacao!A355)</f>
        <v>0</v>
      </c>
      <c r="F355" s="7">
        <f>SUMIFS(df_mutuos!H:H,df_mutuos!B:B,Conciliacao!A355)</f>
        <v>0</v>
      </c>
      <c r="G355" s="8">
        <f>SUMIFS(df_extratos!I:I,df_extratos!F:F,Conciliacao!A355,df_extratos!G:G,"CREDITO")</f>
        <v>0</v>
      </c>
      <c r="H355" s="24">
        <f>SUMIFS(df_tesouraria_trans!E:E,df_tesouraria_trans!D:D,Conciliacao!A355)</f>
        <v>0</v>
      </c>
      <c r="I355" s="10">
        <f t="shared" si="33"/>
        <v>0</v>
      </c>
      <c r="J355" s="5">
        <f>SUMIFS(df_blueme_sem_parcelamento!F:F,df_blueme_sem_parcelamento!I:I,Conciliacao!A355)</f>
        <v>0</v>
      </c>
      <c r="K355" s="5">
        <f>SUMIFS(df_blueme_com_parcelamento!I:I,df_blueme_com_parcelamento!L:L,Conciliacao!A355)</f>
        <v>0</v>
      </c>
      <c r="L355" s="9">
        <f>SUMIFS(df_mutuos!I:I,df_mutuos!B:B,Conciliacao!A355)</f>
        <v>0</v>
      </c>
      <c r="M355" s="9">
        <f>SUMIFS(df_taxas_bancarias!E:E,df_taxas_bancarias!D:D,Conciliacao!A355,df_taxas_bancarias!F:F,"b'\x00'")</f>
        <v>0</v>
      </c>
      <c r="N355" s="11">
        <f>SUMIFS(df_extratos!I:I,df_extratos!F:F,Conciliacao!A355,df_extratos!G:G,"DEBITO")</f>
        <v>0</v>
      </c>
      <c r="O355" s="12">
        <f t="shared" si="34"/>
        <v>0</v>
      </c>
      <c r="P355" s="26">
        <f t="shared" si="35"/>
        <v>0</v>
      </c>
    </row>
    <row r="356" spans="1:16" x14ac:dyDescent="0.35">
      <c r="A356" s="6">
        <f t="shared" si="32"/>
        <v>45646</v>
      </c>
      <c r="B356" s="4">
        <f>SUMIFS(df_faturam_zig!K:K,df_faturam_zig!L:L,Conciliacao!A356)</f>
        <v>0</v>
      </c>
      <c r="C356" s="4"/>
      <c r="D356" s="4">
        <f>SUMIFS(df_faturam_zig!E:E,df_faturam_zig!L:L,Conciliacao!A356,df_faturam_zig!F:F,"DINHEIRO")</f>
        <v>0</v>
      </c>
      <c r="E356" s="4">
        <f>SUMIFS(view_parc_agrup!G:G,view_parc_agrup!F:F,Conciliacao!A356)</f>
        <v>0</v>
      </c>
      <c r="F356" s="7">
        <f>SUMIFS(df_mutuos!H:H,df_mutuos!B:B,Conciliacao!A356)</f>
        <v>0</v>
      </c>
      <c r="G356" s="8">
        <f>SUMIFS(df_extratos!I:I,df_extratos!F:F,Conciliacao!A356,df_extratos!G:G,"CREDITO")</f>
        <v>0</v>
      </c>
      <c r="H356" s="24">
        <f>SUMIFS(df_tesouraria_trans!E:E,df_tesouraria_trans!D:D,Conciliacao!A356)</f>
        <v>0</v>
      </c>
      <c r="I356" s="10">
        <f t="shared" si="33"/>
        <v>0</v>
      </c>
      <c r="J356" s="5">
        <f>SUMIFS(df_blueme_sem_parcelamento!F:F,df_blueme_sem_parcelamento!I:I,Conciliacao!A356)</f>
        <v>0</v>
      </c>
      <c r="K356" s="5">
        <f>SUMIFS(df_blueme_com_parcelamento!I:I,df_blueme_com_parcelamento!L:L,Conciliacao!A356)</f>
        <v>0</v>
      </c>
      <c r="L356" s="9">
        <f>SUMIFS(df_mutuos!I:I,df_mutuos!B:B,Conciliacao!A356)</f>
        <v>0</v>
      </c>
      <c r="M356" s="9">
        <f>SUMIFS(df_taxas_bancarias!E:E,df_taxas_bancarias!D:D,Conciliacao!A356,df_taxas_bancarias!F:F,"b'\x00'")</f>
        <v>0</v>
      </c>
      <c r="N356" s="11">
        <f>SUMIFS(df_extratos!I:I,df_extratos!F:F,Conciliacao!A356,df_extratos!G:G,"DEBITO")</f>
        <v>0</v>
      </c>
      <c r="O356" s="12">
        <f t="shared" si="34"/>
        <v>0</v>
      </c>
      <c r="P356" s="26">
        <f t="shared" si="35"/>
        <v>0</v>
      </c>
    </row>
    <row r="357" spans="1:16" x14ac:dyDescent="0.35">
      <c r="A357" s="6">
        <f t="shared" si="32"/>
        <v>45647</v>
      </c>
      <c r="B357" s="4">
        <f>SUMIFS(df_faturam_zig!K:K,df_faturam_zig!L:L,Conciliacao!A357)</f>
        <v>0</v>
      </c>
      <c r="C357" s="4"/>
      <c r="D357" s="4">
        <f>SUMIFS(df_faturam_zig!E:E,df_faturam_zig!L:L,Conciliacao!A357,df_faturam_zig!F:F,"DINHEIRO")</f>
        <v>0</v>
      </c>
      <c r="E357" s="4">
        <f>SUMIFS(view_parc_agrup!G:G,view_parc_agrup!F:F,Conciliacao!A357)</f>
        <v>0</v>
      </c>
      <c r="F357" s="7">
        <f>SUMIFS(df_mutuos!H:H,df_mutuos!B:B,Conciliacao!A357)</f>
        <v>0</v>
      </c>
      <c r="G357" s="8">
        <f>SUMIFS(df_extratos!I:I,df_extratos!F:F,Conciliacao!A357,df_extratos!G:G,"CREDITO")</f>
        <v>0</v>
      </c>
      <c r="H357" s="24">
        <f>SUMIFS(df_tesouraria_trans!E:E,df_tesouraria_trans!D:D,Conciliacao!A357)</f>
        <v>0</v>
      </c>
      <c r="I357" s="10">
        <f t="shared" si="33"/>
        <v>0</v>
      </c>
      <c r="J357" s="5">
        <f>SUMIFS(df_blueme_sem_parcelamento!F:F,df_blueme_sem_parcelamento!I:I,Conciliacao!A357)</f>
        <v>0</v>
      </c>
      <c r="K357" s="5">
        <f>SUMIFS(df_blueme_com_parcelamento!I:I,df_blueme_com_parcelamento!L:L,Conciliacao!A357)</f>
        <v>0</v>
      </c>
      <c r="L357" s="9">
        <f>SUMIFS(df_mutuos!I:I,df_mutuos!B:B,Conciliacao!A357)</f>
        <v>0</v>
      </c>
      <c r="M357" s="9">
        <f>SUMIFS(df_taxas_bancarias!E:E,df_taxas_bancarias!D:D,Conciliacao!A357,df_taxas_bancarias!F:F,"b'\x00'")</f>
        <v>0</v>
      </c>
      <c r="N357" s="11">
        <f>SUMIFS(df_extratos!I:I,df_extratos!F:F,Conciliacao!A357,df_extratos!G:G,"DEBITO")</f>
        <v>0</v>
      </c>
      <c r="O357" s="12">
        <f t="shared" si="34"/>
        <v>0</v>
      </c>
      <c r="P357" s="26">
        <f t="shared" si="35"/>
        <v>0</v>
      </c>
    </row>
    <row r="358" spans="1:16" x14ac:dyDescent="0.35">
      <c r="A358" s="6">
        <f t="shared" si="32"/>
        <v>45648</v>
      </c>
      <c r="B358" s="4">
        <f>SUMIFS(df_faturam_zig!K:K,df_faturam_zig!L:L,Conciliacao!A358)</f>
        <v>0</v>
      </c>
      <c r="C358" s="4"/>
      <c r="D358" s="4">
        <f>SUMIFS(df_faturam_zig!E:E,df_faturam_zig!L:L,Conciliacao!A358,df_faturam_zig!F:F,"DINHEIRO")</f>
        <v>0</v>
      </c>
      <c r="E358" s="4">
        <f>SUMIFS(view_parc_agrup!G:G,view_parc_agrup!F:F,Conciliacao!A358)</f>
        <v>0</v>
      </c>
      <c r="F358" s="7">
        <f>SUMIFS(df_mutuos!H:H,df_mutuos!B:B,Conciliacao!A358)</f>
        <v>0</v>
      </c>
      <c r="G358" s="8">
        <f>SUMIFS(df_extratos!I:I,df_extratos!F:F,Conciliacao!A358,df_extratos!G:G,"CREDITO")</f>
        <v>0</v>
      </c>
      <c r="H358" s="24">
        <f>SUMIFS(df_tesouraria_trans!E:E,df_tesouraria_trans!D:D,Conciliacao!A358)</f>
        <v>0</v>
      </c>
      <c r="I358" s="10">
        <f t="shared" si="33"/>
        <v>0</v>
      </c>
      <c r="J358" s="5">
        <f>SUMIFS(df_blueme_sem_parcelamento!F:F,df_blueme_sem_parcelamento!I:I,Conciliacao!A358)</f>
        <v>0</v>
      </c>
      <c r="K358" s="5">
        <f>SUMIFS(df_blueme_com_parcelamento!I:I,df_blueme_com_parcelamento!L:L,Conciliacao!A358)</f>
        <v>0</v>
      </c>
      <c r="L358" s="9">
        <f>SUMIFS(df_mutuos!I:I,df_mutuos!B:B,Conciliacao!A358)</f>
        <v>0</v>
      </c>
      <c r="M358" s="9">
        <f>SUMIFS(df_taxas_bancarias!E:E,df_taxas_bancarias!D:D,Conciliacao!A358,df_taxas_bancarias!F:F,"b'\x00'")</f>
        <v>0</v>
      </c>
      <c r="N358" s="11">
        <f>SUMIFS(df_extratos!I:I,df_extratos!F:F,Conciliacao!A358,df_extratos!G:G,"DEBITO")</f>
        <v>0</v>
      </c>
      <c r="O358" s="12">
        <f t="shared" si="34"/>
        <v>0</v>
      </c>
      <c r="P358" s="26">
        <f t="shared" si="35"/>
        <v>0</v>
      </c>
    </row>
    <row r="359" spans="1:16" x14ac:dyDescent="0.35">
      <c r="A359" s="6">
        <f t="shared" si="32"/>
        <v>45649</v>
      </c>
      <c r="B359" s="4">
        <f>SUMIFS(df_faturam_zig!K:K,df_faturam_zig!L:L,Conciliacao!A359)</f>
        <v>0</v>
      </c>
      <c r="C359" s="4"/>
      <c r="D359" s="4">
        <f>SUMIFS(df_faturam_zig!E:E,df_faturam_zig!L:L,Conciliacao!A359,df_faturam_zig!F:F,"DINHEIRO")</f>
        <v>0</v>
      </c>
      <c r="E359" s="4">
        <f>SUMIFS(view_parc_agrup!G:G,view_parc_agrup!F:F,Conciliacao!A359)</f>
        <v>0</v>
      </c>
      <c r="F359" s="7">
        <f>SUMIFS(df_mutuos!H:H,df_mutuos!B:B,Conciliacao!A359)</f>
        <v>0</v>
      </c>
      <c r="G359" s="8">
        <f>SUMIFS(df_extratos!I:I,df_extratos!F:F,Conciliacao!A359,df_extratos!G:G,"CREDITO")</f>
        <v>0</v>
      </c>
      <c r="H359" s="24">
        <f>SUMIFS(df_tesouraria_trans!E:E,df_tesouraria_trans!D:D,Conciliacao!A359)</f>
        <v>0</v>
      </c>
      <c r="I359" s="10">
        <f t="shared" si="33"/>
        <v>0</v>
      </c>
      <c r="J359" s="5">
        <f>SUMIFS(df_blueme_sem_parcelamento!F:F,df_blueme_sem_parcelamento!I:I,Conciliacao!A359)</f>
        <v>0</v>
      </c>
      <c r="K359" s="5">
        <f>SUMIFS(df_blueme_com_parcelamento!I:I,df_blueme_com_parcelamento!L:L,Conciliacao!A359)</f>
        <v>0</v>
      </c>
      <c r="L359" s="9">
        <f>SUMIFS(df_mutuos!I:I,df_mutuos!B:B,Conciliacao!A359)</f>
        <v>0</v>
      </c>
      <c r="M359" s="9">
        <f>SUMIFS(df_taxas_bancarias!E:E,df_taxas_bancarias!D:D,Conciliacao!A359,df_taxas_bancarias!F:F,"b'\x00'")</f>
        <v>0</v>
      </c>
      <c r="N359" s="11">
        <f>SUMIFS(df_extratos!I:I,df_extratos!F:F,Conciliacao!A359,df_extratos!G:G,"DEBITO")</f>
        <v>0</v>
      </c>
      <c r="O359" s="12">
        <f t="shared" si="34"/>
        <v>0</v>
      </c>
      <c r="P359" s="26">
        <f t="shared" si="35"/>
        <v>0</v>
      </c>
    </row>
    <row r="360" spans="1:16" x14ac:dyDescent="0.35">
      <c r="A360" s="6">
        <f t="shared" si="32"/>
        <v>45650</v>
      </c>
      <c r="B360" s="4">
        <f>SUMIFS(df_faturam_zig!K:K,df_faturam_zig!L:L,Conciliacao!A360)</f>
        <v>0</v>
      </c>
      <c r="C360" s="4"/>
      <c r="D360" s="4">
        <f>SUMIFS(df_faturam_zig!E:E,df_faturam_zig!L:L,Conciliacao!A360,df_faturam_zig!F:F,"DINHEIRO")</f>
        <v>0</v>
      </c>
      <c r="E360" s="4">
        <f>SUMIFS(view_parc_agrup!G:G,view_parc_agrup!F:F,Conciliacao!A360)</f>
        <v>0</v>
      </c>
      <c r="F360" s="7">
        <f>SUMIFS(df_mutuos!H:H,df_mutuos!B:B,Conciliacao!A360)</f>
        <v>0</v>
      </c>
      <c r="G360" s="8">
        <f>SUMIFS(df_extratos!I:I,df_extratos!F:F,Conciliacao!A360,df_extratos!G:G,"CREDITO")</f>
        <v>0</v>
      </c>
      <c r="H360" s="24">
        <f>SUMIFS(df_tesouraria_trans!E:E,df_tesouraria_trans!D:D,Conciliacao!A360)</f>
        <v>0</v>
      </c>
      <c r="I360" s="10">
        <f t="shared" si="33"/>
        <v>0</v>
      </c>
      <c r="J360" s="5">
        <f>SUMIFS(df_blueme_sem_parcelamento!F:F,df_blueme_sem_parcelamento!I:I,Conciliacao!A360)</f>
        <v>0</v>
      </c>
      <c r="K360" s="5">
        <f>SUMIFS(df_blueme_com_parcelamento!I:I,df_blueme_com_parcelamento!L:L,Conciliacao!A360)</f>
        <v>0</v>
      </c>
      <c r="L360" s="9">
        <f>SUMIFS(df_mutuos!I:I,df_mutuos!B:B,Conciliacao!A360)</f>
        <v>0</v>
      </c>
      <c r="M360" s="9">
        <f>SUMIFS(df_taxas_bancarias!E:E,df_taxas_bancarias!D:D,Conciliacao!A360,df_taxas_bancarias!F:F,"b'\x00'")</f>
        <v>0</v>
      </c>
      <c r="N360" s="11">
        <f>SUMIFS(df_extratos!I:I,df_extratos!F:F,Conciliacao!A360,df_extratos!G:G,"DEBITO")</f>
        <v>0</v>
      </c>
      <c r="O360" s="12">
        <f t="shared" si="34"/>
        <v>0</v>
      </c>
      <c r="P360" s="26">
        <f t="shared" si="35"/>
        <v>0</v>
      </c>
    </row>
    <row r="361" spans="1:16" x14ac:dyDescent="0.35">
      <c r="A361" s="6">
        <f t="shared" si="32"/>
        <v>45651</v>
      </c>
      <c r="B361" s="4">
        <f>SUMIFS(df_faturam_zig!K:K,df_faturam_zig!L:L,Conciliacao!A361)</f>
        <v>0</v>
      </c>
      <c r="C361" s="4"/>
      <c r="D361" s="4">
        <f>SUMIFS(df_faturam_zig!E:E,df_faturam_zig!L:L,Conciliacao!A361,df_faturam_zig!F:F,"DINHEIRO")</f>
        <v>0</v>
      </c>
      <c r="E361" s="4">
        <f>SUMIFS(view_parc_agrup!G:G,view_parc_agrup!F:F,Conciliacao!A361)</f>
        <v>0</v>
      </c>
      <c r="F361" s="7">
        <f>SUMIFS(df_mutuos!H:H,df_mutuos!B:B,Conciliacao!A361)</f>
        <v>0</v>
      </c>
      <c r="G361" s="8">
        <f>SUMIFS(df_extratos!I:I,df_extratos!F:F,Conciliacao!A361,df_extratos!G:G,"CREDITO")</f>
        <v>0</v>
      </c>
      <c r="H361" s="24">
        <f>SUMIFS(df_tesouraria_trans!E:E,df_tesouraria_trans!D:D,Conciliacao!A361)</f>
        <v>0</v>
      </c>
      <c r="I361" s="10">
        <f t="shared" si="33"/>
        <v>0</v>
      </c>
      <c r="J361" s="5">
        <f>SUMIFS(df_blueme_sem_parcelamento!F:F,df_blueme_sem_parcelamento!I:I,Conciliacao!A361)</f>
        <v>0</v>
      </c>
      <c r="K361" s="5">
        <f>SUMIFS(df_blueme_com_parcelamento!I:I,df_blueme_com_parcelamento!L:L,Conciliacao!A361)</f>
        <v>0</v>
      </c>
      <c r="L361" s="9">
        <f>SUMIFS(df_mutuos!I:I,df_mutuos!B:B,Conciliacao!A361)</f>
        <v>0</v>
      </c>
      <c r="M361" s="9">
        <f>SUMIFS(df_taxas_bancarias!E:E,df_taxas_bancarias!D:D,Conciliacao!A361,df_taxas_bancarias!F:F,"b'\x00'")</f>
        <v>0</v>
      </c>
      <c r="N361" s="11">
        <f>SUMIFS(df_extratos!I:I,df_extratos!F:F,Conciliacao!A361,df_extratos!G:G,"DEBITO")</f>
        <v>0</v>
      </c>
      <c r="O361" s="12">
        <f t="shared" si="34"/>
        <v>0</v>
      </c>
      <c r="P361" s="26">
        <f t="shared" si="35"/>
        <v>0</v>
      </c>
    </row>
    <row r="362" spans="1:16" x14ac:dyDescent="0.35">
      <c r="A362" s="6">
        <f t="shared" si="32"/>
        <v>45652</v>
      </c>
      <c r="B362" s="4">
        <f>SUMIFS(df_faturam_zig!K:K,df_faturam_zig!L:L,Conciliacao!A362)</f>
        <v>0</v>
      </c>
      <c r="C362" s="4"/>
      <c r="D362" s="4">
        <f>SUMIFS(df_faturam_zig!E:E,df_faturam_zig!L:L,Conciliacao!A362,df_faturam_zig!F:F,"DINHEIRO")</f>
        <v>0</v>
      </c>
      <c r="E362" s="4">
        <f>SUMIFS(view_parc_agrup!G:G,view_parc_agrup!F:F,Conciliacao!A362)</f>
        <v>0</v>
      </c>
      <c r="F362" s="7">
        <f>SUMIFS(df_mutuos!H:H,df_mutuos!B:B,Conciliacao!A362)</f>
        <v>0</v>
      </c>
      <c r="G362" s="8">
        <f>SUMIFS(df_extratos!I:I,df_extratos!F:F,Conciliacao!A362,df_extratos!G:G,"CREDITO")</f>
        <v>0</v>
      </c>
      <c r="H362" s="24">
        <f>SUMIFS(df_tesouraria_trans!E:E,df_tesouraria_trans!D:D,Conciliacao!A362)</f>
        <v>0</v>
      </c>
      <c r="I362" s="10">
        <f t="shared" si="33"/>
        <v>0</v>
      </c>
      <c r="J362" s="5">
        <f>SUMIFS(df_blueme_sem_parcelamento!F:F,df_blueme_sem_parcelamento!I:I,Conciliacao!A362)</f>
        <v>0</v>
      </c>
      <c r="K362" s="5">
        <f>SUMIFS(df_blueme_com_parcelamento!I:I,df_blueme_com_parcelamento!L:L,Conciliacao!A362)</f>
        <v>0</v>
      </c>
      <c r="L362" s="9">
        <f>SUMIFS(df_mutuos!I:I,df_mutuos!B:B,Conciliacao!A362)</f>
        <v>0</v>
      </c>
      <c r="M362" s="9">
        <f>SUMIFS(df_taxas_bancarias!E:E,df_taxas_bancarias!D:D,Conciliacao!A362,df_taxas_bancarias!F:F,"b'\x00'")</f>
        <v>0</v>
      </c>
      <c r="N362" s="11">
        <f>SUMIFS(df_extratos!I:I,df_extratos!F:F,Conciliacao!A362,df_extratos!G:G,"DEBITO")</f>
        <v>0</v>
      </c>
      <c r="O362" s="12">
        <f t="shared" si="34"/>
        <v>0</v>
      </c>
      <c r="P362" s="26">
        <f t="shared" si="35"/>
        <v>0</v>
      </c>
    </row>
    <row r="363" spans="1:16" x14ac:dyDescent="0.35">
      <c r="A363" s="6">
        <f t="shared" si="32"/>
        <v>45653</v>
      </c>
      <c r="B363" s="4">
        <f>SUMIFS(df_faturam_zig!K:K,df_faturam_zig!L:L,Conciliacao!A363)</f>
        <v>0</v>
      </c>
      <c r="C363" s="4"/>
      <c r="D363" s="4">
        <f>SUMIFS(df_faturam_zig!E:E,df_faturam_zig!L:L,Conciliacao!A363,df_faturam_zig!F:F,"DINHEIRO")</f>
        <v>0</v>
      </c>
      <c r="E363" s="4">
        <f>SUMIFS(view_parc_agrup!G:G,view_parc_agrup!F:F,Conciliacao!A363)</f>
        <v>0</v>
      </c>
      <c r="F363" s="7">
        <f>SUMIFS(df_mutuos!H:H,df_mutuos!B:B,Conciliacao!A363)</f>
        <v>0</v>
      </c>
      <c r="G363" s="8">
        <f>SUMIFS(df_extratos!I:I,df_extratos!F:F,Conciliacao!A363,df_extratos!G:G,"CREDITO")</f>
        <v>0</v>
      </c>
      <c r="H363" s="24">
        <f>SUMIFS(df_tesouraria_trans!E:E,df_tesouraria_trans!D:D,Conciliacao!A363)</f>
        <v>0</v>
      </c>
      <c r="I363" s="10">
        <f t="shared" si="33"/>
        <v>0</v>
      </c>
      <c r="J363" s="5">
        <f>SUMIFS(df_blueme_sem_parcelamento!F:F,df_blueme_sem_parcelamento!I:I,Conciliacao!A363)</f>
        <v>0</v>
      </c>
      <c r="K363" s="5">
        <f>SUMIFS(df_blueme_com_parcelamento!I:I,df_blueme_com_parcelamento!L:L,Conciliacao!A363)</f>
        <v>0</v>
      </c>
      <c r="L363" s="9">
        <f>SUMIFS(df_mutuos!I:I,df_mutuos!B:B,Conciliacao!A363)</f>
        <v>0</v>
      </c>
      <c r="M363" s="9">
        <f>SUMIFS(df_taxas_bancarias!E:E,df_taxas_bancarias!D:D,Conciliacao!A363,df_taxas_bancarias!F:F,"b'\x00'")</f>
        <v>0</v>
      </c>
      <c r="N363" s="11">
        <f>SUMIFS(df_extratos!I:I,df_extratos!F:F,Conciliacao!A363,df_extratos!G:G,"DEBITO")</f>
        <v>0</v>
      </c>
      <c r="O363" s="12">
        <f t="shared" si="34"/>
        <v>0</v>
      </c>
      <c r="P363" s="26">
        <f t="shared" si="35"/>
        <v>0</v>
      </c>
    </row>
    <row r="364" spans="1:16" x14ac:dyDescent="0.35">
      <c r="A364" s="6">
        <f t="shared" si="32"/>
        <v>45654</v>
      </c>
      <c r="B364" s="4">
        <f>SUMIFS(df_faturam_zig!K:K,df_faturam_zig!L:L,Conciliacao!A364)</f>
        <v>0</v>
      </c>
      <c r="C364" s="4"/>
      <c r="D364" s="4">
        <f>SUMIFS(df_faturam_zig!E:E,df_faturam_zig!L:L,Conciliacao!A364,df_faturam_zig!F:F,"DINHEIRO")</f>
        <v>0</v>
      </c>
      <c r="E364" s="4">
        <f>SUMIFS(view_parc_agrup!G:G,view_parc_agrup!F:F,Conciliacao!A364)</f>
        <v>0</v>
      </c>
      <c r="F364" s="7">
        <f>SUMIFS(df_mutuos!H:H,df_mutuos!B:B,Conciliacao!A364)</f>
        <v>0</v>
      </c>
      <c r="G364" s="8">
        <f>SUMIFS(df_extratos!I:I,df_extratos!F:F,Conciliacao!A364,df_extratos!G:G,"CREDITO")</f>
        <v>0</v>
      </c>
      <c r="H364" s="24">
        <f>SUMIFS(df_tesouraria_trans!E:E,df_tesouraria_trans!D:D,Conciliacao!A364)</f>
        <v>0</v>
      </c>
      <c r="I364" s="10">
        <f t="shared" si="33"/>
        <v>0</v>
      </c>
      <c r="J364" s="5">
        <f>SUMIFS(df_blueme_sem_parcelamento!F:F,df_blueme_sem_parcelamento!I:I,Conciliacao!A364)</f>
        <v>0</v>
      </c>
      <c r="K364" s="5">
        <f>SUMIFS(df_blueme_com_parcelamento!I:I,df_blueme_com_parcelamento!L:L,Conciliacao!A364)</f>
        <v>0</v>
      </c>
      <c r="L364" s="9">
        <f>SUMIFS(df_mutuos!I:I,df_mutuos!B:B,Conciliacao!A364)</f>
        <v>0</v>
      </c>
      <c r="M364" s="9">
        <f>SUMIFS(df_taxas_bancarias!E:E,df_taxas_bancarias!D:D,Conciliacao!A364,df_taxas_bancarias!F:F,"b'\x00'")</f>
        <v>0</v>
      </c>
      <c r="N364" s="11">
        <f>SUMIFS(df_extratos!I:I,df_extratos!F:F,Conciliacao!A364,df_extratos!G:G,"DEBITO")</f>
        <v>0</v>
      </c>
      <c r="O364" s="12">
        <f t="shared" si="34"/>
        <v>0</v>
      </c>
      <c r="P364" s="26">
        <f t="shared" si="35"/>
        <v>0</v>
      </c>
    </row>
    <row r="365" spans="1:16" x14ac:dyDescent="0.35">
      <c r="A365" s="6">
        <f t="shared" si="32"/>
        <v>45655</v>
      </c>
      <c r="B365" s="4">
        <f>SUMIFS(df_faturam_zig!K:K,df_faturam_zig!L:L,Conciliacao!A365)</f>
        <v>0</v>
      </c>
      <c r="C365" s="4"/>
      <c r="D365" s="4">
        <f>SUMIFS(df_faturam_zig!E:E,df_faturam_zig!L:L,Conciliacao!A365,df_faturam_zig!F:F,"DINHEIRO")</f>
        <v>0</v>
      </c>
      <c r="E365" s="4">
        <f>SUMIFS(view_parc_agrup!G:G,view_parc_agrup!F:F,Conciliacao!A365)</f>
        <v>0</v>
      </c>
      <c r="F365" s="7">
        <f>SUMIFS(df_mutuos!H:H,df_mutuos!B:B,Conciliacao!A365)</f>
        <v>0</v>
      </c>
      <c r="G365" s="8">
        <f>SUMIFS(df_extratos!I:I,df_extratos!F:F,Conciliacao!A365,df_extratos!G:G,"CREDITO")</f>
        <v>0</v>
      </c>
      <c r="H365" s="24">
        <f>SUMIFS(df_tesouraria_trans!E:E,df_tesouraria_trans!D:D,Conciliacao!A365)</f>
        <v>0</v>
      </c>
      <c r="I365" s="10">
        <f t="shared" si="33"/>
        <v>0</v>
      </c>
      <c r="J365" s="5">
        <f>SUMIFS(df_blueme_sem_parcelamento!F:F,df_blueme_sem_parcelamento!I:I,Conciliacao!A365)</f>
        <v>0</v>
      </c>
      <c r="K365" s="5">
        <f>SUMIFS(df_blueme_com_parcelamento!I:I,df_blueme_com_parcelamento!L:L,Conciliacao!A365)</f>
        <v>0</v>
      </c>
      <c r="L365" s="9">
        <f>SUMIFS(df_mutuos!I:I,df_mutuos!B:B,Conciliacao!A365)</f>
        <v>0</v>
      </c>
      <c r="M365" s="9">
        <f>SUMIFS(df_taxas_bancarias!E:E,df_taxas_bancarias!D:D,Conciliacao!A365,df_taxas_bancarias!F:F,"b'\x00'")</f>
        <v>0</v>
      </c>
      <c r="N365" s="11">
        <f>SUMIFS(df_extratos!I:I,df_extratos!F:F,Conciliacao!A365,df_extratos!G:G,"DEBITO")</f>
        <v>0</v>
      </c>
      <c r="O365" s="12">
        <f t="shared" si="34"/>
        <v>0</v>
      </c>
      <c r="P365" s="26">
        <f t="shared" si="35"/>
        <v>0</v>
      </c>
    </row>
    <row r="366" spans="1:16" x14ac:dyDescent="0.35">
      <c r="A366" s="6">
        <f t="shared" si="32"/>
        <v>45656</v>
      </c>
      <c r="B366" s="4">
        <f>SUMIFS(df_faturam_zig!K:K,df_faturam_zig!L:L,Conciliacao!A366)</f>
        <v>0</v>
      </c>
      <c r="C366" s="4"/>
      <c r="D366" s="4">
        <f>SUMIFS(df_faturam_zig!E:E,df_faturam_zig!L:L,Conciliacao!A366,df_faturam_zig!F:F,"DINHEIRO")</f>
        <v>0</v>
      </c>
      <c r="E366" s="4">
        <f>SUMIFS(view_parc_agrup!G:G,view_parc_agrup!F:F,Conciliacao!A366)</f>
        <v>0</v>
      </c>
      <c r="F366" s="7">
        <f>SUMIFS(df_mutuos!H:H,df_mutuos!B:B,Conciliacao!A366)</f>
        <v>0</v>
      </c>
      <c r="G366" s="8">
        <f>SUMIFS(df_extratos!I:I,df_extratos!F:F,Conciliacao!A366,df_extratos!G:G,"CREDITO")</f>
        <v>0</v>
      </c>
      <c r="H366" s="24">
        <f>SUMIFS(df_tesouraria_trans!E:E,df_tesouraria_trans!D:D,Conciliacao!A366)</f>
        <v>0</v>
      </c>
      <c r="I366" s="10">
        <f t="shared" si="33"/>
        <v>0</v>
      </c>
      <c r="J366" s="5">
        <f>SUMIFS(df_blueme_sem_parcelamento!F:F,df_blueme_sem_parcelamento!I:I,Conciliacao!A366)</f>
        <v>0</v>
      </c>
      <c r="K366" s="5">
        <f>SUMIFS(df_blueme_com_parcelamento!I:I,df_blueme_com_parcelamento!L:L,Conciliacao!A366)</f>
        <v>0</v>
      </c>
      <c r="L366" s="9">
        <f>SUMIFS(df_mutuos!I:I,df_mutuos!B:B,Conciliacao!A366)</f>
        <v>0</v>
      </c>
      <c r="M366" s="9">
        <f>SUMIFS(df_taxas_bancarias!E:E,df_taxas_bancarias!D:D,Conciliacao!A366,df_taxas_bancarias!F:F,"b'\x00'")</f>
        <v>0</v>
      </c>
      <c r="N366" s="11">
        <f>SUMIFS(df_extratos!I:I,df_extratos!F:F,Conciliacao!A366,df_extratos!G:G,"DEBITO")</f>
        <v>0</v>
      </c>
      <c r="O366" s="12">
        <f t="shared" si="34"/>
        <v>0</v>
      </c>
      <c r="P366" s="26">
        <f t="shared" si="35"/>
        <v>0</v>
      </c>
    </row>
    <row r="367" spans="1:16" x14ac:dyDescent="0.35">
      <c r="A367" s="6">
        <f t="shared" si="32"/>
        <v>45657</v>
      </c>
      <c r="B367" s="4">
        <f>SUMIFS(df_faturam_zig!K:K,df_faturam_zig!L:L,Conciliacao!A367)</f>
        <v>0</v>
      </c>
      <c r="C367" s="4"/>
      <c r="D367" s="4">
        <f>SUMIFS(df_faturam_zig!E:E,df_faturam_zig!L:L,Conciliacao!A367,df_faturam_zig!F:F,"DINHEIRO")</f>
        <v>0</v>
      </c>
      <c r="E367" s="4">
        <f>SUMIFS(view_parc_agrup!G:G,view_parc_agrup!F:F,Conciliacao!A367)</f>
        <v>0</v>
      </c>
      <c r="F367" s="7">
        <f>SUMIFS(df_mutuos!H:H,df_mutuos!B:B,Conciliacao!A367)</f>
        <v>0</v>
      </c>
      <c r="G367" s="8">
        <f>SUMIFS(df_extratos!I:I,df_extratos!F:F,Conciliacao!A367,df_extratos!G:G,"CREDITO")</f>
        <v>0</v>
      </c>
      <c r="H367" s="24">
        <f>SUMIFS(df_tesouraria_trans!E:E,df_tesouraria_trans!D:D,Conciliacao!A367)</f>
        <v>0</v>
      </c>
      <c r="I367" s="10">
        <f t="shared" si="33"/>
        <v>0</v>
      </c>
      <c r="J367" s="5">
        <f>SUMIFS(df_blueme_sem_parcelamento!F:F,df_blueme_sem_parcelamento!I:I,Conciliacao!A367)</f>
        <v>0</v>
      </c>
      <c r="K367" s="5">
        <f>SUMIFS(df_blueme_com_parcelamento!I:I,df_blueme_com_parcelamento!L:L,Conciliacao!A367)</f>
        <v>0</v>
      </c>
      <c r="L367" s="9">
        <f>SUMIFS(df_mutuos!I:I,df_mutuos!B:B,Conciliacao!A367)</f>
        <v>0</v>
      </c>
      <c r="M367" s="9">
        <f>SUMIFS(df_taxas_bancarias!E:E,df_taxas_bancarias!D:D,Conciliacao!A367,df_taxas_bancarias!F:F,"b'\x00'")</f>
        <v>0</v>
      </c>
      <c r="N367" s="11">
        <f>SUMIFS(df_extratos!I:I,df_extratos!F:F,Conciliacao!A367,df_extratos!G:G,"DEBITO")</f>
        <v>0</v>
      </c>
      <c r="O367" s="12">
        <f t="shared" si="34"/>
        <v>0</v>
      </c>
      <c r="P367" s="26">
        <f t="shared" si="3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/>
  </sheetViews>
  <sheetFormatPr defaultRowHeight="14.5" x14ac:dyDescent="0.35"/>
  <sheetData>
    <row r="1" spans="1:6" x14ac:dyDescent="0.35">
      <c r="A1" t="s">
        <v>1238</v>
      </c>
      <c r="B1" t="s">
        <v>17</v>
      </c>
      <c r="C1" t="s">
        <v>30</v>
      </c>
      <c r="D1" t="s">
        <v>19</v>
      </c>
      <c r="E1" t="s">
        <v>180</v>
      </c>
      <c r="F1" t="s">
        <v>1239</v>
      </c>
    </row>
    <row r="2" spans="1:6" x14ac:dyDescent="0.35">
      <c r="A2">
        <v>305</v>
      </c>
      <c r="B2">
        <v>104</v>
      </c>
      <c r="C2" t="s">
        <v>39</v>
      </c>
      <c r="D2" s="2">
        <v>45504</v>
      </c>
      <c r="E2">
        <v>299.33999999999997</v>
      </c>
      <c r="F2" t="s">
        <v>1240</v>
      </c>
    </row>
    <row r="3" spans="1:6" x14ac:dyDescent="0.35">
      <c r="A3">
        <v>309</v>
      </c>
      <c r="B3">
        <v>104</v>
      </c>
      <c r="C3" t="s">
        <v>39</v>
      </c>
      <c r="D3" s="2">
        <v>45505</v>
      </c>
      <c r="E3">
        <v>263.67</v>
      </c>
      <c r="F3" t="s">
        <v>1240</v>
      </c>
    </row>
    <row r="4" spans="1:6" x14ac:dyDescent="0.35">
      <c r="A4">
        <v>310</v>
      </c>
      <c r="B4">
        <v>104</v>
      </c>
      <c r="C4" t="s">
        <v>39</v>
      </c>
      <c r="D4" s="2">
        <v>45506</v>
      </c>
      <c r="E4">
        <v>498.37</v>
      </c>
      <c r="F4" t="s">
        <v>1240</v>
      </c>
    </row>
    <row r="5" spans="1:6" x14ac:dyDescent="0.35">
      <c r="A5">
        <v>311</v>
      </c>
      <c r="B5">
        <v>104</v>
      </c>
      <c r="C5" t="s">
        <v>39</v>
      </c>
      <c r="D5" s="2">
        <v>45506</v>
      </c>
      <c r="E5">
        <v>-719</v>
      </c>
      <c r="F5" t="s">
        <v>1241</v>
      </c>
    </row>
    <row r="6" spans="1:6" x14ac:dyDescent="0.35">
      <c r="A6">
        <v>312</v>
      </c>
      <c r="B6">
        <v>104</v>
      </c>
      <c r="C6" t="s">
        <v>39</v>
      </c>
      <c r="D6" s="2">
        <v>45505</v>
      </c>
      <c r="E6">
        <v>1370</v>
      </c>
      <c r="F6" t="s">
        <v>1242</v>
      </c>
    </row>
    <row r="7" spans="1:6" x14ac:dyDescent="0.35">
      <c r="A7">
        <v>313</v>
      </c>
      <c r="B7">
        <v>104</v>
      </c>
      <c r="C7" t="s">
        <v>39</v>
      </c>
      <c r="D7" s="2">
        <v>45510</v>
      </c>
      <c r="E7">
        <v>200</v>
      </c>
      <c r="F7" t="s">
        <v>1240</v>
      </c>
    </row>
    <row r="8" spans="1:6" x14ac:dyDescent="0.35">
      <c r="A8">
        <v>314</v>
      </c>
      <c r="B8">
        <v>104</v>
      </c>
      <c r="C8" t="s">
        <v>39</v>
      </c>
      <c r="D8" s="2">
        <v>45509</v>
      </c>
      <c r="E8">
        <v>2960.55</v>
      </c>
      <c r="F8" t="s">
        <v>1240</v>
      </c>
    </row>
    <row r="9" spans="1:6" x14ac:dyDescent="0.35">
      <c r="A9">
        <v>315</v>
      </c>
      <c r="B9">
        <v>104</v>
      </c>
      <c r="C9" t="s">
        <v>39</v>
      </c>
      <c r="D9" s="2">
        <v>45511</v>
      </c>
      <c r="E9">
        <v>803.17</v>
      </c>
      <c r="F9" t="s">
        <v>1240</v>
      </c>
    </row>
    <row r="10" spans="1:6" x14ac:dyDescent="0.35">
      <c r="A10">
        <v>316</v>
      </c>
      <c r="B10">
        <v>104</v>
      </c>
      <c r="C10" t="s">
        <v>39</v>
      </c>
      <c r="D10" s="2">
        <v>45512</v>
      </c>
      <c r="E10">
        <v>954</v>
      </c>
      <c r="F10" t="s">
        <v>1240</v>
      </c>
    </row>
    <row r="11" spans="1:6" x14ac:dyDescent="0.35">
      <c r="A11">
        <v>317</v>
      </c>
      <c r="B11">
        <v>104</v>
      </c>
      <c r="C11" t="s">
        <v>39</v>
      </c>
      <c r="D11" s="2">
        <v>45513</v>
      </c>
      <c r="E11">
        <v>781.7</v>
      </c>
      <c r="F11" t="s">
        <v>1240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/>
  </sheetViews>
  <sheetFormatPr defaultRowHeight="14.5" x14ac:dyDescent="0.35"/>
  <sheetData>
    <row r="1" spans="1:7" x14ac:dyDescent="0.35">
      <c r="A1" s="21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22</v>
      </c>
    </row>
    <row r="2" spans="1:7" x14ac:dyDescent="0.35">
      <c r="A2">
        <v>110</v>
      </c>
      <c r="B2">
        <v>266</v>
      </c>
      <c r="C2" t="s">
        <v>23</v>
      </c>
      <c r="D2" s="2">
        <v>45281</v>
      </c>
      <c r="E2">
        <v>44.6</v>
      </c>
      <c r="F2" t="s">
        <v>24</v>
      </c>
      <c r="G2" t="s">
        <v>25</v>
      </c>
    </row>
    <row r="3" spans="1:7" x14ac:dyDescent="0.35">
      <c r="A3">
        <v>109</v>
      </c>
      <c r="B3">
        <v>266</v>
      </c>
      <c r="C3" t="s">
        <v>23</v>
      </c>
      <c r="D3" s="2">
        <v>45278</v>
      </c>
      <c r="E3">
        <v>110.99</v>
      </c>
      <c r="F3" t="s">
        <v>24</v>
      </c>
      <c r="G3" t="s">
        <v>25</v>
      </c>
    </row>
    <row r="4" spans="1:7" x14ac:dyDescent="0.35">
      <c r="A4">
        <v>108</v>
      </c>
      <c r="B4">
        <v>266</v>
      </c>
      <c r="C4" t="s">
        <v>23</v>
      </c>
      <c r="D4" s="2">
        <v>45275</v>
      </c>
      <c r="E4">
        <v>143.55000000000001</v>
      </c>
      <c r="F4" t="s">
        <v>24</v>
      </c>
      <c r="G4" t="s">
        <v>25</v>
      </c>
    </row>
    <row r="5" spans="1:7" x14ac:dyDescent="0.35">
      <c r="A5">
        <v>107</v>
      </c>
      <c r="B5">
        <v>266</v>
      </c>
      <c r="C5" t="s">
        <v>23</v>
      </c>
      <c r="D5" s="2">
        <v>45274</v>
      </c>
      <c r="E5">
        <v>3.7</v>
      </c>
      <c r="F5" t="s">
        <v>24</v>
      </c>
      <c r="G5" t="s">
        <v>25</v>
      </c>
    </row>
    <row r="6" spans="1:7" x14ac:dyDescent="0.35">
      <c r="A6">
        <v>106</v>
      </c>
      <c r="B6">
        <v>266</v>
      </c>
      <c r="C6" t="s">
        <v>23</v>
      </c>
      <c r="D6" s="2">
        <v>45273</v>
      </c>
      <c r="E6">
        <v>23.6</v>
      </c>
      <c r="F6" t="s">
        <v>24</v>
      </c>
      <c r="G6" t="s">
        <v>25</v>
      </c>
    </row>
    <row r="7" spans="1:7" x14ac:dyDescent="0.35">
      <c r="A7">
        <v>105</v>
      </c>
      <c r="B7">
        <v>266</v>
      </c>
      <c r="C7" t="s">
        <v>23</v>
      </c>
      <c r="D7" s="2">
        <v>45272</v>
      </c>
      <c r="E7">
        <v>23.6</v>
      </c>
      <c r="F7" t="s">
        <v>24</v>
      </c>
      <c r="G7" t="s">
        <v>25</v>
      </c>
    </row>
    <row r="8" spans="1:7" x14ac:dyDescent="0.35">
      <c r="A8">
        <v>104</v>
      </c>
      <c r="B8">
        <v>266</v>
      </c>
      <c r="C8" t="s">
        <v>23</v>
      </c>
      <c r="D8" s="2">
        <v>45271</v>
      </c>
      <c r="E8">
        <v>32</v>
      </c>
      <c r="F8" t="s">
        <v>24</v>
      </c>
      <c r="G8" t="s">
        <v>25</v>
      </c>
    </row>
    <row r="9" spans="1:7" x14ac:dyDescent="0.35">
      <c r="A9">
        <v>103</v>
      </c>
      <c r="B9">
        <v>266</v>
      </c>
      <c r="C9" t="s">
        <v>23</v>
      </c>
      <c r="D9" s="2">
        <v>45266</v>
      </c>
      <c r="E9">
        <v>121.7</v>
      </c>
      <c r="F9" t="s">
        <v>24</v>
      </c>
      <c r="G9" t="s">
        <v>25</v>
      </c>
    </row>
    <row r="10" spans="1:7" x14ac:dyDescent="0.35">
      <c r="A10">
        <v>101</v>
      </c>
      <c r="B10">
        <v>266</v>
      </c>
      <c r="C10" t="s">
        <v>23</v>
      </c>
      <c r="D10" s="2">
        <v>45265</v>
      </c>
      <c r="E10">
        <v>32</v>
      </c>
      <c r="F10" t="s">
        <v>24</v>
      </c>
      <c r="G10" t="s">
        <v>26</v>
      </c>
    </row>
    <row r="11" spans="1:7" x14ac:dyDescent="0.35">
      <c r="A11">
        <v>102</v>
      </c>
      <c r="B11">
        <v>266</v>
      </c>
      <c r="C11" t="s">
        <v>23</v>
      </c>
      <c r="D11" s="2">
        <v>45264</v>
      </c>
      <c r="E11">
        <v>50.23</v>
      </c>
      <c r="F11" t="s">
        <v>24</v>
      </c>
      <c r="G11" t="s">
        <v>25</v>
      </c>
    </row>
    <row r="12" spans="1:7" x14ac:dyDescent="0.35">
      <c r="A12">
        <v>100</v>
      </c>
      <c r="B12">
        <v>266</v>
      </c>
      <c r="C12" t="s">
        <v>23</v>
      </c>
      <c r="D12" s="2">
        <v>45261</v>
      </c>
      <c r="E12">
        <v>1390</v>
      </c>
      <c r="F12" t="s">
        <v>27</v>
      </c>
      <c r="G12" t="s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570"/>
  <sheetViews>
    <sheetView workbookViewId="0">
      <pane ySplit="1" topLeftCell="A293" activePane="bottomLeft" state="frozen"/>
      <selection pane="bottomLeft" activeCell="F568" sqref="F568"/>
    </sheetView>
  </sheetViews>
  <sheetFormatPr defaultRowHeight="14.5" x14ac:dyDescent="0.35"/>
  <cols>
    <col min="1" max="1" width="5.81640625" bestFit="1" customWidth="1"/>
    <col min="2" max="2" width="7" bestFit="1" customWidth="1"/>
    <col min="3" max="3" width="5.6328125" bestFit="1" customWidth="1"/>
    <col min="4" max="4" width="16.7265625" bestFit="1" customWidth="1"/>
    <col min="5" max="5" width="13.81640625" style="27" bestFit="1" customWidth="1"/>
    <col min="6" max="6" width="14.90625" bestFit="1" customWidth="1"/>
    <col min="7" max="7" width="18.26953125" bestFit="1" customWidth="1"/>
    <col min="8" max="8" width="7.81640625" style="27" bestFit="1" customWidth="1"/>
    <col min="9" max="9" width="17.36328125" style="27" bestFit="1" customWidth="1"/>
    <col min="10" max="10" width="9.6328125" style="27" bestFit="1" customWidth="1"/>
    <col min="11" max="11" width="10.08984375" style="27" bestFit="1" customWidth="1"/>
    <col min="12" max="12" width="16.7265625" bestFit="1" customWidth="1"/>
  </cols>
  <sheetData>
    <row r="1" spans="1:12" x14ac:dyDescent="0.35">
      <c r="A1" t="s">
        <v>29</v>
      </c>
      <c r="B1" t="s">
        <v>17</v>
      </c>
      <c r="C1" t="s">
        <v>30</v>
      </c>
      <c r="D1" t="s">
        <v>31</v>
      </c>
      <c r="E1" s="27" t="s">
        <v>32</v>
      </c>
      <c r="F1" t="s">
        <v>33</v>
      </c>
      <c r="G1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t="s">
        <v>0</v>
      </c>
    </row>
    <row r="2" spans="1:12" x14ac:dyDescent="0.35">
      <c r="A2">
        <v>69498</v>
      </c>
      <c r="B2">
        <v>104</v>
      </c>
      <c r="C2" t="s">
        <v>39</v>
      </c>
      <c r="D2" s="22">
        <v>45413</v>
      </c>
      <c r="E2" s="27">
        <v>42595.74</v>
      </c>
      <c r="F2" t="s">
        <v>40</v>
      </c>
      <c r="G2">
        <v>1</v>
      </c>
      <c r="H2" s="27">
        <v>1128.79</v>
      </c>
      <c r="I2" s="27">
        <v>41466.949999999997</v>
      </c>
      <c r="J2" s="27">
        <v>340.77</v>
      </c>
      <c r="K2" s="27">
        <v>41126.19</v>
      </c>
      <c r="L2" s="22">
        <v>45413</v>
      </c>
    </row>
    <row r="3" spans="1:12" hidden="1" x14ac:dyDescent="0.35">
      <c r="A3">
        <v>69499</v>
      </c>
      <c r="B3">
        <v>104</v>
      </c>
      <c r="C3" t="s">
        <v>39</v>
      </c>
      <c r="D3" s="22">
        <v>45413</v>
      </c>
      <c r="E3" s="27">
        <v>437.84</v>
      </c>
      <c r="F3" t="s">
        <v>41</v>
      </c>
      <c r="G3">
        <v>1</v>
      </c>
      <c r="H3" s="27">
        <v>0</v>
      </c>
      <c r="I3" s="27">
        <v>437.84</v>
      </c>
      <c r="J3" s="27">
        <v>3.5</v>
      </c>
      <c r="K3" s="27">
        <v>-3.5</v>
      </c>
      <c r="L3" s="22">
        <v>45413</v>
      </c>
    </row>
    <row r="4" spans="1:12" hidden="1" x14ac:dyDescent="0.35">
      <c r="A4">
        <v>69500</v>
      </c>
      <c r="B4">
        <v>104</v>
      </c>
      <c r="C4" t="s">
        <v>39</v>
      </c>
      <c r="D4" s="22">
        <v>45413</v>
      </c>
      <c r="E4" s="27">
        <v>1</v>
      </c>
      <c r="F4" t="s">
        <v>42</v>
      </c>
      <c r="G4">
        <v>1</v>
      </c>
      <c r="H4" s="27">
        <v>0.01</v>
      </c>
      <c r="I4" s="27">
        <v>0.99</v>
      </c>
      <c r="J4" s="27">
        <v>0.01</v>
      </c>
      <c r="K4" s="27">
        <v>0.98</v>
      </c>
      <c r="L4" s="22">
        <v>45414</v>
      </c>
    </row>
    <row r="5" spans="1:12" hidden="1" x14ac:dyDescent="0.35">
      <c r="A5">
        <v>69503</v>
      </c>
      <c r="B5">
        <v>104</v>
      </c>
      <c r="C5" t="s">
        <v>39</v>
      </c>
      <c r="D5" s="22">
        <v>45413</v>
      </c>
      <c r="E5" s="27">
        <v>2086.4499999999998</v>
      </c>
      <c r="F5" t="s">
        <v>43</v>
      </c>
      <c r="G5">
        <v>1</v>
      </c>
      <c r="H5" s="27">
        <v>15.44</v>
      </c>
      <c r="I5" s="27">
        <v>2071.0100000000002</v>
      </c>
      <c r="J5" s="27">
        <v>16.690000000000001</v>
      </c>
      <c r="K5" s="27">
        <v>2054.3200000000002</v>
      </c>
      <c r="L5" s="22">
        <v>45414</v>
      </c>
    </row>
    <row r="6" spans="1:12" hidden="1" x14ac:dyDescent="0.35">
      <c r="A6">
        <v>69507</v>
      </c>
      <c r="B6">
        <v>104</v>
      </c>
      <c r="C6" t="s">
        <v>39</v>
      </c>
      <c r="D6" s="22">
        <v>45413</v>
      </c>
      <c r="E6" s="27">
        <v>3561.66</v>
      </c>
      <c r="F6" t="s">
        <v>44</v>
      </c>
      <c r="G6">
        <v>1</v>
      </c>
      <c r="H6" s="27">
        <v>0</v>
      </c>
      <c r="I6" s="27">
        <v>3561.66</v>
      </c>
      <c r="J6" s="27">
        <v>28.49</v>
      </c>
      <c r="K6" s="27">
        <v>-28.49</v>
      </c>
      <c r="L6" s="22">
        <v>45413</v>
      </c>
    </row>
    <row r="7" spans="1:12" hidden="1" x14ac:dyDescent="0.35">
      <c r="A7">
        <v>69508</v>
      </c>
      <c r="B7">
        <v>104</v>
      </c>
      <c r="C7" t="s">
        <v>39</v>
      </c>
      <c r="D7" s="22">
        <v>45413</v>
      </c>
      <c r="E7" s="27">
        <v>14380.42</v>
      </c>
      <c r="F7" t="s">
        <v>45</v>
      </c>
      <c r="G7">
        <v>1</v>
      </c>
      <c r="H7" s="27">
        <v>136.61000000000001</v>
      </c>
      <c r="I7" s="27">
        <v>14243.81</v>
      </c>
      <c r="J7" s="27">
        <v>115.04</v>
      </c>
      <c r="K7" s="27">
        <v>14128.76</v>
      </c>
      <c r="L7" s="22">
        <v>45414</v>
      </c>
    </row>
    <row r="8" spans="1:12" hidden="1" x14ac:dyDescent="0.35">
      <c r="A8">
        <v>69796</v>
      </c>
      <c r="B8">
        <v>104</v>
      </c>
      <c r="C8" t="s">
        <v>39</v>
      </c>
      <c r="D8" s="22">
        <v>45414</v>
      </c>
      <c r="E8" s="27">
        <v>3123.77</v>
      </c>
      <c r="F8" t="s">
        <v>45</v>
      </c>
      <c r="G8">
        <v>1</v>
      </c>
      <c r="H8" s="27">
        <v>29.68</v>
      </c>
      <c r="I8" s="27">
        <v>3094.09</v>
      </c>
      <c r="J8" s="27">
        <v>24.99</v>
      </c>
      <c r="K8" s="27">
        <v>3069.1</v>
      </c>
      <c r="L8" s="22">
        <v>45415</v>
      </c>
    </row>
    <row r="9" spans="1:12" hidden="1" x14ac:dyDescent="0.35">
      <c r="A9">
        <v>69795</v>
      </c>
      <c r="B9">
        <v>104</v>
      </c>
      <c r="C9" t="s">
        <v>39</v>
      </c>
      <c r="D9" s="22">
        <v>45414</v>
      </c>
      <c r="E9" s="27">
        <v>699.89</v>
      </c>
      <c r="F9" t="s">
        <v>44</v>
      </c>
      <c r="G9">
        <v>1</v>
      </c>
      <c r="H9" s="27">
        <v>0</v>
      </c>
      <c r="I9" s="27">
        <v>699.89</v>
      </c>
      <c r="J9" s="27">
        <v>5.6</v>
      </c>
      <c r="K9" s="27">
        <v>-5.6</v>
      </c>
      <c r="L9" s="22">
        <v>45414</v>
      </c>
    </row>
    <row r="10" spans="1:12" hidden="1" x14ac:dyDescent="0.35">
      <c r="A10">
        <v>69791</v>
      </c>
      <c r="B10">
        <v>104</v>
      </c>
      <c r="C10" t="s">
        <v>39</v>
      </c>
      <c r="D10" s="22">
        <v>45414</v>
      </c>
      <c r="E10" s="27">
        <v>1133.2</v>
      </c>
      <c r="F10" t="s">
        <v>43</v>
      </c>
      <c r="G10">
        <v>1</v>
      </c>
      <c r="H10" s="27">
        <v>8.39</v>
      </c>
      <c r="I10" s="27">
        <v>1124.81</v>
      </c>
      <c r="J10" s="27">
        <v>9.07</v>
      </c>
      <c r="K10" s="27">
        <v>1115.75</v>
      </c>
      <c r="L10" s="22">
        <v>45415</v>
      </c>
    </row>
    <row r="11" spans="1:12" hidden="1" x14ac:dyDescent="0.35">
      <c r="A11">
        <v>69787</v>
      </c>
      <c r="B11">
        <v>104</v>
      </c>
      <c r="C11" t="s">
        <v>39</v>
      </c>
      <c r="D11" s="22">
        <v>45414</v>
      </c>
      <c r="E11" s="27">
        <v>200</v>
      </c>
      <c r="F11" t="s">
        <v>41</v>
      </c>
      <c r="G11">
        <v>1</v>
      </c>
      <c r="H11" s="27">
        <v>0</v>
      </c>
      <c r="I11" s="27">
        <v>200</v>
      </c>
      <c r="J11" s="27">
        <v>1.6</v>
      </c>
      <c r="K11" s="27">
        <v>-1.6</v>
      </c>
      <c r="L11" s="22">
        <v>45414</v>
      </c>
    </row>
    <row r="12" spans="1:12" x14ac:dyDescent="0.35">
      <c r="A12">
        <v>69786</v>
      </c>
      <c r="B12">
        <v>104</v>
      </c>
      <c r="C12" t="s">
        <v>39</v>
      </c>
      <c r="D12" s="22">
        <v>45414</v>
      </c>
      <c r="E12" s="27">
        <v>9660.43</v>
      </c>
      <c r="F12" t="s">
        <v>40</v>
      </c>
      <c r="G12">
        <v>1</v>
      </c>
      <c r="H12" s="27">
        <v>256</v>
      </c>
      <c r="I12" s="27">
        <v>9404.43</v>
      </c>
      <c r="J12" s="27">
        <v>77.28</v>
      </c>
      <c r="K12" s="27">
        <v>9327.15</v>
      </c>
      <c r="L12" s="22">
        <v>45414</v>
      </c>
    </row>
    <row r="13" spans="1:12" hidden="1" x14ac:dyDescent="0.35">
      <c r="A13">
        <v>69989</v>
      </c>
      <c r="B13">
        <v>104</v>
      </c>
      <c r="C13" t="s">
        <v>39</v>
      </c>
      <c r="D13" s="22">
        <v>45415</v>
      </c>
      <c r="E13" s="27">
        <v>2344.44</v>
      </c>
      <c r="F13" t="s">
        <v>43</v>
      </c>
      <c r="G13">
        <v>1</v>
      </c>
      <c r="H13" s="27">
        <v>17.350000000000001</v>
      </c>
      <c r="I13" s="27">
        <v>2327.09</v>
      </c>
      <c r="J13" s="27">
        <v>18.760000000000002</v>
      </c>
      <c r="K13" s="27">
        <v>2308.34</v>
      </c>
      <c r="L13" s="22">
        <v>45418</v>
      </c>
    </row>
    <row r="14" spans="1:12" x14ac:dyDescent="0.35">
      <c r="A14">
        <v>69984</v>
      </c>
      <c r="B14">
        <v>104</v>
      </c>
      <c r="C14" t="s">
        <v>39</v>
      </c>
      <c r="D14" s="22">
        <v>45415</v>
      </c>
      <c r="E14" s="27">
        <v>31223.52</v>
      </c>
      <c r="F14" t="s">
        <v>40</v>
      </c>
      <c r="G14">
        <v>1</v>
      </c>
      <c r="H14" s="27">
        <v>827.42</v>
      </c>
      <c r="I14" s="27">
        <v>30396.1</v>
      </c>
      <c r="J14" s="27">
        <v>249.79</v>
      </c>
      <c r="K14" s="27">
        <v>30146.31</v>
      </c>
      <c r="L14" s="22">
        <v>45415</v>
      </c>
    </row>
    <row r="15" spans="1:12" hidden="1" x14ac:dyDescent="0.35">
      <c r="A15">
        <v>69985</v>
      </c>
      <c r="B15">
        <v>104</v>
      </c>
      <c r="C15" t="s">
        <v>39</v>
      </c>
      <c r="D15" s="22">
        <v>45415</v>
      </c>
      <c r="E15" s="27">
        <v>608.08000000000004</v>
      </c>
      <c r="F15" t="s">
        <v>41</v>
      </c>
      <c r="G15">
        <v>1</v>
      </c>
      <c r="H15" s="27">
        <v>0</v>
      </c>
      <c r="I15" s="27">
        <v>608.08000000000004</v>
      </c>
      <c r="J15" s="27">
        <v>4.8600000000000003</v>
      </c>
      <c r="K15" s="27">
        <v>-4.8600000000000003</v>
      </c>
      <c r="L15" s="22">
        <v>45415</v>
      </c>
    </row>
    <row r="16" spans="1:12" hidden="1" x14ac:dyDescent="0.35">
      <c r="A16">
        <v>69986</v>
      </c>
      <c r="B16">
        <v>104</v>
      </c>
      <c r="C16" t="s">
        <v>39</v>
      </c>
      <c r="D16" s="22">
        <v>45415</v>
      </c>
      <c r="E16" s="27">
        <v>277.98</v>
      </c>
      <c r="F16" t="s">
        <v>42</v>
      </c>
      <c r="G16">
        <v>1</v>
      </c>
      <c r="H16" s="27">
        <v>2.06</v>
      </c>
      <c r="I16" s="27">
        <v>275.92</v>
      </c>
      <c r="J16" s="27">
        <v>2.2200000000000002</v>
      </c>
      <c r="K16" s="27">
        <v>273.7</v>
      </c>
      <c r="L16" s="22">
        <v>45418</v>
      </c>
    </row>
    <row r="17" spans="1:12" hidden="1" x14ac:dyDescent="0.35">
      <c r="A17">
        <v>69993</v>
      </c>
      <c r="B17">
        <v>104</v>
      </c>
      <c r="C17" t="s">
        <v>39</v>
      </c>
      <c r="D17" s="22">
        <v>45415</v>
      </c>
      <c r="E17" s="27">
        <v>2030.95</v>
      </c>
      <c r="F17" t="s">
        <v>44</v>
      </c>
      <c r="G17">
        <v>1</v>
      </c>
      <c r="H17" s="27">
        <v>0</v>
      </c>
      <c r="I17" s="27">
        <v>2030.95</v>
      </c>
      <c r="J17" s="27">
        <v>16.25</v>
      </c>
      <c r="K17" s="27">
        <v>-16.25</v>
      </c>
      <c r="L17" s="22">
        <v>45415</v>
      </c>
    </row>
    <row r="18" spans="1:12" hidden="1" x14ac:dyDescent="0.35">
      <c r="A18">
        <v>69994</v>
      </c>
      <c r="B18">
        <v>104</v>
      </c>
      <c r="C18" t="s">
        <v>39</v>
      </c>
      <c r="D18" s="22">
        <v>45415</v>
      </c>
      <c r="E18" s="27">
        <v>10758.3</v>
      </c>
      <c r="F18" t="s">
        <v>45</v>
      </c>
      <c r="G18">
        <v>1</v>
      </c>
      <c r="H18" s="27">
        <v>102.2</v>
      </c>
      <c r="I18" s="27">
        <v>10656.1</v>
      </c>
      <c r="J18" s="27">
        <v>86.07</v>
      </c>
      <c r="K18" s="27">
        <v>10570.03</v>
      </c>
      <c r="L18" s="22">
        <v>45418</v>
      </c>
    </row>
    <row r="19" spans="1:12" hidden="1" x14ac:dyDescent="0.35">
      <c r="A19">
        <v>70246</v>
      </c>
      <c r="B19">
        <v>104</v>
      </c>
      <c r="C19" t="s">
        <v>39</v>
      </c>
      <c r="D19" s="22">
        <v>45416</v>
      </c>
      <c r="E19" s="27">
        <v>21005.63</v>
      </c>
      <c r="F19" t="s">
        <v>45</v>
      </c>
      <c r="G19">
        <v>1</v>
      </c>
      <c r="H19" s="27">
        <v>199.55</v>
      </c>
      <c r="I19" s="27">
        <v>20806.080000000002</v>
      </c>
      <c r="J19" s="27">
        <v>168.05</v>
      </c>
      <c r="K19" s="27">
        <v>20638.03</v>
      </c>
      <c r="L19" s="22">
        <v>45418</v>
      </c>
    </row>
    <row r="20" spans="1:12" hidden="1" x14ac:dyDescent="0.35">
      <c r="A20">
        <v>70245</v>
      </c>
      <c r="B20">
        <v>104</v>
      </c>
      <c r="C20" t="s">
        <v>39</v>
      </c>
      <c r="D20" s="22">
        <v>45416</v>
      </c>
      <c r="E20" s="27">
        <v>5072.29</v>
      </c>
      <c r="F20" t="s">
        <v>44</v>
      </c>
      <c r="G20">
        <v>1</v>
      </c>
      <c r="H20" s="27">
        <v>0</v>
      </c>
      <c r="I20" s="27">
        <v>5072.29</v>
      </c>
      <c r="J20" s="27">
        <v>40.58</v>
      </c>
      <c r="K20" s="27">
        <v>-40.58</v>
      </c>
      <c r="L20" s="22">
        <v>45418</v>
      </c>
    </row>
    <row r="21" spans="1:12" hidden="1" x14ac:dyDescent="0.35">
      <c r="A21">
        <v>70241</v>
      </c>
      <c r="B21">
        <v>104</v>
      </c>
      <c r="C21" t="s">
        <v>39</v>
      </c>
      <c r="D21" s="22">
        <v>45416</v>
      </c>
      <c r="E21" s="27">
        <v>2188.66</v>
      </c>
      <c r="F21" t="s">
        <v>43</v>
      </c>
      <c r="G21">
        <v>1</v>
      </c>
      <c r="H21" s="27">
        <v>16.2</v>
      </c>
      <c r="I21" s="27">
        <v>2172.46</v>
      </c>
      <c r="J21" s="27">
        <v>17.510000000000002</v>
      </c>
      <c r="K21" s="27">
        <v>2154.9499999999998</v>
      </c>
      <c r="L21" s="22">
        <v>45418</v>
      </c>
    </row>
    <row r="22" spans="1:12" hidden="1" x14ac:dyDescent="0.35">
      <c r="A22">
        <v>70237</v>
      </c>
      <c r="B22">
        <v>104</v>
      </c>
      <c r="C22" t="s">
        <v>39</v>
      </c>
      <c r="D22" s="22">
        <v>45416</v>
      </c>
      <c r="E22" s="27">
        <v>319.12</v>
      </c>
      <c r="F22" t="s">
        <v>41</v>
      </c>
      <c r="G22">
        <v>1</v>
      </c>
      <c r="H22" s="27">
        <v>0</v>
      </c>
      <c r="I22" s="27">
        <v>319.12</v>
      </c>
      <c r="J22" s="27">
        <v>2.5499999999999998</v>
      </c>
      <c r="K22" s="27">
        <v>-2.5499999999999998</v>
      </c>
      <c r="L22" s="22">
        <v>45418</v>
      </c>
    </row>
    <row r="23" spans="1:12" x14ac:dyDescent="0.35">
      <c r="A23">
        <v>70236</v>
      </c>
      <c r="B23">
        <v>104</v>
      </c>
      <c r="C23" t="s">
        <v>39</v>
      </c>
      <c r="D23" s="22">
        <v>45416</v>
      </c>
      <c r="E23" s="27">
        <v>38999.57</v>
      </c>
      <c r="F23" t="s">
        <v>40</v>
      </c>
      <c r="G23">
        <v>1</v>
      </c>
      <c r="H23" s="27">
        <v>1033.49</v>
      </c>
      <c r="I23" s="27">
        <v>37966.080000000002</v>
      </c>
      <c r="J23" s="27">
        <v>312</v>
      </c>
      <c r="K23" s="27">
        <v>37654.080000000002</v>
      </c>
      <c r="L23" s="22">
        <v>45418</v>
      </c>
    </row>
    <row r="24" spans="1:12" x14ac:dyDescent="0.35">
      <c r="A24">
        <v>70416</v>
      </c>
      <c r="B24">
        <v>104</v>
      </c>
      <c r="C24" t="s">
        <v>39</v>
      </c>
      <c r="D24" s="22">
        <v>45417</v>
      </c>
      <c r="E24" s="27">
        <v>33021.93</v>
      </c>
      <c r="F24" t="s">
        <v>40</v>
      </c>
      <c r="G24">
        <v>1</v>
      </c>
      <c r="H24" s="27">
        <v>875.08</v>
      </c>
      <c r="I24" s="27">
        <v>32146.85</v>
      </c>
      <c r="J24" s="27">
        <v>264.18</v>
      </c>
      <c r="K24" s="27">
        <v>31882.67</v>
      </c>
      <c r="L24" s="22">
        <v>45418</v>
      </c>
    </row>
    <row r="25" spans="1:12" hidden="1" x14ac:dyDescent="0.35">
      <c r="A25">
        <v>70417</v>
      </c>
      <c r="B25">
        <v>104</v>
      </c>
      <c r="C25" t="s">
        <v>39</v>
      </c>
      <c r="D25" s="22">
        <v>45417</v>
      </c>
      <c r="E25" s="27">
        <v>402.93</v>
      </c>
      <c r="F25" t="s">
        <v>41</v>
      </c>
      <c r="G25">
        <v>1</v>
      </c>
      <c r="H25" s="27">
        <v>0</v>
      </c>
      <c r="I25" s="27">
        <v>402.93</v>
      </c>
      <c r="J25" s="27">
        <v>3.22</v>
      </c>
      <c r="K25" s="27">
        <v>-3.22</v>
      </c>
      <c r="L25" s="22">
        <v>45418</v>
      </c>
    </row>
    <row r="26" spans="1:12" hidden="1" x14ac:dyDescent="0.35">
      <c r="A26">
        <v>70421</v>
      </c>
      <c r="B26">
        <v>104</v>
      </c>
      <c r="C26" t="s">
        <v>39</v>
      </c>
      <c r="D26" s="22">
        <v>45417</v>
      </c>
      <c r="E26" s="27">
        <v>2301.12</v>
      </c>
      <c r="F26" t="s">
        <v>43</v>
      </c>
      <c r="G26">
        <v>1</v>
      </c>
      <c r="H26" s="27">
        <v>17.03</v>
      </c>
      <c r="I26" s="27">
        <v>2284.09</v>
      </c>
      <c r="J26" s="27">
        <v>18.41</v>
      </c>
      <c r="K26" s="27">
        <v>2265.6799999999998</v>
      </c>
      <c r="L26" s="22">
        <v>45418</v>
      </c>
    </row>
    <row r="27" spans="1:12" hidden="1" x14ac:dyDescent="0.35">
      <c r="A27">
        <v>70425</v>
      </c>
      <c r="B27">
        <v>104</v>
      </c>
      <c r="C27" t="s">
        <v>39</v>
      </c>
      <c r="D27" s="22">
        <v>45417</v>
      </c>
      <c r="E27" s="27">
        <v>2826.4</v>
      </c>
      <c r="F27" t="s">
        <v>44</v>
      </c>
      <c r="G27">
        <v>1</v>
      </c>
      <c r="H27" s="27">
        <v>0</v>
      </c>
      <c r="I27" s="27">
        <v>2826.4</v>
      </c>
      <c r="J27" s="27">
        <v>22.61</v>
      </c>
      <c r="K27" s="27">
        <v>-22.61</v>
      </c>
      <c r="L27" s="22">
        <v>45418</v>
      </c>
    </row>
    <row r="28" spans="1:12" hidden="1" x14ac:dyDescent="0.35">
      <c r="A28">
        <v>70426</v>
      </c>
      <c r="B28">
        <v>104</v>
      </c>
      <c r="C28" t="s">
        <v>39</v>
      </c>
      <c r="D28" s="22">
        <v>45417</v>
      </c>
      <c r="E28" s="27">
        <v>13206.62</v>
      </c>
      <c r="F28" t="s">
        <v>45</v>
      </c>
      <c r="G28">
        <v>1</v>
      </c>
      <c r="H28" s="27">
        <v>125.46</v>
      </c>
      <c r="I28" s="27">
        <v>13081.16</v>
      </c>
      <c r="J28" s="27">
        <v>105.65</v>
      </c>
      <c r="K28" s="27">
        <v>12975.5</v>
      </c>
      <c r="L28" s="22">
        <v>45418</v>
      </c>
    </row>
    <row r="29" spans="1:12" hidden="1" x14ac:dyDescent="0.35">
      <c r="A29">
        <v>70583</v>
      </c>
      <c r="B29">
        <v>104</v>
      </c>
      <c r="C29" t="s">
        <v>39</v>
      </c>
      <c r="D29" s="22">
        <v>45418</v>
      </c>
      <c r="E29" s="27">
        <v>7.91</v>
      </c>
      <c r="F29" t="s">
        <v>43</v>
      </c>
      <c r="G29">
        <v>1</v>
      </c>
      <c r="H29" s="27">
        <v>0.06</v>
      </c>
      <c r="I29" s="27">
        <v>7.85</v>
      </c>
      <c r="J29" s="27">
        <v>0.06</v>
      </c>
      <c r="K29" s="27">
        <v>7.79</v>
      </c>
      <c r="L29" s="22">
        <v>45419</v>
      </c>
    </row>
    <row r="30" spans="1:12" x14ac:dyDescent="0.35">
      <c r="A30">
        <v>70578</v>
      </c>
      <c r="B30">
        <v>104</v>
      </c>
      <c r="C30" t="s">
        <v>39</v>
      </c>
      <c r="D30" s="22">
        <v>45418</v>
      </c>
      <c r="E30" s="27">
        <v>13115.68</v>
      </c>
      <c r="F30" t="s">
        <v>40</v>
      </c>
      <c r="G30">
        <v>1</v>
      </c>
      <c r="H30" s="27">
        <v>347.57</v>
      </c>
      <c r="I30" s="27">
        <v>12768.11</v>
      </c>
      <c r="J30" s="27">
        <v>104.93</v>
      </c>
      <c r="K30" s="27">
        <v>12663.19</v>
      </c>
      <c r="L30" s="22">
        <v>45418</v>
      </c>
    </row>
    <row r="31" spans="1:12" hidden="1" x14ac:dyDescent="0.35">
      <c r="A31">
        <v>70579</v>
      </c>
      <c r="B31">
        <v>104</v>
      </c>
      <c r="C31" t="s">
        <v>39</v>
      </c>
      <c r="D31" s="22">
        <v>45418</v>
      </c>
      <c r="E31" s="27">
        <v>361.2</v>
      </c>
      <c r="F31" t="s">
        <v>41</v>
      </c>
      <c r="G31">
        <v>1</v>
      </c>
      <c r="H31" s="27">
        <v>0</v>
      </c>
      <c r="I31" s="27">
        <v>361.2</v>
      </c>
      <c r="J31" s="27">
        <v>2.89</v>
      </c>
      <c r="K31" s="27">
        <v>-2.89</v>
      </c>
      <c r="L31" s="22">
        <v>45418</v>
      </c>
    </row>
    <row r="32" spans="1:12" hidden="1" x14ac:dyDescent="0.35">
      <c r="A32">
        <v>70587</v>
      </c>
      <c r="B32">
        <v>104</v>
      </c>
      <c r="C32" t="s">
        <v>39</v>
      </c>
      <c r="D32" s="22">
        <v>45418</v>
      </c>
      <c r="E32" s="27">
        <v>1242.3800000000001</v>
      </c>
      <c r="F32" t="s">
        <v>44</v>
      </c>
      <c r="G32">
        <v>1</v>
      </c>
      <c r="H32" s="27">
        <v>0</v>
      </c>
      <c r="I32" s="27">
        <v>1242.3800000000001</v>
      </c>
      <c r="J32" s="27">
        <v>9.94</v>
      </c>
      <c r="K32" s="27">
        <v>-9.94</v>
      </c>
      <c r="L32" s="22">
        <v>45418</v>
      </c>
    </row>
    <row r="33" spans="1:12" hidden="1" x14ac:dyDescent="0.35">
      <c r="A33">
        <v>70588</v>
      </c>
      <c r="B33">
        <v>104</v>
      </c>
      <c r="C33" t="s">
        <v>39</v>
      </c>
      <c r="D33" s="22">
        <v>45418</v>
      </c>
      <c r="E33" s="27">
        <v>5837.36</v>
      </c>
      <c r="F33" t="s">
        <v>45</v>
      </c>
      <c r="G33">
        <v>1</v>
      </c>
      <c r="H33" s="27">
        <v>55.45</v>
      </c>
      <c r="I33" s="27">
        <v>5781.91</v>
      </c>
      <c r="J33" s="27">
        <v>46.7</v>
      </c>
      <c r="K33" s="27">
        <v>5735.21</v>
      </c>
      <c r="L33" s="22">
        <v>45419</v>
      </c>
    </row>
    <row r="34" spans="1:12" x14ac:dyDescent="0.35">
      <c r="A34">
        <v>70794</v>
      </c>
      <c r="B34">
        <v>104</v>
      </c>
      <c r="C34" t="s">
        <v>39</v>
      </c>
      <c r="D34" s="22">
        <v>45419</v>
      </c>
      <c r="E34" s="27">
        <v>10788.27</v>
      </c>
      <c r="F34" t="s">
        <v>40</v>
      </c>
      <c r="G34">
        <v>1</v>
      </c>
      <c r="H34" s="27">
        <v>285.89</v>
      </c>
      <c r="I34" s="27">
        <v>10502.38</v>
      </c>
      <c r="J34" s="27">
        <v>86.31</v>
      </c>
      <c r="K34" s="27">
        <v>10416.07</v>
      </c>
      <c r="L34" s="22">
        <v>45419</v>
      </c>
    </row>
    <row r="35" spans="1:12" hidden="1" x14ac:dyDescent="0.35">
      <c r="A35">
        <v>70795</v>
      </c>
      <c r="B35">
        <v>104</v>
      </c>
      <c r="C35" t="s">
        <v>39</v>
      </c>
      <c r="D35" s="22">
        <v>45419</v>
      </c>
      <c r="E35" s="27">
        <v>484.65</v>
      </c>
      <c r="F35" t="s">
        <v>41</v>
      </c>
      <c r="G35">
        <v>1</v>
      </c>
      <c r="H35" s="27">
        <v>0</v>
      </c>
      <c r="I35" s="27">
        <v>484.65</v>
      </c>
      <c r="J35" s="27">
        <v>3.88</v>
      </c>
      <c r="K35" s="27">
        <v>-3.88</v>
      </c>
      <c r="L35" s="22">
        <v>45419</v>
      </c>
    </row>
    <row r="36" spans="1:12" hidden="1" x14ac:dyDescent="0.35">
      <c r="A36">
        <v>70799</v>
      </c>
      <c r="B36">
        <v>104</v>
      </c>
      <c r="C36" t="s">
        <v>39</v>
      </c>
      <c r="D36" s="22">
        <v>45419</v>
      </c>
      <c r="E36" s="27">
        <v>558.16</v>
      </c>
      <c r="F36" t="s">
        <v>43</v>
      </c>
      <c r="G36">
        <v>1</v>
      </c>
      <c r="H36" s="27">
        <v>4.13</v>
      </c>
      <c r="I36" s="27">
        <v>554.03</v>
      </c>
      <c r="J36" s="27">
        <v>4.47</v>
      </c>
      <c r="K36" s="27">
        <v>549.55999999999995</v>
      </c>
      <c r="L36" s="22">
        <v>45420</v>
      </c>
    </row>
    <row r="37" spans="1:12" hidden="1" x14ac:dyDescent="0.35">
      <c r="A37">
        <v>70803</v>
      </c>
      <c r="B37">
        <v>104</v>
      </c>
      <c r="C37" t="s">
        <v>39</v>
      </c>
      <c r="D37" s="22">
        <v>45419</v>
      </c>
      <c r="E37" s="27">
        <v>858.24</v>
      </c>
      <c r="F37" t="s">
        <v>44</v>
      </c>
      <c r="G37">
        <v>1</v>
      </c>
      <c r="H37" s="27">
        <v>0</v>
      </c>
      <c r="I37" s="27">
        <v>858.24</v>
      </c>
      <c r="J37" s="27">
        <v>6.87</v>
      </c>
      <c r="K37" s="27">
        <v>-6.87</v>
      </c>
      <c r="L37" s="22">
        <v>45419</v>
      </c>
    </row>
    <row r="38" spans="1:12" hidden="1" x14ac:dyDescent="0.35">
      <c r="A38">
        <v>70804</v>
      </c>
      <c r="B38">
        <v>104</v>
      </c>
      <c r="C38" t="s">
        <v>39</v>
      </c>
      <c r="D38" s="22">
        <v>45419</v>
      </c>
      <c r="E38" s="27">
        <v>5187.95</v>
      </c>
      <c r="F38" t="s">
        <v>45</v>
      </c>
      <c r="G38">
        <v>1</v>
      </c>
      <c r="H38" s="27">
        <v>49.29</v>
      </c>
      <c r="I38" s="27">
        <v>5138.66</v>
      </c>
      <c r="J38" s="27">
        <v>41.5</v>
      </c>
      <c r="K38" s="27">
        <v>5097.16</v>
      </c>
      <c r="L38" s="22">
        <v>45420</v>
      </c>
    </row>
    <row r="39" spans="1:12" hidden="1" x14ac:dyDescent="0.35">
      <c r="A39">
        <v>71011</v>
      </c>
      <c r="B39">
        <v>104</v>
      </c>
      <c r="C39" t="s">
        <v>39</v>
      </c>
      <c r="D39" s="22">
        <v>45420</v>
      </c>
      <c r="E39" s="27">
        <v>1536.79</v>
      </c>
      <c r="F39" t="s">
        <v>41</v>
      </c>
      <c r="G39">
        <v>1</v>
      </c>
      <c r="H39" s="27">
        <v>0</v>
      </c>
      <c r="I39" s="27">
        <v>1536.79</v>
      </c>
      <c r="J39" s="27">
        <v>12.29</v>
      </c>
      <c r="K39" s="27">
        <v>-12.29</v>
      </c>
      <c r="L39" s="22">
        <v>45420</v>
      </c>
    </row>
    <row r="40" spans="1:12" hidden="1" x14ac:dyDescent="0.35">
      <c r="A40">
        <v>71020</v>
      </c>
      <c r="B40">
        <v>104</v>
      </c>
      <c r="C40" t="s">
        <v>39</v>
      </c>
      <c r="D40" s="22">
        <v>45420</v>
      </c>
      <c r="E40" s="27">
        <v>4675.1000000000004</v>
      </c>
      <c r="F40" t="s">
        <v>45</v>
      </c>
      <c r="G40">
        <v>1</v>
      </c>
      <c r="H40" s="27">
        <v>44.41</v>
      </c>
      <c r="I40" s="27">
        <v>4630.6899999999996</v>
      </c>
      <c r="J40" s="27">
        <v>37.4</v>
      </c>
      <c r="K40" s="27">
        <v>4593.29</v>
      </c>
      <c r="L40" s="22">
        <v>45421</v>
      </c>
    </row>
    <row r="41" spans="1:12" hidden="1" x14ac:dyDescent="0.35">
      <c r="A41">
        <v>71019</v>
      </c>
      <c r="B41">
        <v>104</v>
      </c>
      <c r="C41" t="s">
        <v>39</v>
      </c>
      <c r="D41" s="22">
        <v>45420</v>
      </c>
      <c r="E41" s="27">
        <v>1078.32</v>
      </c>
      <c r="F41" t="s">
        <v>44</v>
      </c>
      <c r="G41">
        <v>1</v>
      </c>
      <c r="H41" s="27">
        <v>0</v>
      </c>
      <c r="I41" s="27">
        <v>1078.32</v>
      </c>
      <c r="J41" s="27">
        <v>8.6300000000000008</v>
      </c>
      <c r="K41" s="27">
        <v>-8.6300000000000008</v>
      </c>
      <c r="L41" s="22">
        <v>45420</v>
      </c>
    </row>
    <row r="42" spans="1:12" hidden="1" x14ac:dyDescent="0.35">
      <c r="A42">
        <v>71015</v>
      </c>
      <c r="B42">
        <v>104</v>
      </c>
      <c r="C42" t="s">
        <v>39</v>
      </c>
      <c r="D42" s="22">
        <v>45420</v>
      </c>
      <c r="E42" s="27">
        <v>784.88</v>
      </c>
      <c r="F42" t="s">
        <v>43</v>
      </c>
      <c r="G42">
        <v>1</v>
      </c>
      <c r="H42" s="27">
        <v>5.81</v>
      </c>
      <c r="I42" s="27">
        <v>779.07</v>
      </c>
      <c r="J42" s="27">
        <v>6.28</v>
      </c>
      <c r="K42" s="27">
        <v>772.79</v>
      </c>
      <c r="L42" s="22">
        <v>45421</v>
      </c>
    </row>
    <row r="43" spans="1:12" x14ac:dyDescent="0.35">
      <c r="A43">
        <v>71010</v>
      </c>
      <c r="B43">
        <v>104</v>
      </c>
      <c r="C43" t="s">
        <v>39</v>
      </c>
      <c r="D43" s="22">
        <v>45420</v>
      </c>
      <c r="E43" s="27">
        <v>16148.29</v>
      </c>
      <c r="F43" t="s">
        <v>40</v>
      </c>
      <c r="G43">
        <v>1</v>
      </c>
      <c r="H43" s="27">
        <v>427.93</v>
      </c>
      <c r="I43" s="27">
        <v>15720.36</v>
      </c>
      <c r="J43" s="27">
        <v>129.19</v>
      </c>
      <c r="K43" s="27">
        <v>15591.17</v>
      </c>
      <c r="L43" s="22">
        <v>45420</v>
      </c>
    </row>
    <row r="44" spans="1:12" hidden="1" x14ac:dyDescent="0.35">
      <c r="A44">
        <v>71253</v>
      </c>
      <c r="B44">
        <v>104</v>
      </c>
      <c r="C44" t="s">
        <v>39</v>
      </c>
      <c r="D44" s="22">
        <v>45421</v>
      </c>
      <c r="E44" s="27">
        <v>1041.46</v>
      </c>
      <c r="F44" t="s">
        <v>44</v>
      </c>
      <c r="G44">
        <v>1</v>
      </c>
      <c r="H44" s="27">
        <v>0</v>
      </c>
      <c r="I44" s="27">
        <v>1041.46</v>
      </c>
      <c r="J44" s="27">
        <v>8.33</v>
      </c>
      <c r="K44" s="27">
        <v>-8.33</v>
      </c>
      <c r="L44" s="22">
        <v>45421</v>
      </c>
    </row>
    <row r="45" spans="1:12" x14ac:dyDescent="0.35">
      <c r="A45">
        <v>71244</v>
      </c>
      <c r="B45">
        <v>104</v>
      </c>
      <c r="C45" t="s">
        <v>39</v>
      </c>
      <c r="D45" s="22">
        <v>45421</v>
      </c>
      <c r="E45" s="27">
        <v>15538.21</v>
      </c>
      <c r="F45" t="s">
        <v>40</v>
      </c>
      <c r="G45">
        <v>1</v>
      </c>
      <c r="H45" s="27">
        <v>411.76</v>
      </c>
      <c r="I45" s="27">
        <v>15126.45</v>
      </c>
      <c r="J45" s="27">
        <v>124.31</v>
      </c>
      <c r="K45" s="27">
        <v>15002.14</v>
      </c>
      <c r="L45" s="22">
        <v>45421</v>
      </c>
    </row>
    <row r="46" spans="1:12" hidden="1" x14ac:dyDescent="0.35">
      <c r="A46">
        <v>71245</v>
      </c>
      <c r="B46">
        <v>104</v>
      </c>
      <c r="C46" t="s">
        <v>39</v>
      </c>
      <c r="D46" s="22">
        <v>45421</v>
      </c>
      <c r="E46" s="27">
        <v>586.35</v>
      </c>
      <c r="F46" t="s">
        <v>41</v>
      </c>
      <c r="G46">
        <v>1</v>
      </c>
      <c r="H46" s="27">
        <v>0</v>
      </c>
      <c r="I46" s="27">
        <v>586.35</v>
      </c>
      <c r="J46" s="27">
        <v>4.6900000000000004</v>
      </c>
      <c r="K46" s="27">
        <v>-4.6900000000000004</v>
      </c>
      <c r="L46" s="22">
        <v>45421</v>
      </c>
    </row>
    <row r="47" spans="1:12" hidden="1" x14ac:dyDescent="0.35">
      <c r="A47">
        <v>71246</v>
      </c>
      <c r="B47">
        <v>104</v>
      </c>
      <c r="C47" t="s">
        <v>39</v>
      </c>
      <c r="D47" s="22">
        <v>45421</v>
      </c>
      <c r="E47" s="27">
        <v>14</v>
      </c>
      <c r="F47" t="s">
        <v>42</v>
      </c>
      <c r="G47">
        <v>1</v>
      </c>
      <c r="H47" s="27">
        <v>0.1</v>
      </c>
      <c r="I47" s="27">
        <v>13.9</v>
      </c>
      <c r="J47" s="27">
        <v>0.11</v>
      </c>
      <c r="K47" s="27">
        <v>13.78</v>
      </c>
      <c r="L47" s="22">
        <v>45422</v>
      </c>
    </row>
    <row r="48" spans="1:12" hidden="1" x14ac:dyDescent="0.35">
      <c r="A48">
        <v>71249</v>
      </c>
      <c r="B48">
        <v>104</v>
      </c>
      <c r="C48" t="s">
        <v>39</v>
      </c>
      <c r="D48" s="22">
        <v>45421</v>
      </c>
      <c r="E48" s="27">
        <v>849.22</v>
      </c>
      <c r="F48" t="s">
        <v>43</v>
      </c>
      <c r="G48">
        <v>1</v>
      </c>
      <c r="H48" s="27">
        <v>6.28</v>
      </c>
      <c r="I48" s="27">
        <v>842.94</v>
      </c>
      <c r="J48" s="27">
        <v>6.79</v>
      </c>
      <c r="K48" s="27">
        <v>836.14</v>
      </c>
      <c r="L48" s="22">
        <v>45422</v>
      </c>
    </row>
    <row r="49" spans="1:12" hidden="1" x14ac:dyDescent="0.35">
      <c r="A49">
        <v>71254</v>
      </c>
      <c r="B49">
        <v>104</v>
      </c>
      <c r="C49" t="s">
        <v>39</v>
      </c>
      <c r="D49" s="22">
        <v>45421</v>
      </c>
      <c r="E49" s="27">
        <v>6369.18</v>
      </c>
      <c r="F49" t="s">
        <v>45</v>
      </c>
      <c r="G49">
        <v>1</v>
      </c>
      <c r="H49" s="27">
        <v>60.51</v>
      </c>
      <c r="I49" s="27">
        <v>6308.67</v>
      </c>
      <c r="J49" s="27">
        <v>50.95</v>
      </c>
      <c r="K49" s="27">
        <v>6257.72</v>
      </c>
      <c r="L49" s="22">
        <v>45422</v>
      </c>
    </row>
    <row r="50" spans="1:12" hidden="1" x14ac:dyDescent="0.35">
      <c r="A50">
        <v>71465</v>
      </c>
      <c r="B50">
        <v>104</v>
      </c>
      <c r="C50" t="s">
        <v>39</v>
      </c>
      <c r="D50" s="22">
        <v>45422</v>
      </c>
      <c r="E50" s="27">
        <v>905.44</v>
      </c>
      <c r="F50" t="s">
        <v>43</v>
      </c>
      <c r="G50">
        <v>1</v>
      </c>
      <c r="H50" s="27">
        <v>6.7</v>
      </c>
      <c r="I50" s="27">
        <v>898.74</v>
      </c>
      <c r="J50" s="27">
        <v>7.24</v>
      </c>
      <c r="K50" s="27">
        <v>891.5</v>
      </c>
      <c r="L50" s="22">
        <v>45425</v>
      </c>
    </row>
    <row r="51" spans="1:12" hidden="1" x14ac:dyDescent="0.35">
      <c r="A51">
        <v>71461</v>
      </c>
      <c r="B51">
        <v>104</v>
      </c>
      <c r="C51" t="s">
        <v>39</v>
      </c>
      <c r="D51" s="22">
        <v>45422</v>
      </c>
      <c r="E51" s="27">
        <v>313.22000000000003</v>
      </c>
      <c r="F51" t="s">
        <v>41</v>
      </c>
      <c r="G51">
        <v>1</v>
      </c>
      <c r="H51" s="27">
        <v>0</v>
      </c>
      <c r="I51" s="27">
        <v>313.22000000000003</v>
      </c>
      <c r="J51" s="27">
        <v>2.5099999999999998</v>
      </c>
      <c r="K51" s="27">
        <v>-2.5099999999999998</v>
      </c>
      <c r="L51" s="22">
        <v>45422</v>
      </c>
    </row>
    <row r="52" spans="1:12" hidden="1" x14ac:dyDescent="0.35">
      <c r="A52">
        <v>71469</v>
      </c>
      <c r="B52">
        <v>104</v>
      </c>
      <c r="C52" t="s">
        <v>39</v>
      </c>
      <c r="D52" s="22">
        <v>45422</v>
      </c>
      <c r="E52" s="27">
        <v>2113.5</v>
      </c>
      <c r="F52" t="s">
        <v>44</v>
      </c>
      <c r="G52">
        <v>1</v>
      </c>
      <c r="H52" s="27">
        <v>0</v>
      </c>
      <c r="I52" s="27">
        <v>2113.5</v>
      </c>
      <c r="J52" s="27">
        <v>16.91</v>
      </c>
      <c r="K52" s="27">
        <v>-16.91</v>
      </c>
      <c r="L52" s="22">
        <v>45422</v>
      </c>
    </row>
    <row r="53" spans="1:12" hidden="1" x14ac:dyDescent="0.35">
      <c r="A53">
        <v>71470</v>
      </c>
      <c r="B53">
        <v>104</v>
      </c>
      <c r="C53" t="s">
        <v>39</v>
      </c>
      <c r="D53" s="22">
        <v>45422</v>
      </c>
      <c r="E53" s="27">
        <v>10153.620000000001</v>
      </c>
      <c r="F53" t="s">
        <v>45</v>
      </c>
      <c r="G53">
        <v>1</v>
      </c>
      <c r="H53" s="27">
        <v>96.46</v>
      </c>
      <c r="I53" s="27">
        <v>10057.16</v>
      </c>
      <c r="J53" s="27">
        <v>81.23</v>
      </c>
      <c r="K53" s="27">
        <v>9975.93</v>
      </c>
      <c r="L53" s="22">
        <v>45425</v>
      </c>
    </row>
    <row r="54" spans="1:12" x14ac:dyDescent="0.35">
      <c r="A54">
        <v>71460</v>
      </c>
      <c r="B54">
        <v>104</v>
      </c>
      <c r="C54" t="s">
        <v>39</v>
      </c>
      <c r="D54" s="22">
        <v>45422</v>
      </c>
      <c r="E54" s="27">
        <v>28173.56</v>
      </c>
      <c r="F54" t="s">
        <v>40</v>
      </c>
      <c r="G54">
        <v>1</v>
      </c>
      <c r="H54" s="27">
        <v>746.6</v>
      </c>
      <c r="I54" s="27">
        <v>27426.959999999999</v>
      </c>
      <c r="J54" s="27">
        <v>39.86</v>
      </c>
      <c r="K54" s="27">
        <v>27387.1</v>
      </c>
      <c r="L54" s="22">
        <v>45422</v>
      </c>
    </row>
    <row r="55" spans="1:12" x14ac:dyDescent="0.35">
      <c r="A55">
        <v>71730</v>
      </c>
      <c r="B55">
        <v>104</v>
      </c>
      <c r="C55" t="s">
        <v>39</v>
      </c>
      <c r="D55" s="22">
        <v>45423</v>
      </c>
      <c r="E55" s="27">
        <v>66456.36</v>
      </c>
      <c r="F55" t="s">
        <v>40</v>
      </c>
      <c r="G55">
        <v>1</v>
      </c>
      <c r="H55" s="27">
        <v>1761.09</v>
      </c>
      <c r="I55" s="27">
        <v>64695.27</v>
      </c>
      <c r="J55" s="27">
        <v>0</v>
      </c>
      <c r="K55" s="27">
        <v>64695.27</v>
      </c>
      <c r="L55" s="22">
        <v>45425</v>
      </c>
    </row>
    <row r="56" spans="1:12" hidden="1" x14ac:dyDescent="0.35">
      <c r="A56">
        <v>71739</v>
      </c>
      <c r="B56">
        <v>104</v>
      </c>
      <c r="C56" t="s">
        <v>39</v>
      </c>
      <c r="D56" s="22">
        <v>45423</v>
      </c>
      <c r="E56" s="27">
        <v>2870.33</v>
      </c>
      <c r="F56" t="s">
        <v>44</v>
      </c>
      <c r="G56">
        <v>1</v>
      </c>
      <c r="H56" s="27">
        <v>0</v>
      </c>
      <c r="I56" s="27">
        <v>2870.33</v>
      </c>
      <c r="J56" s="27">
        <v>0</v>
      </c>
      <c r="K56" s="27">
        <v>0</v>
      </c>
      <c r="L56" s="22">
        <v>45425</v>
      </c>
    </row>
    <row r="57" spans="1:12" hidden="1" x14ac:dyDescent="0.35">
      <c r="A57">
        <v>71740</v>
      </c>
      <c r="B57">
        <v>104</v>
      </c>
      <c r="C57" t="s">
        <v>39</v>
      </c>
      <c r="D57" s="22">
        <v>45423</v>
      </c>
      <c r="E57" s="27">
        <v>21545.919999999998</v>
      </c>
      <c r="F57" t="s">
        <v>45</v>
      </c>
      <c r="G57">
        <v>1</v>
      </c>
      <c r="H57" s="27">
        <v>204.69</v>
      </c>
      <c r="I57" s="27">
        <v>21341.23</v>
      </c>
      <c r="J57" s="27">
        <v>0</v>
      </c>
      <c r="K57" s="27">
        <v>21341.23</v>
      </c>
      <c r="L57" s="22">
        <v>45425</v>
      </c>
    </row>
    <row r="58" spans="1:12" hidden="1" x14ac:dyDescent="0.35">
      <c r="A58">
        <v>71735</v>
      </c>
      <c r="B58">
        <v>104</v>
      </c>
      <c r="C58" t="s">
        <v>39</v>
      </c>
      <c r="D58" s="22">
        <v>45423</v>
      </c>
      <c r="E58" s="27">
        <v>1638.61</v>
      </c>
      <c r="F58" t="s">
        <v>43</v>
      </c>
      <c r="G58">
        <v>1</v>
      </c>
      <c r="H58" s="27">
        <v>12.13</v>
      </c>
      <c r="I58" s="27">
        <v>1626.48</v>
      </c>
      <c r="J58" s="27">
        <v>0</v>
      </c>
      <c r="K58" s="27">
        <v>1626.48</v>
      </c>
      <c r="L58" s="22">
        <v>45425</v>
      </c>
    </row>
    <row r="59" spans="1:12" hidden="1" x14ac:dyDescent="0.35">
      <c r="A59">
        <v>71732</v>
      </c>
      <c r="B59">
        <v>104</v>
      </c>
      <c r="C59" t="s">
        <v>39</v>
      </c>
      <c r="D59" s="22">
        <v>45423</v>
      </c>
      <c r="E59" s="27">
        <v>1</v>
      </c>
      <c r="F59" t="s">
        <v>42</v>
      </c>
      <c r="G59">
        <v>1</v>
      </c>
      <c r="H59" s="27">
        <v>0.01</v>
      </c>
      <c r="I59" s="27">
        <v>0.99</v>
      </c>
      <c r="J59" s="27">
        <v>0</v>
      </c>
      <c r="K59" s="27">
        <v>0.99</v>
      </c>
      <c r="L59" s="22">
        <v>45425</v>
      </c>
    </row>
    <row r="60" spans="1:12" hidden="1" x14ac:dyDescent="0.35">
      <c r="A60">
        <v>71731</v>
      </c>
      <c r="B60">
        <v>104</v>
      </c>
      <c r="C60" t="s">
        <v>39</v>
      </c>
      <c r="D60" s="22">
        <v>45423</v>
      </c>
      <c r="E60" s="27">
        <v>203.67</v>
      </c>
      <c r="F60" t="s">
        <v>41</v>
      </c>
      <c r="G60">
        <v>1</v>
      </c>
      <c r="H60" s="27">
        <v>0</v>
      </c>
      <c r="I60" s="27">
        <v>203.67</v>
      </c>
      <c r="J60" s="27">
        <v>0</v>
      </c>
      <c r="K60" s="27">
        <v>0</v>
      </c>
      <c r="L60" s="22">
        <v>45425</v>
      </c>
    </row>
    <row r="61" spans="1:12" hidden="1" x14ac:dyDescent="0.35">
      <c r="A61">
        <v>71969</v>
      </c>
      <c r="B61">
        <v>104</v>
      </c>
      <c r="C61" t="s">
        <v>39</v>
      </c>
      <c r="D61" s="22">
        <v>45424</v>
      </c>
      <c r="E61" s="27">
        <v>2294.61</v>
      </c>
      <c r="F61" t="s">
        <v>43</v>
      </c>
      <c r="G61">
        <v>1</v>
      </c>
      <c r="H61" s="27">
        <v>16.98</v>
      </c>
      <c r="I61" s="27">
        <v>2277.63</v>
      </c>
      <c r="J61" s="27">
        <v>0</v>
      </c>
      <c r="K61" s="27">
        <v>2277.63</v>
      </c>
      <c r="L61" s="22">
        <v>45425</v>
      </c>
    </row>
    <row r="62" spans="1:12" hidden="1" x14ac:dyDescent="0.35">
      <c r="A62">
        <v>71966</v>
      </c>
      <c r="B62">
        <v>104</v>
      </c>
      <c r="C62" t="s">
        <v>39</v>
      </c>
      <c r="D62" s="22">
        <v>45424</v>
      </c>
      <c r="E62" s="27">
        <v>3</v>
      </c>
      <c r="F62" t="s">
        <v>42</v>
      </c>
      <c r="G62">
        <v>1</v>
      </c>
      <c r="H62" s="27">
        <v>0.02</v>
      </c>
      <c r="I62" s="27">
        <v>2.98</v>
      </c>
      <c r="J62" s="27">
        <v>0</v>
      </c>
      <c r="K62" s="27">
        <v>2.98</v>
      </c>
      <c r="L62" s="22">
        <v>45425</v>
      </c>
    </row>
    <row r="63" spans="1:12" hidden="1" x14ac:dyDescent="0.35">
      <c r="A63">
        <v>71965</v>
      </c>
      <c r="B63">
        <v>104</v>
      </c>
      <c r="C63" t="s">
        <v>39</v>
      </c>
      <c r="D63" s="22">
        <v>45424</v>
      </c>
      <c r="E63" s="27">
        <v>370</v>
      </c>
      <c r="F63" t="s">
        <v>41</v>
      </c>
      <c r="G63">
        <v>1</v>
      </c>
      <c r="H63" s="27">
        <v>0</v>
      </c>
      <c r="I63" s="27">
        <v>370</v>
      </c>
      <c r="J63" s="27">
        <v>0</v>
      </c>
      <c r="K63" s="27">
        <v>0</v>
      </c>
      <c r="L63" s="22">
        <v>45425</v>
      </c>
    </row>
    <row r="64" spans="1:12" hidden="1" x14ac:dyDescent="0.35">
      <c r="A64">
        <v>71973</v>
      </c>
      <c r="B64">
        <v>104</v>
      </c>
      <c r="C64" t="s">
        <v>39</v>
      </c>
      <c r="D64" s="22">
        <v>45424</v>
      </c>
      <c r="E64" s="27">
        <v>1523.72</v>
      </c>
      <c r="F64" t="s">
        <v>44</v>
      </c>
      <c r="G64">
        <v>1</v>
      </c>
      <c r="H64" s="27">
        <v>0</v>
      </c>
      <c r="I64" s="27">
        <v>1523.72</v>
      </c>
      <c r="J64" s="27">
        <v>0</v>
      </c>
      <c r="K64" s="27">
        <v>0</v>
      </c>
      <c r="L64" s="22">
        <v>45425</v>
      </c>
    </row>
    <row r="65" spans="1:12" hidden="1" x14ac:dyDescent="0.35">
      <c r="A65">
        <v>71974</v>
      </c>
      <c r="B65">
        <v>104</v>
      </c>
      <c r="C65" t="s">
        <v>39</v>
      </c>
      <c r="D65" s="22">
        <v>45424</v>
      </c>
      <c r="E65" s="27">
        <v>12047.34</v>
      </c>
      <c r="F65" t="s">
        <v>45</v>
      </c>
      <c r="G65">
        <v>1</v>
      </c>
      <c r="H65" s="27">
        <v>114.45</v>
      </c>
      <c r="I65" s="27">
        <v>11932.89</v>
      </c>
      <c r="J65" s="27">
        <v>0</v>
      </c>
      <c r="K65" s="27">
        <v>11932.89</v>
      </c>
      <c r="L65" s="22">
        <v>45425</v>
      </c>
    </row>
    <row r="66" spans="1:12" x14ac:dyDescent="0.35">
      <c r="A66">
        <v>71964</v>
      </c>
      <c r="B66">
        <v>104</v>
      </c>
      <c r="C66" t="s">
        <v>39</v>
      </c>
      <c r="D66" s="22">
        <v>45424</v>
      </c>
      <c r="E66" s="27">
        <v>32479.16</v>
      </c>
      <c r="F66" t="s">
        <v>40</v>
      </c>
      <c r="G66">
        <v>1</v>
      </c>
      <c r="H66" s="27">
        <v>860.7</v>
      </c>
      <c r="I66" s="27">
        <v>31618.46</v>
      </c>
      <c r="J66" s="27">
        <v>0</v>
      </c>
      <c r="K66" s="27">
        <v>31618.46</v>
      </c>
      <c r="L66" s="22">
        <v>45425</v>
      </c>
    </row>
    <row r="67" spans="1:12" hidden="1" x14ac:dyDescent="0.35">
      <c r="A67">
        <v>72120</v>
      </c>
      <c r="B67">
        <v>104</v>
      </c>
      <c r="C67" t="s">
        <v>39</v>
      </c>
      <c r="D67" s="22">
        <v>45425</v>
      </c>
      <c r="E67" s="27">
        <v>310.49</v>
      </c>
      <c r="F67" t="s">
        <v>46</v>
      </c>
      <c r="G67">
        <v>1</v>
      </c>
      <c r="H67" s="27">
        <v>0</v>
      </c>
      <c r="I67" s="27">
        <v>310.49</v>
      </c>
      <c r="J67" s="27">
        <v>0</v>
      </c>
      <c r="K67" s="27">
        <v>310.49</v>
      </c>
      <c r="L67" s="22">
        <v>45425</v>
      </c>
    </row>
    <row r="68" spans="1:12" hidden="1" x14ac:dyDescent="0.35">
      <c r="A68">
        <v>72118</v>
      </c>
      <c r="B68">
        <v>104</v>
      </c>
      <c r="C68" t="s">
        <v>39</v>
      </c>
      <c r="D68" s="22">
        <v>45425</v>
      </c>
      <c r="E68" s="27">
        <v>4652.59</v>
      </c>
      <c r="F68" t="s">
        <v>45</v>
      </c>
      <c r="G68">
        <v>1</v>
      </c>
      <c r="H68" s="27">
        <v>44.2</v>
      </c>
      <c r="I68" s="27">
        <v>4608.3900000000003</v>
      </c>
      <c r="J68" s="27">
        <v>0</v>
      </c>
      <c r="K68" s="27">
        <v>4608.3900000000003</v>
      </c>
      <c r="L68" s="22">
        <v>45426</v>
      </c>
    </row>
    <row r="69" spans="1:12" hidden="1" x14ac:dyDescent="0.35">
      <c r="A69">
        <v>72117</v>
      </c>
      <c r="B69">
        <v>104</v>
      </c>
      <c r="C69" t="s">
        <v>39</v>
      </c>
      <c r="D69" s="22">
        <v>45425</v>
      </c>
      <c r="E69" s="27">
        <v>362.36</v>
      </c>
      <c r="F69" t="s">
        <v>44</v>
      </c>
      <c r="G69">
        <v>1</v>
      </c>
      <c r="H69" s="27">
        <v>0</v>
      </c>
      <c r="I69" s="27">
        <v>362.36</v>
      </c>
      <c r="J69" s="27">
        <v>0</v>
      </c>
      <c r="K69" s="27">
        <v>0</v>
      </c>
      <c r="L69" s="22">
        <v>45425</v>
      </c>
    </row>
    <row r="70" spans="1:12" hidden="1" x14ac:dyDescent="0.35">
      <c r="A70">
        <v>72113</v>
      </c>
      <c r="B70">
        <v>104</v>
      </c>
      <c r="C70" t="s">
        <v>39</v>
      </c>
      <c r="D70" s="22">
        <v>45425</v>
      </c>
      <c r="E70" s="27">
        <v>776.34</v>
      </c>
      <c r="F70" t="s">
        <v>43</v>
      </c>
      <c r="G70">
        <v>1</v>
      </c>
      <c r="H70" s="27">
        <v>5.74</v>
      </c>
      <c r="I70" s="27">
        <v>770.6</v>
      </c>
      <c r="J70" s="27">
        <v>0</v>
      </c>
      <c r="K70" s="27">
        <v>770.6</v>
      </c>
      <c r="L70" s="22">
        <v>45426</v>
      </c>
    </row>
    <row r="71" spans="1:12" hidden="1" x14ac:dyDescent="0.35">
      <c r="A71">
        <v>72109</v>
      </c>
      <c r="B71">
        <v>104</v>
      </c>
      <c r="C71" t="s">
        <v>39</v>
      </c>
      <c r="D71" s="22">
        <v>45425</v>
      </c>
      <c r="E71" s="27">
        <v>125.43</v>
      </c>
      <c r="F71" t="s">
        <v>41</v>
      </c>
      <c r="G71">
        <v>1</v>
      </c>
      <c r="H71" s="27">
        <v>0</v>
      </c>
      <c r="I71" s="27">
        <v>125.43</v>
      </c>
      <c r="J71" s="27">
        <v>0</v>
      </c>
      <c r="K71" s="27">
        <v>0</v>
      </c>
      <c r="L71" s="22">
        <v>45425</v>
      </c>
    </row>
    <row r="72" spans="1:12" x14ac:dyDescent="0.35">
      <c r="A72">
        <v>72108</v>
      </c>
      <c r="B72">
        <v>104</v>
      </c>
      <c r="C72" t="s">
        <v>39</v>
      </c>
      <c r="D72" s="22">
        <v>45425</v>
      </c>
      <c r="E72" s="27">
        <v>10049.459999999999</v>
      </c>
      <c r="F72" t="s">
        <v>40</v>
      </c>
      <c r="G72">
        <v>1</v>
      </c>
      <c r="H72" s="27">
        <v>266.31</v>
      </c>
      <c r="I72" s="27">
        <v>9783.15</v>
      </c>
      <c r="J72" s="27">
        <v>0</v>
      </c>
      <c r="K72" s="27">
        <v>9783.15</v>
      </c>
      <c r="L72" s="22">
        <v>45425</v>
      </c>
    </row>
    <row r="73" spans="1:12" x14ac:dyDescent="0.35">
      <c r="A73">
        <v>72343</v>
      </c>
      <c r="B73">
        <v>104</v>
      </c>
      <c r="C73" t="s">
        <v>39</v>
      </c>
      <c r="D73" s="22">
        <v>45426</v>
      </c>
      <c r="E73" s="27">
        <v>10529.4</v>
      </c>
      <c r="F73" t="s">
        <v>40</v>
      </c>
      <c r="G73">
        <v>1</v>
      </c>
      <c r="H73" s="27">
        <v>279.02999999999997</v>
      </c>
      <c r="I73" s="27">
        <v>10250.370000000001</v>
      </c>
      <c r="J73" s="27">
        <v>0</v>
      </c>
      <c r="K73" s="27">
        <v>10250.370000000001</v>
      </c>
      <c r="L73" s="22">
        <v>45426</v>
      </c>
    </row>
    <row r="74" spans="1:12" hidden="1" x14ac:dyDescent="0.35">
      <c r="A74">
        <v>72348</v>
      </c>
      <c r="B74">
        <v>104</v>
      </c>
      <c r="C74" t="s">
        <v>39</v>
      </c>
      <c r="D74" s="22">
        <v>45426</v>
      </c>
      <c r="E74" s="27">
        <v>476.68</v>
      </c>
      <c r="F74" t="s">
        <v>43</v>
      </c>
      <c r="G74">
        <v>1</v>
      </c>
      <c r="H74" s="27">
        <v>3.53</v>
      </c>
      <c r="I74" s="27">
        <v>473.15</v>
      </c>
      <c r="J74" s="27">
        <v>0</v>
      </c>
      <c r="K74" s="27">
        <v>473.15</v>
      </c>
      <c r="L74" s="22">
        <v>45427</v>
      </c>
    </row>
    <row r="75" spans="1:12" hidden="1" x14ac:dyDescent="0.35">
      <c r="A75">
        <v>72345</v>
      </c>
      <c r="B75">
        <v>104</v>
      </c>
      <c r="C75" t="s">
        <v>39</v>
      </c>
      <c r="D75" s="22">
        <v>45426</v>
      </c>
      <c r="E75" s="27">
        <v>36</v>
      </c>
      <c r="F75" t="s">
        <v>42</v>
      </c>
      <c r="G75">
        <v>1</v>
      </c>
      <c r="H75" s="27">
        <v>0.27</v>
      </c>
      <c r="I75" s="27">
        <v>35.729999999999997</v>
      </c>
      <c r="J75" s="27">
        <v>0</v>
      </c>
      <c r="K75" s="27">
        <v>35.729999999999997</v>
      </c>
      <c r="L75" s="22">
        <v>45427</v>
      </c>
    </row>
    <row r="76" spans="1:12" hidden="1" x14ac:dyDescent="0.35">
      <c r="A76">
        <v>72344</v>
      </c>
      <c r="B76">
        <v>104</v>
      </c>
      <c r="C76" t="s">
        <v>39</v>
      </c>
      <c r="D76" s="22">
        <v>45426</v>
      </c>
      <c r="E76" s="27">
        <v>723.36</v>
      </c>
      <c r="F76" t="s">
        <v>41</v>
      </c>
      <c r="G76">
        <v>1</v>
      </c>
      <c r="H76" s="27">
        <v>0</v>
      </c>
      <c r="I76" s="27">
        <v>723.36</v>
      </c>
      <c r="J76" s="27">
        <v>0</v>
      </c>
      <c r="K76" s="27">
        <v>0</v>
      </c>
      <c r="L76" s="22">
        <v>45426</v>
      </c>
    </row>
    <row r="77" spans="1:12" hidden="1" x14ac:dyDescent="0.35">
      <c r="A77">
        <v>72352</v>
      </c>
      <c r="B77">
        <v>104</v>
      </c>
      <c r="C77" t="s">
        <v>39</v>
      </c>
      <c r="D77" s="22">
        <v>45426</v>
      </c>
      <c r="E77" s="27">
        <v>1165.95</v>
      </c>
      <c r="F77" t="s">
        <v>44</v>
      </c>
      <c r="G77">
        <v>1</v>
      </c>
      <c r="H77" s="27">
        <v>0</v>
      </c>
      <c r="I77" s="27">
        <v>1165.95</v>
      </c>
      <c r="J77" s="27">
        <v>0</v>
      </c>
      <c r="K77" s="27">
        <v>0</v>
      </c>
      <c r="L77" s="22">
        <v>45426</v>
      </c>
    </row>
    <row r="78" spans="1:12" hidden="1" x14ac:dyDescent="0.35">
      <c r="A78">
        <v>72353</v>
      </c>
      <c r="B78">
        <v>104</v>
      </c>
      <c r="C78" t="s">
        <v>39</v>
      </c>
      <c r="D78" s="22">
        <v>45426</v>
      </c>
      <c r="E78" s="27">
        <v>3419.69</v>
      </c>
      <c r="F78" t="s">
        <v>45</v>
      </c>
      <c r="G78">
        <v>1</v>
      </c>
      <c r="H78" s="27">
        <v>32.49</v>
      </c>
      <c r="I78" s="27">
        <v>3387.2</v>
      </c>
      <c r="J78" s="27">
        <v>0</v>
      </c>
      <c r="K78" s="27">
        <v>3387.2</v>
      </c>
      <c r="L78" s="22">
        <v>45427</v>
      </c>
    </row>
    <row r="79" spans="1:12" hidden="1" x14ac:dyDescent="0.35">
      <c r="A79">
        <v>72586</v>
      </c>
      <c r="B79">
        <v>104</v>
      </c>
      <c r="C79" t="s">
        <v>39</v>
      </c>
      <c r="D79" s="22">
        <v>45427</v>
      </c>
      <c r="E79" s="27">
        <v>1197.73</v>
      </c>
      <c r="F79" t="s">
        <v>44</v>
      </c>
      <c r="G79">
        <v>1</v>
      </c>
      <c r="H79" s="27">
        <v>0</v>
      </c>
      <c r="I79" s="27">
        <v>1197.73</v>
      </c>
      <c r="J79" s="27">
        <v>0</v>
      </c>
      <c r="K79" s="27">
        <v>0</v>
      </c>
      <c r="L79" s="22">
        <v>45427</v>
      </c>
    </row>
    <row r="80" spans="1:12" x14ac:dyDescent="0.35">
      <c r="A80">
        <v>72577</v>
      </c>
      <c r="B80">
        <v>104</v>
      </c>
      <c r="C80" t="s">
        <v>39</v>
      </c>
      <c r="D80" s="22">
        <v>45427</v>
      </c>
      <c r="E80" s="27">
        <v>8342.08</v>
      </c>
      <c r="F80" t="s">
        <v>40</v>
      </c>
      <c r="G80">
        <v>1</v>
      </c>
      <c r="H80" s="27">
        <v>221.07</v>
      </c>
      <c r="I80" s="27">
        <v>8121.01</v>
      </c>
      <c r="J80" s="27">
        <v>0</v>
      </c>
      <c r="K80" s="27">
        <v>8121.01</v>
      </c>
      <c r="L80" s="22">
        <v>45427</v>
      </c>
    </row>
    <row r="81" spans="1:12" hidden="1" x14ac:dyDescent="0.35">
      <c r="A81">
        <v>72582</v>
      </c>
      <c r="B81">
        <v>104</v>
      </c>
      <c r="C81" t="s">
        <v>39</v>
      </c>
      <c r="D81" s="22">
        <v>45427</v>
      </c>
      <c r="E81" s="27">
        <v>720</v>
      </c>
      <c r="F81" t="s">
        <v>43</v>
      </c>
      <c r="G81">
        <v>1</v>
      </c>
      <c r="H81" s="27">
        <v>5.33</v>
      </c>
      <c r="I81" s="27">
        <v>714.67</v>
      </c>
      <c r="J81" s="27">
        <v>0</v>
      </c>
      <c r="K81" s="27">
        <v>714.67</v>
      </c>
      <c r="L81" s="22">
        <v>45428</v>
      </c>
    </row>
    <row r="82" spans="1:12" hidden="1" x14ac:dyDescent="0.35">
      <c r="A82">
        <v>72589</v>
      </c>
      <c r="B82">
        <v>104</v>
      </c>
      <c r="C82" t="s">
        <v>39</v>
      </c>
      <c r="D82" s="22">
        <v>45427</v>
      </c>
      <c r="E82" s="27">
        <v>251</v>
      </c>
      <c r="F82" t="s">
        <v>46</v>
      </c>
      <c r="G82">
        <v>1</v>
      </c>
      <c r="H82" s="27">
        <v>0</v>
      </c>
      <c r="I82" s="27">
        <v>251</v>
      </c>
      <c r="J82" s="27">
        <v>0</v>
      </c>
      <c r="K82" s="27">
        <v>251</v>
      </c>
      <c r="L82" s="22">
        <v>45427</v>
      </c>
    </row>
    <row r="83" spans="1:12" hidden="1" x14ac:dyDescent="0.35">
      <c r="A83">
        <v>72587</v>
      </c>
      <c r="B83">
        <v>104</v>
      </c>
      <c r="C83" t="s">
        <v>39</v>
      </c>
      <c r="D83" s="22">
        <v>45427</v>
      </c>
      <c r="E83" s="27">
        <v>3966.75</v>
      </c>
      <c r="F83" t="s">
        <v>45</v>
      </c>
      <c r="G83">
        <v>1</v>
      </c>
      <c r="H83" s="27">
        <v>37.68</v>
      </c>
      <c r="I83" s="27">
        <v>3929.07</v>
      </c>
      <c r="J83" s="27">
        <v>0</v>
      </c>
      <c r="K83" s="27">
        <v>3929.07</v>
      </c>
      <c r="L83" s="22">
        <v>45428</v>
      </c>
    </row>
    <row r="84" spans="1:12" hidden="1" x14ac:dyDescent="0.35">
      <c r="A84">
        <v>72578</v>
      </c>
      <c r="B84">
        <v>104</v>
      </c>
      <c r="C84" t="s">
        <v>39</v>
      </c>
      <c r="D84" s="22">
        <v>45427</v>
      </c>
      <c r="E84" s="27">
        <v>68</v>
      </c>
      <c r="F84" t="s">
        <v>41</v>
      </c>
      <c r="G84">
        <v>1</v>
      </c>
      <c r="H84" s="27">
        <v>0</v>
      </c>
      <c r="I84" s="27">
        <v>68</v>
      </c>
      <c r="J84" s="27">
        <v>0</v>
      </c>
      <c r="K84" s="27">
        <v>0</v>
      </c>
      <c r="L84" s="22">
        <v>45427</v>
      </c>
    </row>
    <row r="85" spans="1:12" hidden="1" x14ac:dyDescent="0.35">
      <c r="A85">
        <v>72579</v>
      </c>
      <c r="B85">
        <v>104</v>
      </c>
      <c r="C85" t="s">
        <v>39</v>
      </c>
      <c r="D85" s="22">
        <v>45427</v>
      </c>
      <c r="E85" s="27">
        <v>15</v>
      </c>
      <c r="F85" t="s">
        <v>42</v>
      </c>
      <c r="G85">
        <v>1</v>
      </c>
      <c r="H85" s="27">
        <v>0.11</v>
      </c>
      <c r="I85" s="27">
        <v>14.89</v>
      </c>
      <c r="J85" s="27">
        <v>0</v>
      </c>
      <c r="K85" s="27">
        <v>14.89</v>
      </c>
      <c r="L85" s="22">
        <v>45428</v>
      </c>
    </row>
    <row r="86" spans="1:12" hidden="1" x14ac:dyDescent="0.35">
      <c r="A86">
        <v>72812</v>
      </c>
      <c r="B86">
        <v>104</v>
      </c>
      <c r="C86" t="s">
        <v>39</v>
      </c>
      <c r="D86" s="22">
        <v>45428</v>
      </c>
      <c r="E86" s="27">
        <v>1385.22</v>
      </c>
      <c r="F86" t="s">
        <v>41</v>
      </c>
      <c r="G86">
        <v>1</v>
      </c>
      <c r="H86" s="27">
        <v>0</v>
      </c>
      <c r="I86" s="27">
        <v>1385.22</v>
      </c>
      <c r="J86" s="27">
        <v>0</v>
      </c>
      <c r="K86" s="27">
        <v>0</v>
      </c>
      <c r="L86" s="22">
        <v>45428</v>
      </c>
    </row>
    <row r="87" spans="1:12" hidden="1" x14ac:dyDescent="0.35">
      <c r="A87">
        <v>72820</v>
      </c>
      <c r="B87">
        <v>104</v>
      </c>
      <c r="C87" t="s">
        <v>39</v>
      </c>
      <c r="D87" s="22">
        <v>45428</v>
      </c>
      <c r="E87" s="27">
        <v>834.46</v>
      </c>
      <c r="F87" t="s">
        <v>44</v>
      </c>
      <c r="G87">
        <v>1</v>
      </c>
      <c r="H87" s="27">
        <v>0</v>
      </c>
      <c r="I87" s="27">
        <v>834.46</v>
      </c>
      <c r="J87" s="27">
        <v>0</v>
      </c>
      <c r="K87" s="27">
        <v>0</v>
      </c>
      <c r="L87" s="22">
        <v>45428</v>
      </c>
    </row>
    <row r="88" spans="1:12" hidden="1" x14ac:dyDescent="0.35">
      <c r="A88">
        <v>72821</v>
      </c>
      <c r="B88">
        <v>104</v>
      </c>
      <c r="C88" t="s">
        <v>39</v>
      </c>
      <c r="D88" s="22">
        <v>45428</v>
      </c>
      <c r="E88" s="27">
        <v>7200.2</v>
      </c>
      <c r="F88" t="s">
        <v>45</v>
      </c>
      <c r="G88">
        <v>1</v>
      </c>
      <c r="H88" s="27">
        <v>68.400000000000006</v>
      </c>
      <c r="I88" s="27">
        <v>7131.8</v>
      </c>
      <c r="J88" s="27">
        <v>0</v>
      </c>
      <c r="K88" s="27">
        <v>7131.8</v>
      </c>
      <c r="L88" s="22">
        <v>45429</v>
      </c>
    </row>
    <row r="89" spans="1:12" hidden="1" x14ac:dyDescent="0.35">
      <c r="A89">
        <v>72816</v>
      </c>
      <c r="B89">
        <v>104</v>
      </c>
      <c r="C89" t="s">
        <v>39</v>
      </c>
      <c r="D89" s="22">
        <v>45428</v>
      </c>
      <c r="E89" s="27">
        <v>1095.6400000000001</v>
      </c>
      <c r="F89" t="s">
        <v>43</v>
      </c>
      <c r="G89">
        <v>1</v>
      </c>
      <c r="H89" s="27">
        <v>8.11</v>
      </c>
      <c r="I89" s="27">
        <v>1087.53</v>
      </c>
      <c r="J89" s="27">
        <v>0</v>
      </c>
      <c r="K89" s="27">
        <v>1087.53</v>
      </c>
      <c r="L89" s="22">
        <v>45429</v>
      </c>
    </row>
    <row r="90" spans="1:12" x14ac:dyDescent="0.35">
      <c r="A90">
        <v>72811</v>
      </c>
      <c r="B90">
        <v>104</v>
      </c>
      <c r="C90" t="s">
        <v>39</v>
      </c>
      <c r="D90" s="22">
        <v>45428</v>
      </c>
      <c r="E90" s="27">
        <v>19902.169999999998</v>
      </c>
      <c r="F90" t="s">
        <v>40</v>
      </c>
      <c r="G90">
        <v>1</v>
      </c>
      <c r="H90" s="27">
        <v>527.41</v>
      </c>
      <c r="I90" s="27">
        <v>19374.759999999998</v>
      </c>
      <c r="J90" s="27">
        <v>0</v>
      </c>
      <c r="K90" s="27">
        <v>19374.759999999998</v>
      </c>
      <c r="L90" s="22">
        <v>45428</v>
      </c>
    </row>
    <row r="91" spans="1:12" hidden="1" x14ac:dyDescent="0.35">
      <c r="A91">
        <v>72813</v>
      </c>
      <c r="B91">
        <v>104</v>
      </c>
      <c r="C91" t="s">
        <v>39</v>
      </c>
      <c r="D91" s="22">
        <v>45428</v>
      </c>
      <c r="E91" s="27">
        <v>40.450000000000003</v>
      </c>
      <c r="F91" t="s">
        <v>42</v>
      </c>
      <c r="G91">
        <v>1</v>
      </c>
      <c r="H91" s="27">
        <v>0.3</v>
      </c>
      <c r="I91" s="27">
        <v>40.15</v>
      </c>
      <c r="J91" s="27">
        <v>0</v>
      </c>
      <c r="K91" s="27">
        <v>40.15</v>
      </c>
      <c r="L91" s="22">
        <v>45429</v>
      </c>
    </row>
    <row r="92" spans="1:12" hidden="1" x14ac:dyDescent="0.35">
      <c r="A92">
        <v>73073</v>
      </c>
      <c r="B92">
        <v>104</v>
      </c>
      <c r="C92" t="s">
        <v>39</v>
      </c>
      <c r="D92" s="22">
        <v>45429</v>
      </c>
      <c r="E92" s="27">
        <v>12298.86</v>
      </c>
      <c r="F92" t="s">
        <v>45</v>
      </c>
      <c r="G92">
        <v>1</v>
      </c>
      <c r="H92" s="27">
        <v>116.84</v>
      </c>
      <c r="I92" s="27">
        <v>12182.02</v>
      </c>
      <c r="J92" s="27">
        <v>0</v>
      </c>
      <c r="K92" s="27">
        <v>12182.02</v>
      </c>
      <c r="L92" s="22">
        <v>45432</v>
      </c>
    </row>
    <row r="93" spans="1:12" x14ac:dyDescent="0.35">
      <c r="A93">
        <v>73063</v>
      </c>
      <c r="B93">
        <v>104</v>
      </c>
      <c r="C93" t="s">
        <v>39</v>
      </c>
      <c r="D93" s="22">
        <v>45429</v>
      </c>
      <c r="E93" s="27">
        <v>28642.04</v>
      </c>
      <c r="F93" t="s">
        <v>40</v>
      </c>
      <c r="G93">
        <v>1</v>
      </c>
      <c r="H93" s="27">
        <v>759.01</v>
      </c>
      <c r="I93" s="27">
        <v>27883.03</v>
      </c>
      <c r="J93" s="27">
        <v>0</v>
      </c>
      <c r="K93" s="27">
        <v>27883.03</v>
      </c>
      <c r="L93" s="22">
        <v>45429</v>
      </c>
    </row>
    <row r="94" spans="1:12" hidden="1" x14ac:dyDescent="0.35">
      <c r="A94">
        <v>73072</v>
      </c>
      <c r="B94">
        <v>104</v>
      </c>
      <c r="C94" t="s">
        <v>39</v>
      </c>
      <c r="D94" s="22">
        <v>45429</v>
      </c>
      <c r="E94" s="27">
        <v>1594.99</v>
      </c>
      <c r="F94" t="s">
        <v>44</v>
      </c>
      <c r="G94">
        <v>1</v>
      </c>
      <c r="H94" s="27">
        <v>0</v>
      </c>
      <c r="I94" s="27">
        <v>1594.99</v>
      </c>
      <c r="J94" s="27">
        <v>0</v>
      </c>
      <c r="K94" s="27">
        <v>0</v>
      </c>
      <c r="L94" s="22">
        <v>45429</v>
      </c>
    </row>
    <row r="95" spans="1:12" hidden="1" x14ac:dyDescent="0.35">
      <c r="A95">
        <v>73068</v>
      </c>
      <c r="B95">
        <v>104</v>
      </c>
      <c r="C95" t="s">
        <v>39</v>
      </c>
      <c r="D95" s="22">
        <v>45429</v>
      </c>
      <c r="E95" s="27">
        <v>2354.58</v>
      </c>
      <c r="F95" t="s">
        <v>43</v>
      </c>
      <c r="G95">
        <v>1</v>
      </c>
      <c r="H95" s="27">
        <v>17.420000000000002</v>
      </c>
      <c r="I95" s="27">
        <v>2337.16</v>
      </c>
      <c r="J95" s="27">
        <v>0</v>
      </c>
      <c r="K95" s="27">
        <v>2337.16</v>
      </c>
      <c r="L95" s="22">
        <v>45432</v>
      </c>
    </row>
    <row r="96" spans="1:12" hidden="1" x14ac:dyDescent="0.35">
      <c r="A96">
        <v>73065</v>
      </c>
      <c r="B96">
        <v>104</v>
      </c>
      <c r="C96" t="s">
        <v>39</v>
      </c>
      <c r="D96" s="22">
        <v>45429</v>
      </c>
      <c r="E96" s="27">
        <v>171.76</v>
      </c>
      <c r="F96" t="s">
        <v>42</v>
      </c>
      <c r="G96">
        <v>1</v>
      </c>
      <c r="H96" s="27">
        <v>1.27</v>
      </c>
      <c r="I96" s="27">
        <v>170.49</v>
      </c>
      <c r="J96" s="27">
        <v>0</v>
      </c>
      <c r="K96" s="27">
        <v>170.49</v>
      </c>
      <c r="L96" s="22">
        <v>45432</v>
      </c>
    </row>
    <row r="97" spans="1:12" hidden="1" x14ac:dyDescent="0.35">
      <c r="A97">
        <v>73064</v>
      </c>
      <c r="B97">
        <v>104</v>
      </c>
      <c r="C97" t="s">
        <v>39</v>
      </c>
      <c r="D97" s="22">
        <v>45429</v>
      </c>
      <c r="E97" s="27">
        <v>547.07000000000005</v>
      </c>
      <c r="F97" t="s">
        <v>41</v>
      </c>
      <c r="G97">
        <v>1</v>
      </c>
      <c r="H97" s="27">
        <v>0</v>
      </c>
      <c r="I97" s="27">
        <v>547.07000000000005</v>
      </c>
      <c r="J97" s="27">
        <v>0</v>
      </c>
      <c r="K97" s="27">
        <v>0</v>
      </c>
      <c r="L97" s="22">
        <v>45429</v>
      </c>
    </row>
    <row r="98" spans="1:12" hidden="1" x14ac:dyDescent="0.35">
      <c r="A98">
        <v>73306</v>
      </c>
      <c r="B98">
        <v>104</v>
      </c>
      <c r="C98" t="s">
        <v>39</v>
      </c>
      <c r="D98" s="22">
        <v>45430</v>
      </c>
      <c r="E98" s="27">
        <v>2839.51</v>
      </c>
      <c r="F98" t="s">
        <v>44</v>
      </c>
      <c r="G98">
        <v>1</v>
      </c>
      <c r="H98" s="27">
        <v>0</v>
      </c>
      <c r="I98" s="27">
        <v>2839.51</v>
      </c>
      <c r="J98" s="27">
        <v>0</v>
      </c>
      <c r="K98" s="27">
        <v>0</v>
      </c>
      <c r="L98" s="22">
        <v>45432</v>
      </c>
    </row>
    <row r="99" spans="1:12" hidden="1" x14ac:dyDescent="0.35">
      <c r="A99">
        <v>73298</v>
      </c>
      <c r="B99">
        <v>104</v>
      </c>
      <c r="C99" t="s">
        <v>39</v>
      </c>
      <c r="D99" s="22">
        <v>45430</v>
      </c>
      <c r="E99" s="27">
        <v>1256.52</v>
      </c>
      <c r="F99" t="s">
        <v>41</v>
      </c>
      <c r="G99">
        <v>1</v>
      </c>
      <c r="H99" s="27">
        <v>0</v>
      </c>
      <c r="I99" s="27">
        <v>1256.52</v>
      </c>
      <c r="J99" s="27">
        <v>0</v>
      </c>
      <c r="K99" s="27">
        <v>0</v>
      </c>
      <c r="L99" s="22">
        <v>45432</v>
      </c>
    </row>
    <row r="100" spans="1:12" hidden="1" x14ac:dyDescent="0.35">
      <c r="A100">
        <v>73299</v>
      </c>
      <c r="B100">
        <v>104</v>
      </c>
      <c r="C100" t="s">
        <v>39</v>
      </c>
      <c r="D100" s="22">
        <v>45430</v>
      </c>
      <c r="E100" s="27">
        <v>61</v>
      </c>
      <c r="F100" t="s">
        <v>42</v>
      </c>
      <c r="G100">
        <v>1</v>
      </c>
      <c r="H100" s="27">
        <v>0.45</v>
      </c>
      <c r="I100" s="27">
        <v>60.55</v>
      </c>
      <c r="J100" s="27">
        <v>0</v>
      </c>
      <c r="K100" s="27">
        <v>60.55</v>
      </c>
      <c r="L100" s="22">
        <v>45432</v>
      </c>
    </row>
    <row r="101" spans="1:12" hidden="1" x14ac:dyDescent="0.35">
      <c r="A101">
        <v>73302</v>
      </c>
      <c r="B101">
        <v>104</v>
      </c>
      <c r="C101" t="s">
        <v>39</v>
      </c>
      <c r="D101" s="22">
        <v>45430</v>
      </c>
      <c r="E101" s="27">
        <v>1362.91</v>
      </c>
      <c r="F101" t="s">
        <v>43</v>
      </c>
      <c r="G101">
        <v>1</v>
      </c>
      <c r="H101" s="27">
        <v>10.09</v>
      </c>
      <c r="I101" s="27">
        <v>1352.82</v>
      </c>
      <c r="J101" s="27">
        <v>0</v>
      </c>
      <c r="K101" s="27">
        <v>1352.82</v>
      </c>
      <c r="L101" s="22">
        <v>45432</v>
      </c>
    </row>
    <row r="102" spans="1:12" hidden="1" x14ac:dyDescent="0.35">
      <c r="A102">
        <v>73307</v>
      </c>
      <c r="B102">
        <v>104</v>
      </c>
      <c r="C102" t="s">
        <v>39</v>
      </c>
      <c r="D102" s="22">
        <v>45430</v>
      </c>
      <c r="E102" s="27">
        <v>24012.23</v>
      </c>
      <c r="F102" t="s">
        <v>45</v>
      </c>
      <c r="G102">
        <v>1</v>
      </c>
      <c r="H102" s="27">
        <v>228.12</v>
      </c>
      <c r="I102" s="27">
        <v>23784.11</v>
      </c>
      <c r="J102" s="27">
        <v>0</v>
      </c>
      <c r="K102" s="27">
        <v>23784.11</v>
      </c>
      <c r="L102" s="22">
        <v>45432</v>
      </c>
    </row>
    <row r="103" spans="1:12" x14ac:dyDescent="0.35">
      <c r="A103">
        <v>73297</v>
      </c>
      <c r="B103">
        <v>104</v>
      </c>
      <c r="C103" t="s">
        <v>39</v>
      </c>
      <c r="D103" s="22">
        <v>45430</v>
      </c>
      <c r="E103" s="27">
        <v>64856.87</v>
      </c>
      <c r="F103" t="s">
        <v>40</v>
      </c>
      <c r="G103">
        <v>1</v>
      </c>
      <c r="H103" s="27">
        <v>1718.71</v>
      </c>
      <c r="I103" s="27">
        <v>63138.16</v>
      </c>
      <c r="J103" s="27">
        <v>0</v>
      </c>
      <c r="K103" s="27">
        <v>63138.16</v>
      </c>
      <c r="L103" s="22">
        <v>45432</v>
      </c>
    </row>
    <row r="104" spans="1:12" hidden="1" x14ac:dyDescent="0.35">
      <c r="A104">
        <v>73514</v>
      </c>
      <c r="B104">
        <v>104</v>
      </c>
      <c r="C104" t="s">
        <v>39</v>
      </c>
      <c r="D104" s="22">
        <v>45431</v>
      </c>
      <c r="E104" s="27">
        <v>576.45000000000005</v>
      </c>
      <c r="F104" t="s">
        <v>41</v>
      </c>
      <c r="G104">
        <v>1</v>
      </c>
      <c r="H104" s="27">
        <v>0</v>
      </c>
      <c r="I104" s="27">
        <v>576.45000000000005</v>
      </c>
      <c r="J104" s="27">
        <v>0</v>
      </c>
      <c r="K104" s="27">
        <v>0</v>
      </c>
      <c r="L104" s="22">
        <v>45432</v>
      </c>
    </row>
    <row r="105" spans="1:12" hidden="1" x14ac:dyDescent="0.35">
      <c r="A105">
        <v>73523</v>
      </c>
      <c r="B105">
        <v>104</v>
      </c>
      <c r="C105" t="s">
        <v>39</v>
      </c>
      <c r="D105" s="22">
        <v>45431</v>
      </c>
      <c r="E105" s="27">
        <v>15475.13</v>
      </c>
      <c r="F105" t="s">
        <v>45</v>
      </c>
      <c r="G105">
        <v>1</v>
      </c>
      <c r="H105" s="27">
        <v>147.01</v>
      </c>
      <c r="I105" s="27">
        <v>15328.12</v>
      </c>
      <c r="J105" s="27">
        <v>0</v>
      </c>
      <c r="K105" s="27">
        <v>15328.12</v>
      </c>
      <c r="L105" s="22">
        <v>45432</v>
      </c>
    </row>
    <row r="106" spans="1:12" hidden="1" x14ac:dyDescent="0.35">
      <c r="A106">
        <v>73522</v>
      </c>
      <c r="B106">
        <v>104</v>
      </c>
      <c r="C106" t="s">
        <v>39</v>
      </c>
      <c r="D106" s="22">
        <v>45431</v>
      </c>
      <c r="E106" s="27">
        <v>1636.52</v>
      </c>
      <c r="F106" t="s">
        <v>44</v>
      </c>
      <c r="G106">
        <v>1</v>
      </c>
      <c r="H106" s="27">
        <v>0</v>
      </c>
      <c r="I106" s="27">
        <v>1636.52</v>
      </c>
      <c r="J106" s="27">
        <v>0</v>
      </c>
      <c r="K106" s="27">
        <v>0</v>
      </c>
      <c r="L106" s="22">
        <v>45432</v>
      </c>
    </row>
    <row r="107" spans="1:12" hidden="1" x14ac:dyDescent="0.35">
      <c r="A107">
        <v>73518</v>
      </c>
      <c r="B107">
        <v>104</v>
      </c>
      <c r="C107" t="s">
        <v>39</v>
      </c>
      <c r="D107" s="22">
        <v>45431</v>
      </c>
      <c r="E107" s="27">
        <v>3409.4</v>
      </c>
      <c r="F107" t="s">
        <v>43</v>
      </c>
      <c r="G107">
        <v>1</v>
      </c>
      <c r="H107" s="27">
        <v>25.23</v>
      </c>
      <c r="I107" s="27">
        <v>3384.17</v>
      </c>
      <c r="J107" s="27">
        <v>0</v>
      </c>
      <c r="K107" s="27">
        <v>3384.17</v>
      </c>
      <c r="L107" s="22">
        <v>45432</v>
      </c>
    </row>
    <row r="108" spans="1:12" hidden="1" x14ac:dyDescent="0.35">
      <c r="A108">
        <v>73515</v>
      </c>
      <c r="B108">
        <v>104</v>
      </c>
      <c r="C108" t="s">
        <v>39</v>
      </c>
      <c r="D108" s="22">
        <v>45431</v>
      </c>
      <c r="E108" s="27">
        <v>248.6</v>
      </c>
      <c r="F108" t="s">
        <v>42</v>
      </c>
      <c r="G108">
        <v>1</v>
      </c>
      <c r="H108" s="27">
        <v>1.84</v>
      </c>
      <c r="I108" s="27">
        <v>246.76</v>
      </c>
      <c r="J108" s="27">
        <v>0</v>
      </c>
      <c r="K108" s="27">
        <v>246.76</v>
      </c>
      <c r="L108" s="22">
        <v>45432</v>
      </c>
    </row>
    <row r="109" spans="1:12" x14ac:dyDescent="0.35">
      <c r="A109">
        <v>73513</v>
      </c>
      <c r="B109">
        <v>104</v>
      </c>
      <c r="C109" t="s">
        <v>39</v>
      </c>
      <c r="D109" s="22">
        <v>45431</v>
      </c>
      <c r="E109" s="27">
        <v>39818.080000000002</v>
      </c>
      <c r="F109" t="s">
        <v>40</v>
      </c>
      <c r="G109">
        <v>1</v>
      </c>
      <c r="H109" s="27">
        <v>1055.18</v>
      </c>
      <c r="I109" s="27">
        <v>38762.9</v>
      </c>
      <c r="J109" s="27">
        <v>0</v>
      </c>
      <c r="K109" s="27">
        <v>38762.9</v>
      </c>
      <c r="L109" s="22">
        <v>45432</v>
      </c>
    </row>
    <row r="110" spans="1:12" hidden="1" x14ac:dyDescent="0.35">
      <c r="A110">
        <v>73687</v>
      </c>
      <c r="B110">
        <v>104</v>
      </c>
      <c r="C110" t="s">
        <v>39</v>
      </c>
      <c r="D110" s="22">
        <v>45432</v>
      </c>
      <c r="E110" s="27">
        <v>111</v>
      </c>
      <c r="F110" t="s">
        <v>46</v>
      </c>
      <c r="G110">
        <v>1</v>
      </c>
      <c r="H110" s="27">
        <v>0</v>
      </c>
      <c r="I110" s="27">
        <v>111</v>
      </c>
      <c r="J110" s="27">
        <v>0</v>
      </c>
      <c r="K110" s="27">
        <v>111</v>
      </c>
      <c r="L110" s="22">
        <v>45432</v>
      </c>
    </row>
    <row r="111" spans="1:12" hidden="1" x14ac:dyDescent="0.35">
      <c r="A111">
        <v>73685</v>
      </c>
      <c r="B111">
        <v>104</v>
      </c>
      <c r="C111" t="s">
        <v>39</v>
      </c>
      <c r="D111" s="22">
        <v>45432</v>
      </c>
      <c r="E111" s="27">
        <v>7428.88</v>
      </c>
      <c r="F111" t="s">
        <v>45</v>
      </c>
      <c r="G111">
        <v>1</v>
      </c>
      <c r="H111" s="27">
        <v>70.569999999999993</v>
      </c>
      <c r="I111" s="27">
        <v>7358.31</v>
      </c>
      <c r="J111" s="27">
        <v>0</v>
      </c>
      <c r="K111" s="27">
        <v>7358.31</v>
      </c>
      <c r="L111" s="22">
        <v>45433</v>
      </c>
    </row>
    <row r="112" spans="1:12" hidden="1" x14ac:dyDescent="0.35">
      <c r="A112">
        <v>73684</v>
      </c>
      <c r="B112">
        <v>104</v>
      </c>
      <c r="C112" t="s">
        <v>39</v>
      </c>
      <c r="D112" s="22">
        <v>45432</v>
      </c>
      <c r="E112" s="27">
        <v>472.6</v>
      </c>
      <c r="F112" t="s">
        <v>44</v>
      </c>
      <c r="G112">
        <v>1</v>
      </c>
      <c r="H112" s="27">
        <v>0</v>
      </c>
      <c r="I112" s="27">
        <v>472.6</v>
      </c>
      <c r="J112" s="27">
        <v>0</v>
      </c>
      <c r="K112" s="27">
        <v>0</v>
      </c>
      <c r="L112" s="22">
        <v>45432</v>
      </c>
    </row>
    <row r="113" spans="1:12" hidden="1" x14ac:dyDescent="0.35">
      <c r="A113">
        <v>73680</v>
      </c>
      <c r="B113">
        <v>104</v>
      </c>
      <c r="C113" t="s">
        <v>39</v>
      </c>
      <c r="D113" s="22">
        <v>45432</v>
      </c>
      <c r="E113" s="27">
        <v>841.3</v>
      </c>
      <c r="F113" t="s">
        <v>43</v>
      </c>
      <c r="G113">
        <v>1</v>
      </c>
      <c r="H113" s="27">
        <v>6.23</v>
      </c>
      <c r="I113" s="27">
        <v>835.07</v>
      </c>
      <c r="J113" s="27">
        <v>0</v>
      </c>
      <c r="K113" s="27">
        <v>835.07</v>
      </c>
      <c r="L113" s="22">
        <v>45433</v>
      </c>
    </row>
    <row r="114" spans="1:12" x14ac:dyDescent="0.35">
      <c r="A114">
        <v>73675</v>
      </c>
      <c r="B114">
        <v>104</v>
      </c>
      <c r="C114" t="s">
        <v>39</v>
      </c>
      <c r="D114" s="22">
        <v>45432</v>
      </c>
      <c r="E114" s="27">
        <v>12959.93</v>
      </c>
      <c r="F114" t="s">
        <v>40</v>
      </c>
      <c r="G114">
        <v>1</v>
      </c>
      <c r="H114" s="27">
        <v>343.44</v>
      </c>
      <c r="I114" s="27">
        <v>12616.49</v>
      </c>
      <c r="J114" s="27">
        <v>0</v>
      </c>
      <c r="K114" s="27">
        <v>12616.49</v>
      </c>
      <c r="L114" s="22">
        <v>45432</v>
      </c>
    </row>
    <row r="115" spans="1:12" hidden="1" x14ac:dyDescent="0.35">
      <c r="A115">
        <v>73676</v>
      </c>
      <c r="B115">
        <v>104</v>
      </c>
      <c r="C115" t="s">
        <v>39</v>
      </c>
      <c r="D115" s="22">
        <v>45432</v>
      </c>
      <c r="E115" s="27">
        <v>421.24</v>
      </c>
      <c r="F115" t="s">
        <v>41</v>
      </c>
      <c r="G115">
        <v>1</v>
      </c>
      <c r="H115" s="27">
        <v>0</v>
      </c>
      <c r="I115" s="27">
        <v>421.24</v>
      </c>
      <c r="J115" s="27">
        <v>0</v>
      </c>
      <c r="K115" s="27">
        <v>0</v>
      </c>
      <c r="L115" s="22">
        <v>45432</v>
      </c>
    </row>
    <row r="116" spans="1:12" x14ac:dyDescent="0.35">
      <c r="A116">
        <v>73909</v>
      </c>
      <c r="B116">
        <v>104</v>
      </c>
      <c r="C116" t="s">
        <v>39</v>
      </c>
      <c r="D116" s="22">
        <v>45433</v>
      </c>
      <c r="E116" s="27">
        <v>10715.85</v>
      </c>
      <c r="F116" t="s">
        <v>40</v>
      </c>
      <c r="G116">
        <v>1</v>
      </c>
      <c r="H116" s="27">
        <v>283.97000000000003</v>
      </c>
      <c r="I116" s="27">
        <v>10431.879999999999</v>
      </c>
      <c r="J116" s="27">
        <v>0</v>
      </c>
      <c r="K116" s="27">
        <v>10431.879999999999</v>
      </c>
      <c r="L116" s="22">
        <v>45433</v>
      </c>
    </row>
    <row r="117" spans="1:12" hidden="1" x14ac:dyDescent="0.35">
      <c r="A117">
        <v>73910</v>
      </c>
      <c r="B117">
        <v>104</v>
      </c>
      <c r="C117" t="s">
        <v>39</v>
      </c>
      <c r="D117" s="22">
        <v>45433</v>
      </c>
      <c r="E117" s="27">
        <v>183.06</v>
      </c>
      <c r="F117" t="s">
        <v>41</v>
      </c>
      <c r="G117">
        <v>1</v>
      </c>
      <c r="H117" s="27">
        <v>0</v>
      </c>
      <c r="I117" s="27">
        <v>183.06</v>
      </c>
      <c r="J117" s="27">
        <v>0</v>
      </c>
      <c r="K117" s="27">
        <v>0</v>
      </c>
      <c r="L117" s="22">
        <v>45433</v>
      </c>
    </row>
    <row r="118" spans="1:12" hidden="1" x14ac:dyDescent="0.35">
      <c r="A118">
        <v>73914</v>
      </c>
      <c r="B118">
        <v>104</v>
      </c>
      <c r="C118" t="s">
        <v>39</v>
      </c>
      <c r="D118" s="22">
        <v>45433</v>
      </c>
      <c r="E118" s="27">
        <v>1345.16</v>
      </c>
      <c r="F118" t="s">
        <v>43</v>
      </c>
      <c r="G118">
        <v>1</v>
      </c>
      <c r="H118" s="27">
        <v>9.9499999999999993</v>
      </c>
      <c r="I118" s="27">
        <v>1335.21</v>
      </c>
      <c r="J118" s="27">
        <v>0</v>
      </c>
      <c r="K118" s="27">
        <v>1335.21</v>
      </c>
      <c r="L118" s="22">
        <v>45434</v>
      </c>
    </row>
    <row r="119" spans="1:12" hidden="1" x14ac:dyDescent="0.35">
      <c r="A119">
        <v>73918</v>
      </c>
      <c r="B119">
        <v>104</v>
      </c>
      <c r="C119" t="s">
        <v>39</v>
      </c>
      <c r="D119" s="22">
        <v>45433</v>
      </c>
      <c r="E119" s="27">
        <v>326.01</v>
      </c>
      <c r="F119" t="s">
        <v>44</v>
      </c>
      <c r="G119">
        <v>1</v>
      </c>
      <c r="H119" s="27">
        <v>0</v>
      </c>
      <c r="I119" s="27">
        <v>326.01</v>
      </c>
      <c r="J119" s="27">
        <v>0</v>
      </c>
      <c r="K119" s="27">
        <v>0</v>
      </c>
      <c r="L119" s="22">
        <v>45433</v>
      </c>
    </row>
    <row r="120" spans="1:12" hidden="1" x14ac:dyDescent="0.35">
      <c r="A120">
        <v>73919</v>
      </c>
      <c r="B120">
        <v>104</v>
      </c>
      <c r="C120" t="s">
        <v>39</v>
      </c>
      <c r="D120" s="22">
        <v>45433</v>
      </c>
      <c r="E120" s="27">
        <v>5142.9399999999996</v>
      </c>
      <c r="F120" t="s">
        <v>45</v>
      </c>
      <c r="G120">
        <v>1</v>
      </c>
      <c r="H120" s="27">
        <v>48.86</v>
      </c>
      <c r="I120" s="27">
        <v>5094.08</v>
      </c>
      <c r="J120" s="27">
        <v>0</v>
      </c>
      <c r="K120" s="27">
        <v>5094.08</v>
      </c>
      <c r="L120" s="22">
        <v>45434</v>
      </c>
    </row>
    <row r="121" spans="1:12" hidden="1" x14ac:dyDescent="0.35">
      <c r="A121">
        <v>74090</v>
      </c>
      <c r="B121">
        <v>104</v>
      </c>
      <c r="C121" t="s">
        <v>39</v>
      </c>
      <c r="D121" s="22">
        <v>45434</v>
      </c>
      <c r="E121" s="27">
        <v>970.67</v>
      </c>
      <c r="F121" t="s">
        <v>41</v>
      </c>
      <c r="G121">
        <v>1</v>
      </c>
      <c r="H121" s="27">
        <v>0</v>
      </c>
      <c r="I121" s="27">
        <v>970.67</v>
      </c>
      <c r="J121" s="27">
        <v>0</v>
      </c>
      <c r="K121" s="27">
        <v>0</v>
      </c>
      <c r="L121" s="22">
        <v>45434</v>
      </c>
    </row>
    <row r="122" spans="1:12" hidden="1" x14ac:dyDescent="0.35">
      <c r="A122">
        <v>74099</v>
      </c>
      <c r="B122">
        <v>104</v>
      </c>
      <c r="C122" t="s">
        <v>39</v>
      </c>
      <c r="D122" s="22">
        <v>45434</v>
      </c>
      <c r="E122" s="27">
        <v>6978.4</v>
      </c>
      <c r="F122" t="s">
        <v>45</v>
      </c>
      <c r="G122">
        <v>1</v>
      </c>
      <c r="H122" s="27">
        <v>66.290000000000006</v>
      </c>
      <c r="I122" s="27">
        <v>6912.11</v>
      </c>
      <c r="J122" s="27">
        <v>0</v>
      </c>
      <c r="K122" s="27">
        <v>6912.11</v>
      </c>
      <c r="L122" s="22">
        <v>45435</v>
      </c>
    </row>
    <row r="123" spans="1:12" hidden="1" x14ac:dyDescent="0.35">
      <c r="A123">
        <v>74098</v>
      </c>
      <c r="B123">
        <v>104</v>
      </c>
      <c r="C123" t="s">
        <v>39</v>
      </c>
      <c r="D123" s="22">
        <v>45434</v>
      </c>
      <c r="E123" s="27">
        <v>505.11</v>
      </c>
      <c r="F123" t="s">
        <v>44</v>
      </c>
      <c r="G123">
        <v>1</v>
      </c>
      <c r="H123" s="27">
        <v>0</v>
      </c>
      <c r="I123" s="27">
        <v>505.11</v>
      </c>
      <c r="J123" s="27">
        <v>0</v>
      </c>
      <c r="K123" s="27">
        <v>0</v>
      </c>
      <c r="L123" s="22">
        <v>45434</v>
      </c>
    </row>
    <row r="124" spans="1:12" hidden="1" x14ac:dyDescent="0.35">
      <c r="A124">
        <v>74094</v>
      </c>
      <c r="B124">
        <v>104</v>
      </c>
      <c r="C124" t="s">
        <v>39</v>
      </c>
      <c r="D124" s="22">
        <v>45434</v>
      </c>
      <c r="E124" s="27">
        <v>660.2</v>
      </c>
      <c r="F124" t="s">
        <v>43</v>
      </c>
      <c r="G124">
        <v>1</v>
      </c>
      <c r="H124" s="27">
        <v>4.8899999999999997</v>
      </c>
      <c r="I124" s="27">
        <v>655.30999999999995</v>
      </c>
      <c r="J124" s="27">
        <v>0</v>
      </c>
      <c r="K124" s="27">
        <v>655.30999999999995</v>
      </c>
      <c r="L124" s="22">
        <v>45435</v>
      </c>
    </row>
    <row r="125" spans="1:12" x14ac:dyDescent="0.35">
      <c r="A125">
        <v>74089</v>
      </c>
      <c r="B125">
        <v>104</v>
      </c>
      <c r="C125" t="s">
        <v>39</v>
      </c>
      <c r="D125" s="22">
        <v>45434</v>
      </c>
      <c r="E125" s="27">
        <v>15774.57</v>
      </c>
      <c r="F125" t="s">
        <v>40</v>
      </c>
      <c r="G125">
        <v>1</v>
      </c>
      <c r="H125" s="27">
        <v>418.03</v>
      </c>
      <c r="I125" s="27">
        <v>15356.54</v>
      </c>
      <c r="J125" s="27">
        <v>0</v>
      </c>
      <c r="K125" s="27">
        <v>15356.54</v>
      </c>
      <c r="L125" s="22">
        <v>45434</v>
      </c>
    </row>
    <row r="126" spans="1:12" hidden="1" x14ac:dyDescent="0.35">
      <c r="A126">
        <v>74333</v>
      </c>
      <c r="B126">
        <v>104</v>
      </c>
      <c r="C126" t="s">
        <v>39</v>
      </c>
      <c r="D126" s="22">
        <v>45435</v>
      </c>
      <c r="E126" s="27">
        <v>6673.58</v>
      </c>
      <c r="F126" t="s">
        <v>45</v>
      </c>
      <c r="G126">
        <v>1</v>
      </c>
      <c r="H126" s="27">
        <v>63.4</v>
      </c>
      <c r="I126" s="27">
        <v>6610.18</v>
      </c>
      <c r="J126" s="27">
        <v>0</v>
      </c>
      <c r="K126" s="27">
        <v>6610.18</v>
      </c>
      <c r="L126" s="22">
        <v>45436</v>
      </c>
    </row>
    <row r="127" spans="1:12" hidden="1" x14ac:dyDescent="0.35">
      <c r="A127">
        <v>74332</v>
      </c>
      <c r="B127">
        <v>104</v>
      </c>
      <c r="C127" t="s">
        <v>39</v>
      </c>
      <c r="D127" s="22">
        <v>45435</v>
      </c>
      <c r="E127" s="27">
        <v>815.74</v>
      </c>
      <c r="F127" t="s">
        <v>44</v>
      </c>
      <c r="G127">
        <v>1</v>
      </c>
      <c r="H127" s="27">
        <v>0</v>
      </c>
      <c r="I127" s="27">
        <v>815.74</v>
      </c>
      <c r="J127" s="27">
        <v>0</v>
      </c>
      <c r="K127" s="27">
        <v>0</v>
      </c>
      <c r="L127" s="22">
        <v>45435</v>
      </c>
    </row>
    <row r="128" spans="1:12" hidden="1" x14ac:dyDescent="0.35">
      <c r="A128">
        <v>74328</v>
      </c>
      <c r="B128">
        <v>104</v>
      </c>
      <c r="C128" t="s">
        <v>39</v>
      </c>
      <c r="D128" s="22">
        <v>45435</v>
      </c>
      <c r="E128" s="27">
        <v>628.16</v>
      </c>
      <c r="F128" t="s">
        <v>43</v>
      </c>
      <c r="G128">
        <v>1</v>
      </c>
      <c r="H128" s="27">
        <v>4.6500000000000004</v>
      </c>
      <c r="I128" s="27">
        <v>623.51</v>
      </c>
      <c r="J128" s="27">
        <v>0</v>
      </c>
      <c r="K128" s="27">
        <v>623.51</v>
      </c>
      <c r="L128" s="22">
        <v>45436</v>
      </c>
    </row>
    <row r="129" spans="1:12" hidden="1" x14ac:dyDescent="0.35">
      <c r="A129">
        <v>74324</v>
      </c>
      <c r="B129">
        <v>104</v>
      </c>
      <c r="C129" t="s">
        <v>39</v>
      </c>
      <c r="D129" s="22">
        <v>45435</v>
      </c>
      <c r="E129" s="27">
        <v>731.87</v>
      </c>
      <c r="F129" t="s">
        <v>41</v>
      </c>
      <c r="G129">
        <v>1</v>
      </c>
      <c r="H129" s="27">
        <v>0</v>
      </c>
      <c r="I129" s="27">
        <v>731.87</v>
      </c>
      <c r="J129" s="27">
        <v>0</v>
      </c>
      <c r="K129" s="27">
        <v>0</v>
      </c>
      <c r="L129" s="22">
        <v>45435</v>
      </c>
    </row>
    <row r="130" spans="1:12" x14ac:dyDescent="0.35">
      <c r="A130">
        <v>74323</v>
      </c>
      <c r="B130">
        <v>104</v>
      </c>
      <c r="C130" t="s">
        <v>39</v>
      </c>
      <c r="D130" s="22">
        <v>45435</v>
      </c>
      <c r="E130" s="27">
        <v>13810.81</v>
      </c>
      <c r="F130" t="s">
        <v>40</v>
      </c>
      <c r="G130">
        <v>1</v>
      </c>
      <c r="H130" s="27">
        <v>365.99</v>
      </c>
      <c r="I130" s="27">
        <v>13444.82</v>
      </c>
      <c r="J130" s="27">
        <v>0</v>
      </c>
      <c r="K130" s="27">
        <v>13444.82</v>
      </c>
      <c r="L130" s="22">
        <v>45435</v>
      </c>
    </row>
    <row r="131" spans="1:12" x14ac:dyDescent="0.35">
      <c r="A131">
        <v>74575</v>
      </c>
      <c r="B131">
        <v>104</v>
      </c>
      <c r="C131" t="s">
        <v>39</v>
      </c>
      <c r="D131" s="22">
        <v>45436</v>
      </c>
      <c r="E131" s="27">
        <v>29295.42</v>
      </c>
      <c r="F131" t="s">
        <v>40</v>
      </c>
      <c r="G131">
        <v>1</v>
      </c>
      <c r="H131" s="27">
        <v>776.33</v>
      </c>
      <c r="I131" s="27">
        <v>28519.09</v>
      </c>
      <c r="J131" s="27">
        <v>0</v>
      </c>
      <c r="K131" s="27">
        <v>28519.09</v>
      </c>
      <c r="L131" s="22">
        <v>45436</v>
      </c>
    </row>
    <row r="132" spans="1:12" hidden="1" x14ac:dyDescent="0.35">
      <c r="A132">
        <v>74585</v>
      </c>
      <c r="B132">
        <v>104</v>
      </c>
      <c r="C132" t="s">
        <v>39</v>
      </c>
      <c r="D132" s="22">
        <v>45436</v>
      </c>
      <c r="E132" s="27">
        <v>11034.23</v>
      </c>
      <c r="F132" t="s">
        <v>45</v>
      </c>
      <c r="G132">
        <v>1</v>
      </c>
      <c r="H132" s="27">
        <v>104.83</v>
      </c>
      <c r="I132" s="27">
        <v>10929.4</v>
      </c>
      <c r="J132" s="27">
        <v>0</v>
      </c>
      <c r="K132" s="27">
        <v>10929.4</v>
      </c>
      <c r="L132" s="22">
        <v>45439</v>
      </c>
    </row>
    <row r="133" spans="1:12" hidden="1" x14ac:dyDescent="0.35">
      <c r="A133">
        <v>74584</v>
      </c>
      <c r="B133">
        <v>104</v>
      </c>
      <c r="C133" t="s">
        <v>39</v>
      </c>
      <c r="D133" s="22">
        <v>45436</v>
      </c>
      <c r="E133" s="27">
        <v>1181.28</v>
      </c>
      <c r="F133" t="s">
        <v>44</v>
      </c>
      <c r="G133">
        <v>1</v>
      </c>
      <c r="H133" s="27">
        <v>0</v>
      </c>
      <c r="I133" s="27">
        <v>1181.28</v>
      </c>
      <c r="J133" s="27">
        <v>0</v>
      </c>
      <c r="K133" s="27">
        <v>0</v>
      </c>
      <c r="L133" s="22">
        <v>45436</v>
      </c>
    </row>
    <row r="134" spans="1:12" hidden="1" x14ac:dyDescent="0.35">
      <c r="A134">
        <v>74580</v>
      </c>
      <c r="B134">
        <v>104</v>
      </c>
      <c r="C134" t="s">
        <v>39</v>
      </c>
      <c r="D134" s="22">
        <v>45436</v>
      </c>
      <c r="E134" s="27">
        <v>1680.43</v>
      </c>
      <c r="F134" t="s">
        <v>43</v>
      </c>
      <c r="G134">
        <v>1</v>
      </c>
      <c r="H134" s="27">
        <v>12.44</v>
      </c>
      <c r="I134" s="27">
        <v>1667.99</v>
      </c>
      <c r="J134" s="27">
        <v>0</v>
      </c>
      <c r="K134" s="27">
        <v>1667.99</v>
      </c>
      <c r="L134" s="22">
        <v>45439</v>
      </c>
    </row>
    <row r="135" spans="1:12" hidden="1" x14ac:dyDescent="0.35">
      <c r="A135">
        <v>74576</v>
      </c>
      <c r="B135">
        <v>104</v>
      </c>
      <c r="C135" t="s">
        <v>39</v>
      </c>
      <c r="D135" s="22">
        <v>45436</v>
      </c>
      <c r="E135" s="27">
        <v>552.85</v>
      </c>
      <c r="F135" t="s">
        <v>41</v>
      </c>
      <c r="G135">
        <v>1</v>
      </c>
      <c r="H135" s="27">
        <v>0</v>
      </c>
      <c r="I135" s="27">
        <v>552.85</v>
      </c>
      <c r="J135" s="27">
        <v>0</v>
      </c>
      <c r="K135" s="27">
        <v>0</v>
      </c>
      <c r="L135" s="22">
        <v>45436</v>
      </c>
    </row>
    <row r="136" spans="1:12" hidden="1" x14ac:dyDescent="0.35">
      <c r="A136">
        <v>74577</v>
      </c>
      <c r="B136">
        <v>104</v>
      </c>
      <c r="C136" t="s">
        <v>39</v>
      </c>
      <c r="D136" s="22">
        <v>45436</v>
      </c>
      <c r="E136" s="27">
        <v>18.8</v>
      </c>
      <c r="F136" t="s">
        <v>42</v>
      </c>
      <c r="G136">
        <v>1</v>
      </c>
      <c r="H136" s="27">
        <v>0.14000000000000001</v>
      </c>
      <c r="I136" s="27">
        <v>18.66</v>
      </c>
      <c r="J136" s="27">
        <v>0</v>
      </c>
      <c r="K136" s="27">
        <v>18.66</v>
      </c>
      <c r="L136" s="22">
        <v>45439</v>
      </c>
    </row>
    <row r="137" spans="1:12" hidden="1" x14ac:dyDescent="0.35">
      <c r="A137">
        <v>74832</v>
      </c>
      <c r="B137">
        <v>104</v>
      </c>
      <c r="C137" t="s">
        <v>39</v>
      </c>
      <c r="D137" s="22">
        <v>45437</v>
      </c>
      <c r="E137" s="27">
        <v>3124.47</v>
      </c>
      <c r="F137" t="s">
        <v>43</v>
      </c>
      <c r="G137">
        <v>1</v>
      </c>
      <c r="H137" s="27">
        <v>23.12</v>
      </c>
      <c r="I137" s="27">
        <v>3101.35</v>
      </c>
      <c r="J137" s="27">
        <v>0</v>
      </c>
      <c r="K137" s="27">
        <v>3101.35</v>
      </c>
      <c r="L137" s="22">
        <v>45439</v>
      </c>
    </row>
    <row r="138" spans="1:12" hidden="1" x14ac:dyDescent="0.35">
      <c r="A138">
        <v>74837</v>
      </c>
      <c r="B138">
        <v>104</v>
      </c>
      <c r="C138" t="s">
        <v>39</v>
      </c>
      <c r="D138" s="22">
        <v>45437</v>
      </c>
      <c r="E138" s="27">
        <v>15569.59</v>
      </c>
      <c r="F138" t="s">
        <v>45</v>
      </c>
      <c r="G138">
        <v>1</v>
      </c>
      <c r="H138" s="27">
        <v>147.91</v>
      </c>
      <c r="I138" s="27">
        <v>15421.68</v>
      </c>
      <c r="J138" s="27">
        <v>0</v>
      </c>
      <c r="K138" s="27">
        <v>15421.68</v>
      </c>
      <c r="L138" s="22">
        <v>45439</v>
      </c>
    </row>
    <row r="139" spans="1:12" hidden="1" x14ac:dyDescent="0.35">
      <c r="A139">
        <v>74836</v>
      </c>
      <c r="B139">
        <v>104</v>
      </c>
      <c r="C139" t="s">
        <v>39</v>
      </c>
      <c r="D139" s="22">
        <v>45437</v>
      </c>
      <c r="E139" s="27">
        <v>1791.13</v>
      </c>
      <c r="F139" t="s">
        <v>44</v>
      </c>
      <c r="G139">
        <v>1</v>
      </c>
      <c r="H139" s="27">
        <v>0</v>
      </c>
      <c r="I139" s="27">
        <v>1791.13</v>
      </c>
      <c r="J139" s="27">
        <v>0</v>
      </c>
      <c r="K139" s="27">
        <v>0</v>
      </c>
      <c r="L139" s="22">
        <v>45439</v>
      </c>
    </row>
    <row r="140" spans="1:12" hidden="1" x14ac:dyDescent="0.35">
      <c r="A140">
        <v>74828</v>
      </c>
      <c r="B140">
        <v>104</v>
      </c>
      <c r="C140" t="s">
        <v>39</v>
      </c>
      <c r="D140" s="22">
        <v>45437</v>
      </c>
      <c r="E140" s="27">
        <v>1013.52</v>
      </c>
      <c r="F140" t="s">
        <v>41</v>
      </c>
      <c r="G140">
        <v>1</v>
      </c>
      <c r="H140" s="27">
        <v>0</v>
      </c>
      <c r="I140" s="27">
        <v>1013.52</v>
      </c>
      <c r="J140" s="27">
        <v>0</v>
      </c>
      <c r="K140" s="27">
        <v>0</v>
      </c>
      <c r="L140" s="22">
        <v>45439</v>
      </c>
    </row>
    <row r="141" spans="1:12" x14ac:dyDescent="0.35">
      <c r="A141">
        <v>74827</v>
      </c>
      <c r="B141">
        <v>104</v>
      </c>
      <c r="C141" t="s">
        <v>39</v>
      </c>
      <c r="D141" s="22">
        <v>45437</v>
      </c>
      <c r="E141" s="27">
        <v>52917.13</v>
      </c>
      <c r="F141" t="s">
        <v>40</v>
      </c>
      <c r="G141">
        <v>1</v>
      </c>
      <c r="H141" s="27">
        <v>1402.3</v>
      </c>
      <c r="I141" s="27">
        <v>51514.83</v>
      </c>
      <c r="J141" s="27">
        <v>0</v>
      </c>
      <c r="K141" s="27">
        <v>51514.83</v>
      </c>
      <c r="L141" s="22">
        <v>45439</v>
      </c>
    </row>
    <row r="142" spans="1:12" hidden="1" x14ac:dyDescent="0.35">
      <c r="A142">
        <v>75071</v>
      </c>
      <c r="B142">
        <v>104</v>
      </c>
      <c r="C142" t="s">
        <v>39</v>
      </c>
      <c r="D142" s="22">
        <v>45438</v>
      </c>
      <c r="E142" s="27">
        <v>8865.17</v>
      </c>
      <c r="F142" t="s">
        <v>45</v>
      </c>
      <c r="G142">
        <v>1</v>
      </c>
      <c r="H142" s="27">
        <v>84.22</v>
      </c>
      <c r="I142" s="27">
        <v>8780.9500000000007</v>
      </c>
      <c r="J142" s="27">
        <v>0</v>
      </c>
      <c r="K142" s="27">
        <v>8780.9500000000007</v>
      </c>
      <c r="L142" s="22">
        <v>45439</v>
      </c>
    </row>
    <row r="143" spans="1:12" hidden="1" x14ac:dyDescent="0.35">
      <c r="A143">
        <v>75070</v>
      </c>
      <c r="B143">
        <v>104</v>
      </c>
      <c r="C143" t="s">
        <v>39</v>
      </c>
      <c r="D143" s="22">
        <v>45438</v>
      </c>
      <c r="E143" s="27">
        <v>1264.27</v>
      </c>
      <c r="F143" t="s">
        <v>44</v>
      </c>
      <c r="G143">
        <v>1</v>
      </c>
      <c r="H143" s="27">
        <v>0</v>
      </c>
      <c r="I143" s="27">
        <v>1264.27</v>
      </c>
      <c r="J143" s="27">
        <v>0</v>
      </c>
      <c r="K143" s="27">
        <v>0</v>
      </c>
      <c r="L143" s="22">
        <v>45439</v>
      </c>
    </row>
    <row r="144" spans="1:12" hidden="1" x14ac:dyDescent="0.35">
      <c r="A144">
        <v>75066</v>
      </c>
      <c r="B144">
        <v>104</v>
      </c>
      <c r="C144" t="s">
        <v>39</v>
      </c>
      <c r="D144" s="22">
        <v>45438</v>
      </c>
      <c r="E144" s="27">
        <v>3330.92</v>
      </c>
      <c r="F144" t="s">
        <v>43</v>
      </c>
      <c r="G144">
        <v>1</v>
      </c>
      <c r="H144" s="27">
        <v>24.65</v>
      </c>
      <c r="I144" s="27">
        <v>3306.27</v>
      </c>
      <c r="J144" s="27">
        <v>0</v>
      </c>
      <c r="K144" s="27">
        <v>3306.27</v>
      </c>
      <c r="L144" s="22">
        <v>45439</v>
      </c>
    </row>
    <row r="145" spans="1:12" x14ac:dyDescent="0.35">
      <c r="A145">
        <v>75061</v>
      </c>
      <c r="B145">
        <v>104</v>
      </c>
      <c r="C145" t="s">
        <v>39</v>
      </c>
      <c r="D145" s="22">
        <v>45438</v>
      </c>
      <c r="E145" s="27">
        <v>35082.129999999997</v>
      </c>
      <c r="F145" t="s">
        <v>40</v>
      </c>
      <c r="G145">
        <v>1</v>
      </c>
      <c r="H145" s="27">
        <v>929.68</v>
      </c>
      <c r="I145" s="27">
        <v>34152.449999999997</v>
      </c>
      <c r="J145" s="27">
        <v>0</v>
      </c>
      <c r="K145" s="27">
        <v>34152.449999999997</v>
      </c>
      <c r="L145" s="22">
        <v>45439</v>
      </c>
    </row>
    <row r="146" spans="1:12" hidden="1" x14ac:dyDescent="0.35">
      <c r="A146">
        <v>75063</v>
      </c>
      <c r="B146">
        <v>104</v>
      </c>
      <c r="C146" t="s">
        <v>39</v>
      </c>
      <c r="D146" s="22">
        <v>45438</v>
      </c>
      <c r="E146" s="27">
        <v>129.94999999999999</v>
      </c>
      <c r="F146" t="s">
        <v>42</v>
      </c>
      <c r="G146">
        <v>1</v>
      </c>
      <c r="H146" s="27">
        <v>0.96</v>
      </c>
      <c r="I146" s="27">
        <v>128.99</v>
      </c>
      <c r="J146" s="27">
        <v>0</v>
      </c>
      <c r="K146" s="27">
        <v>128.99</v>
      </c>
      <c r="L146" s="22">
        <v>45439</v>
      </c>
    </row>
    <row r="147" spans="1:12" hidden="1" x14ac:dyDescent="0.35">
      <c r="A147">
        <v>75062</v>
      </c>
      <c r="B147">
        <v>104</v>
      </c>
      <c r="C147" t="s">
        <v>39</v>
      </c>
      <c r="D147" s="22">
        <v>45438</v>
      </c>
      <c r="E147" s="27">
        <v>222.04</v>
      </c>
      <c r="F147" t="s">
        <v>41</v>
      </c>
      <c r="G147">
        <v>1</v>
      </c>
      <c r="H147" s="27">
        <v>0</v>
      </c>
      <c r="I147" s="27">
        <v>222.04</v>
      </c>
      <c r="J147" s="27">
        <v>0</v>
      </c>
      <c r="K147" s="27">
        <v>0</v>
      </c>
      <c r="L147" s="22">
        <v>45439</v>
      </c>
    </row>
    <row r="148" spans="1:12" x14ac:dyDescent="0.35">
      <c r="A148">
        <v>75223</v>
      </c>
      <c r="B148">
        <v>104</v>
      </c>
      <c r="C148" t="s">
        <v>39</v>
      </c>
      <c r="D148" s="22">
        <v>45439</v>
      </c>
      <c r="E148" s="27">
        <v>9125.19</v>
      </c>
      <c r="F148" t="s">
        <v>40</v>
      </c>
      <c r="G148">
        <v>1</v>
      </c>
      <c r="H148" s="27">
        <v>241.82</v>
      </c>
      <c r="I148" s="27">
        <v>8883.3700000000008</v>
      </c>
      <c r="J148" s="27">
        <v>0</v>
      </c>
      <c r="K148" s="27">
        <v>8883.3700000000008</v>
      </c>
      <c r="L148" s="22">
        <v>45439</v>
      </c>
    </row>
    <row r="149" spans="1:12" hidden="1" x14ac:dyDescent="0.35">
      <c r="A149">
        <v>75224</v>
      </c>
      <c r="B149">
        <v>104</v>
      </c>
      <c r="C149" t="s">
        <v>39</v>
      </c>
      <c r="D149" s="22">
        <v>45439</v>
      </c>
      <c r="E149" s="27">
        <v>149.83000000000001</v>
      </c>
      <c r="F149" t="s">
        <v>41</v>
      </c>
      <c r="G149">
        <v>1</v>
      </c>
      <c r="H149" s="27">
        <v>0</v>
      </c>
      <c r="I149" s="27">
        <v>149.83000000000001</v>
      </c>
      <c r="J149" s="27">
        <v>0</v>
      </c>
      <c r="K149" s="27">
        <v>0</v>
      </c>
      <c r="L149" s="22">
        <v>45439</v>
      </c>
    </row>
    <row r="150" spans="1:12" hidden="1" x14ac:dyDescent="0.35">
      <c r="A150">
        <v>75228</v>
      </c>
      <c r="B150">
        <v>104</v>
      </c>
      <c r="C150" t="s">
        <v>39</v>
      </c>
      <c r="D150" s="22">
        <v>45439</v>
      </c>
      <c r="E150" s="27">
        <v>763.54</v>
      </c>
      <c r="F150" t="s">
        <v>43</v>
      </c>
      <c r="G150">
        <v>1</v>
      </c>
      <c r="H150" s="27">
        <v>5.65</v>
      </c>
      <c r="I150" s="27">
        <v>757.89</v>
      </c>
      <c r="J150" s="27">
        <v>0</v>
      </c>
      <c r="K150" s="27">
        <v>757.89</v>
      </c>
      <c r="L150" s="22">
        <v>45440</v>
      </c>
    </row>
    <row r="151" spans="1:12" hidden="1" x14ac:dyDescent="0.35">
      <c r="A151">
        <v>75232</v>
      </c>
      <c r="B151">
        <v>104</v>
      </c>
      <c r="C151" t="s">
        <v>39</v>
      </c>
      <c r="D151" s="22">
        <v>45439</v>
      </c>
      <c r="E151" s="27">
        <v>952.59</v>
      </c>
      <c r="F151" t="s">
        <v>44</v>
      </c>
      <c r="G151">
        <v>1</v>
      </c>
      <c r="H151" s="27">
        <v>0</v>
      </c>
      <c r="I151" s="27">
        <v>952.59</v>
      </c>
      <c r="J151" s="27">
        <v>0</v>
      </c>
      <c r="K151" s="27">
        <v>0</v>
      </c>
      <c r="L151" s="22">
        <v>45439</v>
      </c>
    </row>
    <row r="152" spans="1:12" hidden="1" x14ac:dyDescent="0.35">
      <c r="A152">
        <v>75233</v>
      </c>
      <c r="B152">
        <v>104</v>
      </c>
      <c r="C152" t="s">
        <v>39</v>
      </c>
      <c r="D152" s="22">
        <v>45439</v>
      </c>
      <c r="E152" s="27">
        <v>3584.2</v>
      </c>
      <c r="F152" t="s">
        <v>45</v>
      </c>
      <c r="G152">
        <v>1</v>
      </c>
      <c r="H152" s="27">
        <v>34.049999999999997</v>
      </c>
      <c r="I152" s="27">
        <v>3550.15</v>
      </c>
      <c r="J152" s="27">
        <v>0</v>
      </c>
      <c r="K152" s="27">
        <v>3550.15</v>
      </c>
      <c r="L152" s="22">
        <v>45440</v>
      </c>
    </row>
    <row r="153" spans="1:12" hidden="1" x14ac:dyDescent="0.35">
      <c r="A153">
        <v>75423</v>
      </c>
      <c r="B153">
        <v>104</v>
      </c>
      <c r="C153" t="s">
        <v>39</v>
      </c>
      <c r="D153" s="22">
        <v>45440</v>
      </c>
      <c r="E153" s="27">
        <v>8</v>
      </c>
      <c r="F153" t="s">
        <v>42</v>
      </c>
      <c r="G153">
        <v>1</v>
      </c>
      <c r="H153" s="27">
        <v>0.06</v>
      </c>
      <c r="I153" s="27">
        <v>7.94</v>
      </c>
      <c r="J153" s="27">
        <v>0</v>
      </c>
      <c r="K153" s="27">
        <v>7.94</v>
      </c>
      <c r="L153" s="22">
        <v>45441</v>
      </c>
    </row>
    <row r="154" spans="1:12" x14ac:dyDescent="0.35">
      <c r="A154">
        <v>75421</v>
      </c>
      <c r="B154">
        <v>104</v>
      </c>
      <c r="C154" t="s">
        <v>39</v>
      </c>
      <c r="D154" s="22">
        <v>45440</v>
      </c>
      <c r="E154" s="27">
        <v>15068.67</v>
      </c>
      <c r="F154" t="s">
        <v>40</v>
      </c>
      <c r="G154">
        <v>1</v>
      </c>
      <c r="H154" s="27">
        <v>399.32</v>
      </c>
      <c r="I154" s="27">
        <v>14669.35</v>
      </c>
      <c r="J154" s="27">
        <v>0</v>
      </c>
      <c r="K154" s="27">
        <v>14669.35</v>
      </c>
      <c r="L154" s="22">
        <v>45440</v>
      </c>
    </row>
    <row r="155" spans="1:12" hidden="1" x14ac:dyDescent="0.35">
      <c r="A155">
        <v>75422</v>
      </c>
      <c r="B155">
        <v>104</v>
      </c>
      <c r="C155" t="s">
        <v>39</v>
      </c>
      <c r="D155" s="22">
        <v>45440</v>
      </c>
      <c r="E155" s="27">
        <v>414.04</v>
      </c>
      <c r="F155" t="s">
        <v>41</v>
      </c>
      <c r="G155">
        <v>1</v>
      </c>
      <c r="H155" s="27">
        <v>0</v>
      </c>
      <c r="I155" s="27">
        <v>414.04</v>
      </c>
      <c r="J155" s="27">
        <v>0</v>
      </c>
      <c r="K155" s="27">
        <v>0</v>
      </c>
      <c r="L155" s="22">
        <v>45440</v>
      </c>
    </row>
    <row r="156" spans="1:12" hidden="1" x14ac:dyDescent="0.35">
      <c r="A156">
        <v>75433</v>
      </c>
      <c r="B156">
        <v>104</v>
      </c>
      <c r="C156" t="s">
        <v>39</v>
      </c>
      <c r="D156" s="22">
        <v>45440</v>
      </c>
      <c r="E156" s="27">
        <v>81.84</v>
      </c>
      <c r="F156" t="s">
        <v>46</v>
      </c>
      <c r="G156">
        <v>1</v>
      </c>
      <c r="H156" s="27">
        <v>0</v>
      </c>
      <c r="I156" s="27">
        <v>81.84</v>
      </c>
      <c r="J156" s="27">
        <v>0</v>
      </c>
      <c r="K156" s="27">
        <v>81.84</v>
      </c>
      <c r="L156" s="22">
        <v>45440</v>
      </c>
    </row>
    <row r="157" spans="1:12" hidden="1" x14ac:dyDescent="0.35">
      <c r="A157">
        <v>75426</v>
      </c>
      <c r="B157">
        <v>104</v>
      </c>
      <c r="C157" t="s">
        <v>39</v>
      </c>
      <c r="D157" s="22">
        <v>45440</v>
      </c>
      <c r="E157" s="27">
        <v>651.21</v>
      </c>
      <c r="F157" t="s">
        <v>43</v>
      </c>
      <c r="G157">
        <v>1</v>
      </c>
      <c r="H157" s="27">
        <v>4.82</v>
      </c>
      <c r="I157" s="27">
        <v>646.39</v>
      </c>
      <c r="J157" s="27">
        <v>0</v>
      </c>
      <c r="K157" s="27">
        <v>646.39</v>
      </c>
      <c r="L157" s="22">
        <v>45441</v>
      </c>
    </row>
    <row r="158" spans="1:12" hidden="1" x14ac:dyDescent="0.35">
      <c r="A158">
        <v>75430</v>
      </c>
      <c r="B158">
        <v>104</v>
      </c>
      <c r="C158" t="s">
        <v>39</v>
      </c>
      <c r="D158" s="22">
        <v>45440</v>
      </c>
      <c r="E158" s="27">
        <v>1043.1500000000001</v>
      </c>
      <c r="F158" t="s">
        <v>44</v>
      </c>
      <c r="G158">
        <v>1</v>
      </c>
      <c r="H158" s="27">
        <v>0</v>
      </c>
      <c r="I158" s="27">
        <v>1043.1500000000001</v>
      </c>
      <c r="J158" s="27">
        <v>0</v>
      </c>
      <c r="K158" s="27">
        <v>0</v>
      </c>
      <c r="L158" s="22">
        <v>45440</v>
      </c>
    </row>
    <row r="159" spans="1:12" hidden="1" x14ac:dyDescent="0.35">
      <c r="A159">
        <v>75431</v>
      </c>
      <c r="B159">
        <v>104</v>
      </c>
      <c r="C159" t="s">
        <v>39</v>
      </c>
      <c r="D159" s="22">
        <v>45440</v>
      </c>
      <c r="E159" s="27">
        <v>4474.92</v>
      </c>
      <c r="F159" t="s">
        <v>45</v>
      </c>
      <c r="G159">
        <v>1</v>
      </c>
      <c r="H159" s="27">
        <v>42.51</v>
      </c>
      <c r="I159" s="27">
        <v>4432.41</v>
      </c>
      <c r="J159" s="27">
        <v>0</v>
      </c>
      <c r="K159" s="27">
        <v>4432.41</v>
      </c>
      <c r="L159" s="22">
        <v>45441</v>
      </c>
    </row>
    <row r="160" spans="1:12" hidden="1" x14ac:dyDescent="0.35">
      <c r="A160">
        <v>75719</v>
      </c>
      <c r="B160">
        <v>104</v>
      </c>
      <c r="C160" t="s">
        <v>39</v>
      </c>
      <c r="D160" s="22">
        <v>45441</v>
      </c>
      <c r="E160" s="27">
        <v>8134.31</v>
      </c>
      <c r="F160" t="s">
        <v>45</v>
      </c>
      <c r="G160">
        <v>1</v>
      </c>
      <c r="H160" s="27">
        <v>77.28</v>
      </c>
      <c r="I160" s="27">
        <v>8057.03</v>
      </c>
      <c r="J160" s="27">
        <v>0</v>
      </c>
      <c r="K160" s="27">
        <v>8057.03</v>
      </c>
      <c r="L160" s="22">
        <v>45442</v>
      </c>
    </row>
    <row r="161" spans="1:12" hidden="1" x14ac:dyDescent="0.35">
      <c r="A161">
        <v>75718</v>
      </c>
      <c r="B161">
        <v>104</v>
      </c>
      <c r="C161" t="s">
        <v>39</v>
      </c>
      <c r="D161" s="22">
        <v>45441</v>
      </c>
      <c r="E161" s="27">
        <v>1870.46</v>
      </c>
      <c r="F161" t="s">
        <v>44</v>
      </c>
      <c r="G161">
        <v>1</v>
      </c>
      <c r="H161" s="27">
        <v>0</v>
      </c>
      <c r="I161" s="27">
        <v>1870.46</v>
      </c>
      <c r="J161" s="27">
        <v>0</v>
      </c>
      <c r="K161" s="27">
        <v>0</v>
      </c>
      <c r="L161" s="22">
        <v>45441</v>
      </c>
    </row>
    <row r="162" spans="1:12" hidden="1" x14ac:dyDescent="0.35">
      <c r="A162">
        <v>75714</v>
      </c>
      <c r="B162">
        <v>104</v>
      </c>
      <c r="C162" t="s">
        <v>39</v>
      </c>
      <c r="D162" s="22">
        <v>45441</v>
      </c>
      <c r="E162" s="27">
        <v>1658.25</v>
      </c>
      <c r="F162" t="s">
        <v>43</v>
      </c>
      <c r="G162">
        <v>1</v>
      </c>
      <c r="H162" s="27">
        <v>12.27</v>
      </c>
      <c r="I162" s="27">
        <v>1645.98</v>
      </c>
      <c r="J162" s="27">
        <v>0</v>
      </c>
      <c r="K162" s="27">
        <v>1645.98</v>
      </c>
      <c r="L162" s="22">
        <v>45442</v>
      </c>
    </row>
    <row r="163" spans="1:12" hidden="1" x14ac:dyDescent="0.35">
      <c r="A163">
        <v>75711</v>
      </c>
      <c r="B163">
        <v>104</v>
      </c>
      <c r="C163" t="s">
        <v>39</v>
      </c>
      <c r="D163" s="22">
        <v>45441</v>
      </c>
      <c r="E163" s="27">
        <v>119.78</v>
      </c>
      <c r="F163" t="s">
        <v>42</v>
      </c>
      <c r="G163">
        <v>1</v>
      </c>
      <c r="H163" s="27">
        <v>0.89</v>
      </c>
      <c r="I163" s="27">
        <v>118.89</v>
      </c>
      <c r="J163" s="27">
        <v>0</v>
      </c>
      <c r="K163" s="27">
        <v>118.89</v>
      </c>
      <c r="L163" s="22">
        <v>45442</v>
      </c>
    </row>
    <row r="164" spans="1:12" hidden="1" x14ac:dyDescent="0.35">
      <c r="A164">
        <v>75710</v>
      </c>
      <c r="B164">
        <v>104</v>
      </c>
      <c r="C164" t="s">
        <v>39</v>
      </c>
      <c r="D164" s="22">
        <v>45441</v>
      </c>
      <c r="E164" s="27">
        <v>1348.8</v>
      </c>
      <c r="F164" t="s">
        <v>41</v>
      </c>
      <c r="G164">
        <v>1</v>
      </c>
      <c r="H164" s="27">
        <v>0</v>
      </c>
      <c r="I164" s="27">
        <v>1348.8</v>
      </c>
      <c r="J164" s="27">
        <v>0</v>
      </c>
      <c r="K164" s="27">
        <v>0</v>
      </c>
      <c r="L164" s="22">
        <v>45441</v>
      </c>
    </row>
    <row r="165" spans="1:12" x14ac:dyDescent="0.35">
      <c r="A165">
        <v>75709</v>
      </c>
      <c r="B165">
        <v>104</v>
      </c>
      <c r="C165" t="s">
        <v>39</v>
      </c>
      <c r="D165" s="22">
        <v>45441</v>
      </c>
      <c r="E165" s="27">
        <v>26412.18</v>
      </c>
      <c r="F165" t="s">
        <v>40</v>
      </c>
      <c r="G165">
        <v>1</v>
      </c>
      <c r="H165" s="27">
        <v>699.92</v>
      </c>
      <c r="I165" s="27">
        <v>25712.26</v>
      </c>
      <c r="J165" s="27">
        <v>0</v>
      </c>
      <c r="K165" s="27">
        <v>25712.26</v>
      </c>
      <c r="L165" s="22">
        <v>45441</v>
      </c>
    </row>
    <row r="166" spans="1:12" hidden="1" x14ac:dyDescent="0.35">
      <c r="A166">
        <v>75909</v>
      </c>
      <c r="B166">
        <v>104</v>
      </c>
      <c r="C166" t="s">
        <v>39</v>
      </c>
      <c r="D166" s="22">
        <v>45442</v>
      </c>
      <c r="E166" s="27">
        <v>50</v>
      </c>
      <c r="F166" t="s">
        <v>42</v>
      </c>
      <c r="G166">
        <v>1</v>
      </c>
      <c r="H166" s="27">
        <v>0.37</v>
      </c>
      <c r="I166" s="27">
        <v>49.63</v>
      </c>
      <c r="J166" s="27">
        <v>0</v>
      </c>
      <c r="K166" s="27">
        <v>49.63</v>
      </c>
      <c r="L166" s="22">
        <v>45443</v>
      </c>
    </row>
    <row r="167" spans="1:12" hidden="1" x14ac:dyDescent="0.35">
      <c r="A167">
        <v>75912</v>
      </c>
      <c r="B167">
        <v>104</v>
      </c>
      <c r="C167" t="s">
        <v>39</v>
      </c>
      <c r="D167" s="22">
        <v>45442</v>
      </c>
      <c r="E167" s="27">
        <v>2653.43</v>
      </c>
      <c r="F167" t="s">
        <v>43</v>
      </c>
      <c r="G167">
        <v>1</v>
      </c>
      <c r="H167" s="27">
        <v>19.64</v>
      </c>
      <c r="I167" s="27">
        <v>2633.79</v>
      </c>
      <c r="J167" s="27">
        <v>0</v>
      </c>
      <c r="K167" s="27">
        <v>2633.79</v>
      </c>
      <c r="L167" s="22">
        <v>45443</v>
      </c>
    </row>
    <row r="168" spans="1:12" hidden="1" x14ac:dyDescent="0.35">
      <c r="A168">
        <v>75917</v>
      </c>
      <c r="B168">
        <v>104</v>
      </c>
      <c r="C168" t="s">
        <v>39</v>
      </c>
      <c r="D168" s="22">
        <v>45442</v>
      </c>
      <c r="E168" s="27">
        <v>18228.919999999998</v>
      </c>
      <c r="F168" t="s">
        <v>45</v>
      </c>
      <c r="G168">
        <v>1</v>
      </c>
      <c r="H168" s="27">
        <v>173.17</v>
      </c>
      <c r="I168" s="27">
        <v>18055.75</v>
      </c>
      <c r="J168" s="27">
        <v>0</v>
      </c>
      <c r="K168" s="27">
        <v>18055.75</v>
      </c>
      <c r="L168" s="22">
        <v>45443</v>
      </c>
    </row>
    <row r="169" spans="1:12" hidden="1" x14ac:dyDescent="0.35">
      <c r="A169">
        <v>75916</v>
      </c>
      <c r="B169">
        <v>104</v>
      </c>
      <c r="C169" t="s">
        <v>39</v>
      </c>
      <c r="D169" s="22">
        <v>45442</v>
      </c>
      <c r="E169" s="27">
        <v>4135.8500000000004</v>
      </c>
      <c r="F169" t="s">
        <v>44</v>
      </c>
      <c r="G169">
        <v>1</v>
      </c>
      <c r="H169" s="27">
        <v>0</v>
      </c>
      <c r="I169" s="27">
        <v>4135.8500000000004</v>
      </c>
      <c r="J169" s="27">
        <v>0</v>
      </c>
      <c r="K169" s="27">
        <v>0</v>
      </c>
      <c r="L169" s="22">
        <v>45442</v>
      </c>
    </row>
    <row r="170" spans="1:12" x14ac:dyDescent="0.35">
      <c r="A170">
        <v>75907</v>
      </c>
      <c r="B170">
        <v>104</v>
      </c>
      <c r="C170" t="s">
        <v>39</v>
      </c>
      <c r="D170" s="22">
        <v>45442</v>
      </c>
      <c r="E170" s="27">
        <v>51088.3</v>
      </c>
      <c r="F170" t="s">
        <v>40</v>
      </c>
      <c r="G170">
        <v>1</v>
      </c>
      <c r="H170" s="27">
        <v>1353.84</v>
      </c>
      <c r="I170" s="27">
        <v>49734.46</v>
      </c>
      <c r="J170" s="27">
        <v>0</v>
      </c>
      <c r="K170" s="27">
        <v>49734.46</v>
      </c>
      <c r="L170" s="22">
        <v>45442</v>
      </c>
    </row>
    <row r="171" spans="1:12" hidden="1" x14ac:dyDescent="0.35">
      <c r="A171">
        <v>75908</v>
      </c>
      <c r="B171">
        <v>104</v>
      </c>
      <c r="C171" t="s">
        <v>39</v>
      </c>
      <c r="D171" s="22">
        <v>45442</v>
      </c>
      <c r="E171" s="27">
        <v>1146.3800000000001</v>
      </c>
      <c r="F171" t="s">
        <v>41</v>
      </c>
      <c r="G171">
        <v>1</v>
      </c>
      <c r="H171" s="27">
        <v>0</v>
      </c>
      <c r="I171" s="27">
        <v>1146.3800000000001</v>
      </c>
      <c r="J171" s="27">
        <v>0</v>
      </c>
      <c r="K171" s="27">
        <v>0</v>
      </c>
      <c r="L171" s="22">
        <v>45442</v>
      </c>
    </row>
    <row r="172" spans="1:12" hidden="1" x14ac:dyDescent="0.35">
      <c r="A172">
        <v>76158</v>
      </c>
      <c r="B172">
        <v>104</v>
      </c>
      <c r="C172" t="s">
        <v>39</v>
      </c>
      <c r="D172" s="22">
        <v>45443</v>
      </c>
      <c r="E172" s="27">
        <v>18432.73</v>
      </c>
      <c r="F172" t="s">
        <v>45</v>
      </c>
      <c r="G172">
        <v>1</v>
      </c>
      <c r="H172" s="27">
        <v>175.11</v>
      </c>
      <c r="I172" s="27">
        <v>18257.62</v>
      </c>
      <c r="J172" s="27">
        <v>0</v>
      </c>
      <c r="K172" s="27">
        <v>18257.62</v>
      </c>
      <c r="L172" s="22">
        <v>45446</v>
      </c>
    </row>
    <row r="173" spans="1:12" hidden="1" x14ac:dyDescent="0.35">
      <c r="A173">
        <v>76157</v>
      </c>
      <c r="B173">
        <v>104</v>
      </c>
      <c r="C173" t="s">
        <v>39</v>
      </c>
      <c r="D173" s="22">
        <v>45443</v>
      </c>
      <c r="E173" s="27">
        <v>2989.94</v>
      </c>
      <c r="F173" t="s">
        <v>44</v>
      </c>
      <c r="G173">
        <v>1</v>
      </c>
      <c r="H173" s="27">
        <v>0</v>
      </c>
      <c r="I173" s="27">
        <v>2989.94</v>
      </c>
      <c r="J173" s="27">
        <v>0</v>
      </c>
      <c r="K173" s="27">
        <v>0</v>
      </c>
      <c r="L173" s="22">
        <v>45443</v>
      </c>
    </row>
    <row r="174" spans="1:12" hidden="1" x14ac:dyDescent="0.35">
      <c r="A174">
        <v>76153</v>
      </c>
      <c r="B174">
        <v>104</v>
      </c>
      <c r="C174" t="s">
        <v>39</v>
      </c>
      <c r="D174" s="22">
        <v>45443</v>
      </c>
      <c r="E174" s="27">
        <v>2159.59</v>
      </c>
      <c r="F174" t="s">
        <v>43</v>
      </c>
      <c r="G174">
        <v>1</v>
      </c>
      <c r="H174" s="27">
        <v>15.98</v>
      </c>
      <c r="I174" s="27">
        <v>2143.61</v>
      </c>
      <c r="J174" s="27">
        <v>0</v>
      </c>
      <c r="K174" s="27">
        <v>2143.61</v>
      </c>
      <c r="L174" s="22">
        <v>45446</v>
      </c>
    </row>
    <row r="175" spans="1:12" hidden="1" x14ac:dyDescent="0.35">
      <c r="A175">
        <v>76149</v>
      </c>
      <c r="B175">
        <v>104</v>
      </c>
      <c r="C175" t="s">
        <v>39</v>
      </c>
      <c r="D175" s="22">
        <v>45443</v>
      </c>
      <c r="E175" s="27">
        <v>417</v>
      </c>
      <c r="F175" t="s">
        <v>41</v>
      </c>
      <c r="G175">
        <v>1</v>
      </c>
      <c r="H175" s="27">
        <v>0</v>
      </c>
      <c r="I175" s="27">
        <v>417</v>
      </c>
      <c r="J175" s="27">
        <v>0</v>
      </c>
      <c r="K175" s="27">
        <v>0</v>
      </c>
      <c r="L175" s="22">
        <v>45443</v>
      </c>
    </row>
    <row r="176" spans="1:12" x14ac:dyDescent="0.35">
      <c r="A176">
        <v>76148</v>
      </c>
      <c r="B176">
        <v>104</v>
      </c>
      <c r="C176" t="s">
        <v>39</v>
      </c>
      <c r="D176" s="22">
        <v>45443</v>
      </c>
      <c r="E176" s="27">
        <v>44145.3</v>
      </c>
      <c r="F176" t="s">
        <v>40</v>
      </c>
      <c r="G176">
        <v>1</v>
      </c>
      <c r="H176" s="27">
        <v>1169.8499999999999</v>
      </c>
      <c r="I176" s="27">
        <v>42975.45</v>
      </c>
      <c r="J176" s="27">
        <v>0</v>
      </c>
      <c r="K176" s="27">
        <v>42975.45</v>
      </c>
      <c r="L176" s="22">
        <v>45443</v>
      </c>
    </row>
    <row r="177" spans="1:12" hidden="1" x14ac:dyDescent="0.35">
      <c r="A177">
        <v>76375</v>
      </c>
      <c r="B177">
        <v>104</v>
      </c>
      <c r="C177" t="s">
        <v>39</v>
      </c>
      <c r="D177" s="22">
        <v>45444</v>
      </c>
      <c r="E177" s="27">
        <v>20026.66</v>
      </c>
      <c r="F177" t="s">
        <v>45</v>
      </c>
      <c r="G177">
        <v>1</v>
      </c>
      <c r="H177" s="27">
        <v>190.25</v>
      </c>
      <c r="I177" s="27">
        <v>19836.41</v>
      </c>
      <c r="J177" s="27">
        <v>160.21</v>
      </c>
      <c r="K177" s="27">
        <v>19676.189999999999</v>
      </c>
      <c r="L177" s="22">
        <v>45446</v>
      </c>
    </row>
    <row r="178" spans="1:12" hidden="1" x14ac:dyDescent="0.35">
      <c r="A178">
        <v>76374</v>
      </c>
      <c r="B178">
        <v>104</v>
      </c>
      <c r="C178" t="s">
        <v>39</v>
      </c>
      <c r="D178" s="22">
        <v>45444</v>
      </c>
      <c r="E178" s="27">
        <v>5045.62</v>
      </c>
      <c r="F178" t="s">
        <v>44</v>
      </c>
      <c r="G178">
        <v>1</v>
      </c>
      <c r="H178" s="27">
        <v>0</v>
      </c>
      <c r="I178" s="27">
        <v>5045.62</v>
      </c>
      <c r="J178" s="27">
        <v>40.36</v>
      </c>
      <c r="K178" s="27">
        <v>-40.36</v>
      </c>
      <c r="L178" s="22">
        <v>45446</v>
      </c>
    </row>
    <row r="179" spans="1:12" hidden="1" x14ac:dyDescent="0.35">
      <c r="A179">
        <v>76370</v>
      </c>
      <c r="B179">
        <v>104</v>
      </c>
      <c r="C179" t="s">
        <v>39</v>
      </c>
      <c r="D179" s="22">
        <v>45444</v>
      </c>
      <c r="E179" s="27">
        <v>3172.81</v>
      </c>
      <c r="F179" t="s">
        <v>43</v>
      </c>
      <c r="G179">
        <v>1</v>
      </c>
      <c r="H179" s="27">
        <v>23.48</v>
      </c>
      <c r="I179" s="27">
        <v>3149.33</v>
      </c>
      <c r="J179" s="27">
        <v>25.38</v>
      </c>
      <c r="K179" s="27">
        <v>3123.95</v>
      </c>
      <c r="L179" s="22">
        <v>45446</v>
      </c>
    </row>
    <row r="180" spans="1:12" hidden="1" x14ac:dyDescent="0.35">
      <c r="A180">
        <v>76367</v>
      </c>
      <c r="B180">
        <v>104</v>
      </c>
      <c r="C180" t="s">
        <v>39</v>
      </c>
      <c r="D180" s="22">
        <v>45444</v>
      </c>
      <c r="E180" s="27">
        <v>22</v>
      </c>
      <c r="F180" t="s">
        <v>42</v>
      </c>
      <c r="G180">
        <v>1</v>
      </c>
      <c r="H180" s="27">
        <v>0.16</v>
      </c>
      <c r="I180" s="27">
        <v>21.84</v>
      </c>
      <c r="J180" s="27">
        <v>0.18</v>
      </c>
      <c r="K180" s="27">
        <v>21.66</v>
      </c>
      <c r="L180" s="22">
        <v>45446</v>
      </c>
    </row>
    <row r="181" spans="1:12" hidden="1" x14ac:dyDescent="0.35">
      <c r="A181">
        <v>76366</v>
      </c>
      <c r="B181">
        <v>104</v>
      </c>
      <c r="C181" t="s">
        <v>39</v>
      </c>
      <c r="D181" s="22">
        <v>45444</v>
      </c>
      <c r="E181" s="27">
        <v>859.38</v>
      </c>
      <c r="F181" t="s">
        <v>41</v>
      </c>
      <c r="G181">
        <v>1</v>
      </c>
      <c r="H181" s="27">
        <v>0</v>
      </c>
      <c r="I181" s="27">
        <v>859.38</v>
      </c>
      <c r="J181" s="27">
        <v>6.88</v>
      </c>
      <c r="K181" s="27">
        <v>-6.88</v>
      </c>
      <c r="L181" s="22">
        <v>45446</v>
      </c>
    </row>
    <row r="182" spans="1:12" x14ac:dyDescent="0.35">
      <c r="A182">
        <v>76365</v>
      </c>
      <c r="B182">
        <v>104</v>
      </c>
      <c r="C182" t="s">
        <v>39</v>
      </c>
      <c r="D182" s="22">
        <v>45444</v>
      </c>
      <c r="E182" s="27">
        <v>58142.29</v>
      </c>
      <c r="F182" t="s">
        <v>40</v>
      </c>
      <c r="G182">
        <v>1</v>
      </c>
      <c r="H182" s="27">
        <v>1540.77</v>
      </c>
      <c r="I182" s="27">
        <v>56601.52</v>
      </c>
      <c r="J182" s="27">
        <v>465.14</v>
      </c>
      <c r="K182" s="27">
        <v>56136.38</v>
      </c>
      <c r="L182" s="22">
        <v>45446</v>
      </c>
    </row>
    <row r="183" spans="1:12" hidden="1" x14ac:dyDescent="0.35">
      <c r="A183">
        <v>76550</v>
      </c>
      <c r="B183">
        <v>104</v>
      </c>
      <c r="C183" t="s">
        <v>39</v>
      </c>
      <c r="D183" s="22">
        <v>45445</v>
      </c>
      <c r="E183" s="27">
        <v>3272.51</v>
      </c>
      <c r="F183" t="s">
        <v>43</v>
      </c>
      <c r="G183">
        <v>1</v>
      </c>
      <c r="H183" s="27">
        <v>24.22</v>
      </c>
      <c r="I183" s="27">
        <v>3248.29</v>
      </c>
      <c r="J183" s="27">
        <v>26.18</v>
      </c>
      <c r="K183" s="27">
        <v>3222.11</v>
      </c>
      <c r="L183" s="22">
        <v>45446</v>
      </c>
    </row>
    <row r="184" spans="1:12" hidden="1" x14ac:dyDescent="0.35">
      <c r="A184">
        <v>76555</v>
      </c>
      <c r="B184">
        <v>104</v>
      </c>
      <c r="C184" t="s">
        <v>39</v>
      </c>
      <c r="D184" s="22">
        <v>45445</v>
      </c>
      <c r="E184" s="27">
        <v>15208.7</v>
      </c>
      <c r="F184" t="s">
        <v>45</v>
      </c>
      <c r="G184">
        <v>1</v>
      </c>
      <c r="H184" s="27">
        <v>144.47999999999999</v>
      </c>
      <c r="I184" s="27">
        <v>15064.22</v>
      </c>
      <c r="J184" s="27">
        <v>121.67</v>
      </c>
      <c r="K184" s="27">
        <v>14942.55</v>
      </c>
      <c r="L184" s="22">
        <v>45446</v>
      </c>
    </row>
    <row r="185" spans="1:12" x14ac:dyDescent="0.35">
      <c r="A185">
        <v>76545</v>
      </c>
      <c r="B185">
        <v>104</v>
      </c>
      <c r="C185" t="s">
        <v>39</v>
      </c>
      <c r="D185" s="22">
        <v>45445</v>
      </c>
      <c r="E185" s="27">
        <v>31987.02</v>
      </c>
      <c r="F185" t="s">
        <v>40</v>
      </c>
      <c r="G185">
        <v>1</v>
      </c>
      <c r="H185" s="27">
        <v>847.66</v>
      </c>
      <c r="I185" s="27">
        <v>31139.360000000001</v>
      </c>
      <c r="J185" s="27">
        <v>255.9</v>
      </c>
      <c r="K185" s="27">
        <v>30883.47</v>
      </c>
      <c r="L185" s="22">
        <v>45446</v>
      </c>
    </row>
    <row r="186" spans="1:12" hidden="1" x14ac:dyDescent="0.35">
      <c r="A186">
        <v>76546</v>
      </c>
      <c r="B186">
        <v>104</v>
      </c>
      <c r="C186" t="s">
        <v>39</v>
      </c>
      <c r="D186" s="22">
        <v>45445</v>
      </c>
      <c r="E186" s="27">
        <v>599.54</v>
      </c>
      <c r="F186" t="s">
        <v>41</v>
      </c>
      <c r="G186">
        <v>1</v>
      </c>
      <c r="H186" s="27">
        <v>0</v>
      </c>
      <c r="I186" s="27">
        <v>599.54</v>
      </c>
      <c r="J186" s="27">
        <v>4.8</v>
      </c>
      <c r="K186" s="27">
        <v>-4.8</v>
      </c>
      <c r="L186" s="22">
        <v>45446</v>
      </c>
    </row>
    <row r="187" spans="1:12" hidden="1" x14ac:dyDescent="0.35">
      <c r="A187">
        <v>76554</v>
      </c>
      <c r="B187">
        <v>104</v>
      </c>
      <c r="C187" t="s">
        <v>39</v>
      </c>
      <c r="D187" s="22">
        <v>45445</v>
      </c>
      <c r="E187" s="27">
        <v>3616.42</v>
      </c>
      <c r="F187" t="s">
        <v>44</v>
      </c>
      <c r="G187">
        <v>1</v>
      </c>
      <c r="H187" s="27">
        <v>0</v>
      </c>
      <c r="I187" s="27">
        <v>3616.42</v>
      </c>
      <c r="J187" s="27">
        <v>28.93</v>
      </c>
      <c r="K187" s="27">
        <v>-28.93</v>
      </c>
      <c r="L187" s="22">
        <v>45446</v>
      </c>
    </row>
    <row r="188" spans="1:12" x14ac:dyDescent="0.35">
      <c r="A188">
        <v>76779</v>
      </c>
      <c r="B188">
        <v>104</v>
      </c>
      <c r="C188" t="s">
        <v>39</v>
      </c>
      <c r="D188" s="22">
        <v>45446</v>
      </c>
      <c r="E188" s="27">
        <v>14633.91</v>
      </c>
      <c r="F188" t="s">
        <v>40</v>
      </c>
      <c r="G188">
        <v>1</v>
      </c>
      <c r="H188" s="27">
        <v>387.8</v>
      </c>
      <c r="I188" s="27">
        <v>14246.11</v>
      </c>
      <c r="J188" s="27">
        <v>117.07</v>
      </c>
      <c r="K188" s="27">
        <v>14129.04</v>
      </c>
      <c r="L188" s="22">
        <v>45446</v>
      </c>
    </row>
    <row r="189" spans="1:12" hidden="1" x14ac:dyDescent="0.35">
      <c r="A189">
        <v>76780</v>
      </c>
      <c r="B189">
        <v>104</v>
      </c>
      <c r="C189" t="s">
        <v>39</v>
      </c>
      <c r="D189" s="22">
        <v>45446</v>
      </c>
      <c r="E189" s="27">
        <v>439.88</v>
      </c>
      <c r="F189" t="s">
        <v>41</v>
      </c>
      <c r="G189">
        <v>1</v>
      </c>
      <c r="H189" s="27">
        <v>0</v>
      </c>
      <c r="I189" s="27">
        <v>439.88</v>
      </c>
      <c r="J189" s="27">
        <v>3.52</v>
      </c>
      <c r="K189" s="27">
        <v>-3.52</v>
      </c>
      <c r="L189" s="22">
        <v>45446</v>
      </c>
    </row>
    <row r="190" spans="1:12" hidden="1" x14ac:dyDescent="0.35">
      <c r="A190">
        <v>76784</v>
      </c>
      <c r="B190">
        <v>104</v>
      </c>
      <c r="C190" t="s">
        <v>39</v>
      </c>
      <c r="D190" s="22">
        <v>45446</v>
      </c>
      <c r="E190" s="27">
        <v>833.36</v>
      </c>
      <c r="F190" t="s">
        <v>43</v>
      </c>
      <c r="G190">
        <v>1</v>
      </c>
      <c r="H190" s="27">
        <v>6.17</v>
      </c>
      <c r="I190" s="27">
        <v>827.19</v>
      </c>
      <c r="J190" s="27">
        <v>6.67</v>
      </c>
      <c r="K190" s="27">
        <v>820.53</v>
      </c>
      <c r="L190" s="22">
        <v>45447</v>
      </c>
    </row>
    <row r="191" spans="1:12" hidden="1" x14ac:dyDescent="0.35">
      <c r="A191">
        <v>76788</v>
      </c>
      <c r="B191">
        <v>104</v>
      </c>
      <c r="C191" t="s">
        <v>39</v>
      </c>
      <c r="D191" s="22">
        <v>45446</v>
      </c>
      <c r="E191" s="27">
        <v>1315.28</v>
      </c>
      <c r="F191" t="s">
        <v>44</v>
      </c>
      <c r="G191">
        <v>1</v>
      </c>
      <c r="H191" s="27">
        <v>0</v>
      </c>
      <c r="I191" s="27">
        <v>1315.28</v>
      </c>
      <c r="J191" s="27">
        <v>10.52</v>
      </c>
      <c r="K191" s="27">
        <v>-10.52</v>
      </c>
      <c r="L191" s="22">
        <v>45446</v>
      </c>
    </row>
    <row r="192" spans="1:12" hidden="1" x14ac:dyDescent="0.35">
      <c r="A192">
        <v>76789</v>
      </c>
      <c r="B192">
        <v>104</v>
      </c>
      <c r="C192" t="s">
        <v>39</v>
      </c>
      <c r="D192" s="22">
        <v>45446</v>
      </c>
      <c r="E192" s="27">
        <v>4989.78</v>
      </c>
      <c r="F192" t="s">
        <v>45</v>
      </c>
      <c r="G192">
        <v>1</v>
      </c>
      <c r="H192" s="27">
        <v>47.4</v>
      </c>
      <c r="I192" s="27">
        <v>4942.38</v>
      </c>
      <c r="J192" s="27">
        <v>39.92</v>
      </c>
      <c r="K192" s="27">
        <v>4902.46</v>
      </c>
      <c r="L192" s="22">
        <v>45447</v>
      </c>
    </row>
    <row r="193" spans="1:12" x14ac:dyDescent="0.35">
      <c r="A193">
        <v>76977</v>
      </c>
      <c r="B193">
        <v>104</v>
      </c>
      <c r="C193" t="s">
        <v>39</v>
      </c>
      <c r="D193" s="22">
        <v>45447</v>
      </c>
      <c r="E193" s="27">
        <v>10963.34</v>
      </c>
      <c r="F193" t="s">
        <v>40</v>
      </c>
      <c r="G193">
        <v>1</v>
      </c>
      <c r="H193" s="27">
        <v>290.52999999999997</v>
      </c>
      <c r="I193" s="27">
        <v>10672.81</v>
      </c>
      <c r="J193" s="27">
        <v>87.71</v>
      </c>
      <c r="K193" s="27">
        <v>10585.1</v>
      </c>
      <c r="L193" s="22">
        <v>45447</v>
      </c>
    </row>
    <row r="194" spans="1:12" hidden="1" x14ac:dyDescent="0.35">
      <c r="A194">
        <v>76989</v>
      </c>
      <c r="B194">
        <v>104</v>
      </c>
      <c r="C194" t="s">
        <v>39</v>
      </c>
      <c r="D194" s="22">
        <v>45447</v>
      </c>
      <c r="E194" s="27">
        <v>150</v>
      </c>
      <c r="F194" t="s">
        <v>46</v>
      </c>
      <c r="G194">
        <v>1</v>
      </c>
      <c r="H194" s="27">
        <v>0</v>
      </c>
      <c r="I194" s="27">
        <v>150</v>
      </c>
      <c r="J194" s="27">
        <v>1.2</v>
      </c>
      <c r="K194" s="27">
        <v>148.80000000000001</v>
      </c>
      <c r="L194" s="22">
        <v>45447</v>
      </c>
    </row>
    <row r="195" spans="1:12" hidden="1" x14ac:dyDescent="0.35">
      <c r="A195">
        <v>76987</v>
      </c>
      <c r="B195">
        <v>104</v>
      </c>
      <c r="C195" t="s">
        <v>39</v>
      </c>
      <c r="D195" s="22">
        <v>45447</v>
      </c>
      <c r="E195" s="27">
        <v>3530.92</v>
      </c>
      <c r="F195" t="s">
        <v>45</v>
      </c>
      <c r="G195">
        <v>1</v>
      </c>
      <c r="H195" s="27">
        <v>33.54</v>
      </c>
      <c r="I195" s="27">
        <v>3497.38</v>
      </c>
      <c r="J195" s="27">
        <v>28.25</v>
      </c>
      <c r="K195" s="27">
        <v>3469.13</v>
      </c>
      <c r="L195" s="22">
        <v>45448</v>
      </c>
    </row>
    <row r="196" spans="1:12" hidden="1" x14ac:dyDescent="0.35">
      <c r="A196">
        <v>76986</v>
      </c>
      <c r="B196">
        <v>104</v>
      </c>
      <c r="C196" t="s">
        <v>39</v>
      </c>
      <c r="D196" s="22">
        <v>45447</v>
      </c>
      <c r="E196" s="27">
        <v>565.57000000000005</v>
      </c>
      <c r="F196" t="s">
        <v>44</v>
      </c>
      <c r="G196">
        <v>1</v>
      </c>
      <c r="H196" s="27">
        <v>0</v>
      </c>
      <c r="I196" s="27">
        <v>565.57000000000005</v>
      </c>
      <c r="J196" s="27">
        <v>4.5199999999999996</v>
      </c>
      <c r="K196" s="27">
        <v>-4.5199999999999996</v>
      </c>
      <c r="L196" s="22">
        <v>45447</v>
      </c>
    </row>
    <row r="197" spans="1:12" hidden="1" x14ac:dyDescent="0.35">
      <c r="A197">
        <v>76982</v>
      </c>
      <c r="B197">
        <v>104</v>
      </c>
      <c r="C197" t="s">
        <v>39</v>
      </c>
      <c r="D197" s="22">
        <v>45447</v>
      </c>
      <c r="E197" s="27">
        <v>769.86</v>
      </c>
      <c r="F197" t="s">
        <v>43</v>
      </c>
      <c r="G197">
        <v>1</v>
      </c>
      <c r="H197" s="27">
        <v>5.7</v>
      </c>
      <c r="I197" s="27">
        <v>764.16</v>
      </c>
      <c r="J197" s="27">
        <v>6.16</v>
      </c>
      <c r="K197" s="27">
        <v>758</v>
      </c>
      <c r="L197" s="22">
        <v>45448</v>
      </c>
    </row>
    <row r="198" spans="1:12" hidden="1" x14ac:dyDescent="0.35">
      <c r="A198">
        <v>76978</v>
      </c>
      <c r="B198">
        <v>104</v>
      </c>
      <c r="C198" t="s">
        <v>39</v>
      </c>
      <c r="D198" s="22">
        <v>45447</v>
      </c>
      <c r="E198" s="27">
        <v>171.76</v>
      </c>
      <c r="F198" t="s">
        <v>41</v>
      </c>
      <c r="G198">
        <v>1</v>
      </c>
      <c r="H198" s="27">
        <v>0</v>
      </c>
      <c r="I198" s="27">
        <v>171.76</v>
      </c>
      <c r="J198" s="27">
        <v>1.37</v>
      </c>
      <c r="K198" s="27">
        <v>-1.37</v>
      </c>
      <c r="L198" s="22">
        <v>45447</v>
      </c>
    </row>
    <row r="199" spans="1:12" hidden="1" x14ac:dyDescent="0.35">
      <c r="A199">
        <v>77256</v>
      </c>
      <c r="B199">
        <v>104</v>
      </c>
      <c r="C199" t="s">
        <v>39</v>
      </c>
      <c r="D199" s="22">
        <v>45448</v>
      </c>
      <c r="E199" s="27">
        <v>859.49</v>
      </c>
      <c r="F199" t="s">
        <v>44</v>
      </c>
      <c r="G199">
        <v>1</v>
      </c>
      <c r="H199" s="27">
        <v>0</v>
      </c>
      <c r="I199" s="27">
        <v>859.49</v>
      </c>
      <c r="J199" s="27">
        <v>6.88</v>
      </c>
      <c r="K199" s="27">
        <v>-6.88</v>
      </c>
      <c r="L199" s="22">
        <v>45448</v>
      </c>
    </row>
    <row r="200" spans="1:12" hidden="1" x14ac:dyDescent="0.35">
      <c r="A200">
        <v>77252</v>
      </c>
      <c r="B200">
        <v>104</v>
      </c>
      <c r="C200" t="s">
        <v>39</v>
      </c>
      <c r="D200" s="22">
        <v>45448</v>
      </c>
      <c r="E200" s="27">
        <v>577.6</v>
      </c>
      <c r="F200" t="s">
        <v>43</v>
      </c>
      <c r="G200">
        <v>1</v>
      </c>
      <c r="H200" s="27">
        <v>4.2699999999999996</v>
      </c>
      <c r="I200" s="27">
        <v>573.33000000000004</v>
      </c>
      <c r="J200" s="27">
        <v>4.62</v>
      </c>
      <c r="K200" s="27">
        <v>568.70000000000005</v>
      </c>
      <c r="L200" s="22">
        <v>45449</v>
      </c>
    </row>
    <row r="201" spans="1:12" hidden="1" x14ac:dyDescent="0.35">
      <c r="A201">
        <v>77248</v>
      </c>
      <c r="B201">
        <v>104</v>
      </c>
      <c r="C201" t="s">
        <v>39</v>
      </c>
      <c r="D201" s="22">
        <v>45448</v>
      </c>
      <c r="E201" s="27">
        <v>177.41</v>
      </c>
      <c r="F201" t="s">
        <v>41</v>
      </c>
      <c r="G201">
        <v>1</v>
      </c>
      <c r="H201" s="27">
        <v>0</v>
      </c>
      <c r="I201" s="27">
        <v>177.41</v>
      </c>
      <c r="J201" s="27">
        <v>1.42</v>
      </c>
      <c r="K201" s="27">
        <v>-1.42</v>
      </c>
      <c r="L201" s="22">
        <v>45448</v>
      </c>
    </row>
    <row r="202" spans="1:12" x14ac:dyDescent="0.35">
      <c r="A202">
        <v>77247</v>
      </c>
      <c r="B202">
        <v>104</v>
      </c>
      <c r="C202" t="s">
        <v>39</v>
      </c>
      <c r="D202" s="22">
        <v>45448</v>
      </c>
      <c r="E202" s="27">
        <v>14460.57</v>
      </c>
      <c r="F202" t="s">
        <v>40</v>
      </c>
      <c r="G202">
        <v>1</v>
      </c>
      <c r="H202" s="27">
        <v>383.21</v>
      </c>
      <c r="I202" s="27">
        <v>14077.36</v>
      </c>
      <c r="J202" s="27">
        <v>115.68</v>
      </c>
      <c r="K202" s="27">
        <v>13961.68</v>
      </c>
      <c r="L202" s="22">
        <v>45448</v>
      </c>
    </row>
    <row r="203" spans="1:12" hidden="1" x14ac:dyDescent="0.35">
      <c r="A203">
        <v>77257</v>
      </c>
      <c r="B203">
        <v>104</v>
      </c>
      <c r="C203" t="s">
        <v>39</v>
      </c>
      <c r="D203" s="22">
        <v>45448</v>
      </c>
      <c r="E203" s="27">
        <v>3496.11</v>
      </c>
      <c r="F203" t="s">
        <v>45</v>
      </c>
      <c r="G203">
        <v>1</v>
      </c>
      <c r="H203" s="27">
        <v>33.21</v>
      </c>
      <c r="I203" s="27">
        <v>3462.9</v>
      </c>
      <c r="J203" s="27">
        <v>27.97</v>
      </c>
      <c r="K203" s="27">
        <v>3434.93</v>
      </c>
      <c r="L203" s="22">
        <v>45449</v>
      </c>
    </row>
    <row r="204" spans="1:12" x14ac:dyDescent="0.35">
      <c r="A204">
        <v>77481</v>
      </c>
      <c r="B204">
        <v>104</v>
      </c>
      <c r="C204" t="s">
        <v>39</v>
      </c>
      <c r="D204" s="22">
        <v>45449</v>
      </c>
      <c r="E204" s="27">
        <v>18621.66</v>
      </c>
      <c r="F204" t="s">
        <v>40</v>
      </c>
      <c r="G204">
        <v>1</v>
      </c>
      <c r="H204" s="27">
        <v>493.47</v>
      </c>
      <c r="I204" s="27">
        <v>18128.189999999999</v>
      </c>
      <c r="J204" s="27">
        <v>148.97</v>
      </c>
      <c r="K204" s="27">
        <v>17979.21</v>
      </c>
      <c r="L204" s="22">
        <v>45449</v>
      </c>
    </row>
    <row r="205" spans="1:12" hidden="1" x14ac:dyDescent="0.35">
      <c r="A205">
        <v>77482</v>
      </c>
      <c r="B205">
        <v>104</v>
      </c>
      <c r="C205" t="s">
        <v>39</v>
      </c>
      <c r="D205" s="22">
        <v>45449</v>
      </c>
      <c r="E205" s="27">
        <v>529.61</v>
      </c>
      <c r="F205" t="s">
        <v>41</v>
      </c>
      <c r="G205">
        <v>1</v>
      </c>
      <c r="H205" s="27">
        <v>0</v>
      </c>
      <c r="I205" s="27">
        <v>529.61</v>
      </c>
      <c r="J205" s="27">
        <v>4.24</v>
      </c>
      <c r="K205" s="27">
        <v>-4.24</v>
      </c>
      <c r="L205" s="22">
        <v>45449</v>
      </c>
    </row>
    <row r="206" spans="1:12" hidden="1" x14ac:dyDescent="0.35">
      <c r="A206">
        <v>77486</v>
      </c>
      <c r="B206">
        <v>104</v>
      </c>
      <c r="C206" t="s">
        <v>39</v>
      </c>
      <c r="D206" s="22">
        <v>45449</v>
      </c>
      <c r="E206" s="27">
        <v>703.31</v>
      </c>
      <c r="F206" t="s">
        <v>43</v>
      </c>
      <c r="G206">
        <v>1</v>
      </c>
      <c r="H206" s="27">
        <v>5.2</v>
      </c>
      <c r="I206" s="27">
        <v>698.11</v>
      </c>
      <c r="J206" s="27">
        <v>5.63</v>
      </c>
      <c r="K206" s="27">
        <v>692.48</v>
      </c>
      <c r="L206" s="22">
        <v>45450</v>
      </c>
    </row>
    <row r="207" spans="1:12" hidden="1" x14ac:dyDescent="0.35">
      <c r="A207">
        <v>77490</v>
      </c>
      <c r="B207">
        <v>104</v>
      </c>
      <c r="C207" t="s">
        <v>39</v>
      </c>
      <c r="D207" s="22">
        <v>45449</v>
      </c>
      <c r="E207" s="27">
        <v>2351.66</v>
      </c>
      <c r="F207" t="s">
        <v>44</v>
      </c>
      <c r="G207">
        <v>1</v>
      </c>
      <c r="H207" s="27">
        <v>0</v>
      </c>
      <c r="I207" s="27">
        <v>2351.66</v>
      </c>
      <c r="J207" s="27">
        <v>18.809999999999999</v>
      </c>
      <c r="K207" s="27">
        <v>-18.809999999999999</v>
      </c>
      <c r="L207" s="22">
        <v>45449</v>
      </c>
    </row>
    <row r="208" spans="1:12" hidden="1" x14ac:dyDescent="0.35">
      <c r="A208">
        <v>77491</v>
      </c>
      <c r="B208">
        <v>104</v>
      </c>
      <c r="C208" t="s">
        <v>39</v>
      </c>
      <c r="D208" s="22">
        <v>45449</v>
      </c>
      <c r="E208" s="27">
        <v>7316.86</v>
      </c>
      <c r="F208" t="s">
        <v>45</v>
      </c>
      <c r="G208">
        <v>1</v>
      </c>
      <c r="H208" s="27">
        <v>69.510000000000005</v>
      </c>
      <c r="I208" s="27">
        <v>7247.35</v>
      </c>
      <c r="J208" s="27">
        <v>58.53</v>
      </c>
      <c r="K208" s="27">
        <v>7188.81</v>
      </c>
      <c r="L208" s="22">
        <v>45450</v>
      </c>
    </row>
    <row r="209" spans="1:12" hidden="1" x14ac:dyDescent="0.35">
      <c r="A209">
        <v>77698</v>
      </c>
      <c r="B209">
        <v>104</v>
      </c>
      <c r="C209" t="s">
        <v>39</v>
      </c>
      <c r="D209" s="22">
        <v>45450</v>
      </c>
      <c r="E209" s="27">
        <v>541.88</v>
      </c>
      <c r="F209" t="s">
        <v>41</v>
      </c>
      <c r="G209">
        <v>1</v>
      </c>
      <c r="H209" s="27">
        <v>0</v>
      </c>
      <c r="I209" s="27">
        <v>541.88</v>
      </c>
      <c r="J209" s="27">
        <v>4.34</v>
      </c>
      <c r="K209" s="27">
        <v>-4.34</v>
      </c>
      <c r="L209" s="22">
        <v>45450</v>
      </c>
    </row>
    <row r="210" spans="1:12" hidden="1" x14ac:dyDescent="0.35">
      <c r="A210">
        <v>77709</v>
      </c>
      <c r="B210">
        <v>104</v>
      </c>
      <c r="C210" t="s">
        <v>39</v>
      </c>
      <c r="D210" s="22">
        <v>45450</v>
      </c>
      <c r="E210" s="27">
        <v>40</v>
      </c>
      <c r="F210" t="s">
        <v>46</v>
      </c>
      <c r="G210">
        <v>1</v>
      </c>
      <c r="H210" s="27">
        <v>0</v>
      </c>
      <c r="I210" s="27">
        <v>40</v>
      </c>
      <c r="J210" s="27">
        <v>0.32</v>
      </c>
      <c r="K210" s="27">
        <v>39.68</v>
      </c>
      <c r="L210" s="22">
        <v>45450</v>
      </c>
    </row>
    <row r="211" spans="1:12" hidden="1" x14ac:dyDescent="0.35">
      <c r="A211">
        <v>77707</v>
      </c>
      <c r="B211">
        <v>104</v>
      </c>
      <c r="C211" t="s">
        <v>39</v>
      </c>
      <c r="D211" s="22">
        <v>45450</v>
      </c>
      <c r="E211" s="27">
        <v>13382.54</v>
      </c>
      <c r="F211" t="s">
        <v>45</v>
      </c>
      <c r="G211">
        <v>1</v>
      </c>
      <c r="H211" s="27">
        <v>127.13</v>
      </c>
      <c r="I211" s="27">
        <v>13255.41</v>
      </c>
      <c r="J211" s="27">
        <v>107.06</v>
      </c>
      <c r="K211" s="27">
        <v>13148.35</v>
      </c>
      <c r="L211" s="22">
        <v>45453</v>
      </c>
    </row>
    <row r="212" spans="1:12" hidden="1" x14ac:dyDescent="0.35">
      <c r="A212">
        <v>77706</v>
      </c>
      <c r="B212">
        <v>104</v>
      </c>
      <c r="C212" t="s">
        <v>39</v>
      </c>
      <c r="D212" s="22">
        <v>45450</v>
      </c>
      <c r="E212" s="27">
        <v>2556.42</v>
      </c>
      <c r="F212" t="s">
        <v>44</v>
      </c>
      <c r="G212">
        <v>1</v>
      </c>
      <c r="H212" s="27">
        <v>0</v>
      </c>
      <c r="I212" s="27">
        <v>2556.42</v>
      </c>
      <c r="J212" s="27">
        <v>20.45</v>
      </c>
      <c r="K212" s="27">
        <v>-20.45</v>
      </c>
      <c r="L212" s="22">
        <v>45450</v>
      </c>
    </row>
    <row r="213" spans="1:12" hidden="1" x14ac:dyDescent="0.35">
      <c r="A213">
        <v>77702</v>
      </c>
      <c r="B213">
        <v>104</v>
      </c>
      <c r="C213" t="s">
        <v>39</v>
      </c>
      <c r="D213" s="22">
        <v>45450</v>
      </c>
      <c r="E213" s="27">
        <v>1495.2</v>
      </c>
      <c r="F213" t="s">
        <v>43</v>
      </c>
      <c r="G213">
        <v>1</v>
      </c>
      <c r="H213" s="27">
        <v>11.06</v>
      </c>
      <c r="I213" s="27">
        <v>1484.14</v>
      </c>
      <c r="J213" s="27">
        <v>11.96</v>
      </c>
      <c r="K213" s="27">
        <v>1472.17</v>
      </c>
      <c r="L213" s="22">
        <v>45453</v>
      </c>
    </row>
    <row r="214" spans="1:12" x14ac:dyDescent="0.35">
      <c r="A214">
        <v>77697</v>
      </c>
      <c r="B214">
        <v>104</v>
      </c>
      <c r="C214" t="s">
        <v>39</v>
      </c>
      <c r="D214" s="22">
        <v>45450</v>
      </c>
      <c r="E214" s="27">
        <v>29615.75</v>
      </c>
      <c r="F214" t="s">
        <v>40</v>
      </c>
      <c r="G214">
        <v>1</v>
      </c>
      <c r="H214" s="27">
        <v>784.82</v>
      </c>
      <c r="I214" s="27">
        <v>28830.93</v>
      </c>
      <c r="J214" s="27">
        <v>236.93</v>
      </c>
      <c r="K214" s="27">
        <v>28594.01</v>
      </c>
      <c r="L214" s="22">
        <v>45450</v>
      </c>
    </row>
    <row r="215" spans="1:12" hidden="1" x14ac:dyDescent="0.35">
      <c r="A215">
        <v>77699</v>
      </c>
      <c r="B215">
        <v>104</v>
      </c>
      <c r="C215" t="s">
        <v>39</v>
      </c>
      <c r="D215" s="22">
        <v>45450</v>
      </c>
      <c r="E215" s="27">
        <v>282.33</v>
      </c>
      <c r="F215" t="s">
        <v>42</v>
      </c>
      <c r="G215">
        <v>1</v>
      </c>
      <c r="H215" s="27">
        <v>2.09</v>
      </c>
      <c r="I215" s="27">
        <v>280.24</v>
      </c>
      <c r="J215" s="27">
        <v>2.2599999999999998</v>
      </c>
      <c r="K215" s="27">
        <v>277.98</v>
      </c>
      <c r="L215" s="22">
        <v>45453</v>
      </c>
    </row>
    <row r="216" spans="1:12" x14ac:dyDescent="0.35">
      <c r="A216">
        <v>77949</v>
      </c>
      <c r="B216">
        <v>104</v>
      </c>
      <c r="C216" t="s">
        <v>39</v>
      </c>
      <c r="D216" s="22">
        <v>45451</v>
      </c>
      <c r="E216" s="27">
        <v>60173.599999999999</v>
      </c>
      <c r="F216" t="s">
        <v>40</v>
      </c>
      <c r="G216">
        <v>1</v>
      </c>
      <c r="H216" s="27">
        <v>1594.6</v>
      </c>
      <c r="I216" s="27">
        <v>58579</v>
      </c>
      <c r="J216" s="27">
        <v>481.39</v>
      </c>
      <c r="K216" s="27">
        <v>58097.61</v>
      </c>
      <c r="L216" s="22">
        <v>45453</v>
      </c>
    </row>
    <row r="217" spans="1:12" hidden="1" x14ac:dyDescent="0.35">
      <c r="A217">
        <v>77959</v>
      </c>
      <c r="B217">
        <v>104</v>
      </c>
      <c r="C217" t="s">
        <v>39</v>
      </c>
      <c r="D217" s="22">
        <v>45451</v>
      </c>
      <c r="E217" s="27">
        <v>20175.419999999998</v>
      </c>
      <c r="F217" t="s">
        <v>45</v>
      </c>
      <c r="G217">
        <v>1</v>
      </c>
      <c r="H217" s="27">
        <v>191.67</v>
      </c>
      <c r="I217" s="27">
        <v>19983.75</v>
      </c>
      <c r="J217" s="27">
        <v>100.01</v>
      </c>
      <c r="K217" s="27">
        <v>19883.740000000002</v>
      </c>
      <c r="L217" s="22">
        <v>45453</v>
      </c>
    </row>
    <row r="218" spans="1:12" hidden="1" x14ac:dyDescent="0.35">
      <c r="A218">
        <v>77958</v>
      </c>
      <c r="B218">
        <v>104</v>
      </c>
      <c r="C218" t="s">
        <v>39</v>
      </c>
      <c r="D218" s="22">
        <v>45451</v>
      </c>
      <c r="E218" s="27">
        <v>3961.81</v>
      </c>
      <c r="F218" t="s">
        <v>44</v>
      </c>
      <c r="G218">
        <v>1</v>
      </c>
      <c r="H218" s="27">
        <v>0</v>
      </c>
      <c r="I218" s="27">
        <v>3961.81</v>
      </c>
      <c r="J218" s="27">
        <v>0</v>
      </c>
      <c r="K218" s="27">
        <v>0</v>
      </c>
      <c r="L218" s="22">
        <v>45453</v>
      </c>
    </row>
    <row r="219" spans="1:12" hidden="1" x14ac:dyDescent="0.35">
      <c r="A219">
        <v>77950</v>
      </c>
      <c r="B219">
        <v>104</v>
      </c>
      <c r="C219" t="s">
        <v>39</v>
      </c>
      <c r="D219" s="22">
        <v>45451</v>
      </c>
      <c r="E219" s="27">
        <v>1375.71</v>
      </c>
      <c r="F219" t="s">
        <v>41</v>
      </c>
      <c r="G219">
        <v>1</v>
      </c>
      <c r="H219" s="27">
        <v>0</v>
      </c>
      <c r="I219" s="27">
        <v>1375.71</v>
      </c>
      <c r="J219" s="27">
        <v>0</v>
      </c>
      <c r="K219" s="27">
        <v>0</v>
      </c>
      <c r="L219" s="22">
        <v>45453</v>
      </c>
    </row>
    <row r="220" spans="1:12" hidden="1" x14ac:dyDescent="0.35">
      <c r="A220">
        <v>77951</v>
      </c>
      <c r="B220">
        <v>104</v>
      </c>
      <c r="C220" t="s">
        <v>39</v>
      </c>
      <c r="D220" s="22">
        <v>45451</v>
      </c>
      <c r="E220" s="27">
        <v>357.75</v>
      </c>
      <c r="F220" t="s">
        <v>42</v>
      </c>
      <c r="G220">
        <v>1</v>
      </c>
      <c r="H220" s="27">
        <v>2.65</v>
      </c>
      <c r="I220" s="27">
        <v>355.1</v>
      </c>
      <c r="J220" s="27">
        <v>0</v>
      </c>
      <c r="K220" s="27">
        <v>355.1</v>
      </c>
      <c r="L220" s="22">
        <v>45453</v>
      </c>
    </row>
    <row r="221" spans="1:12" hidden="1" x14ac:dyDescent="0.35">
      <c r="A221">
        <v>77954</v>
      </c>
      <c r="B221">
        <v>104</v>
      </c>
      <c r="C221" t="s">
        <v>39</v>
      </c>
      <c r="D221" s="22">
        <v>45451</v>
      </c>
      <c r="E221" s="27">
        <v>4935.46</v>
      </c>
      <c r="F221" t="s">
        <v>43</v>
      </c>
      <c r="G221">
        <v>1</v>
      </c>
      <c r="H221" s="27">
        <v>36.520000000000003</v>
      </c>
      <c r="I221" s="27">
        <v>4898.9399999999996</v>
      </c>
      <c r="J221" s="27">
        <v>0</v>
      </c>
      <c r="K221" s="27">
        <v>4898.9399999999996</v>
      </c>
      <c r="L221" s="22">
        <v>45453</v>
      </c>
    </row>
    <row r="222" spans="1:12" x14ac:dyDescent="0.35">
      <c r="A222">
        <v>78147</v>
      </c>
      <c r="B222">
        <v>104</v>
      </c>
      <c r="C222" t="s">
        <v>39</v>
      </c>
      <c r="D222" s="22">
        <v>45452</v>
      </c>
      <c r="E222" s="27">
        <v>39560.54</v>
      </c>
      <c r="F222" t="s">
        <v>40</v>
      </c>
      <c r="G222">
        <v>1</v>
      </c>
      <c r="H222" s="27">
        <v>1048.3499999999999</v>
      </c>
      <c r="I222" s="27">
        <v>38512.19</v>
      </c>
      <c r="J222" s="27">
        <v>0</v>
      </c>
      <c r="K222" s="27">
        <v>38512.19</v>
      </c>
      <c r="L222" s="22">
        <v>45453</v>
      </c>
    </row>
    <row r="223" spans="1:12" hidden="1" x14ac:dyDescent="0.35">
      <c r="A223">
        <v>78148</v>
      </c>
      <c r="B223">
        <v>104</v>
      </c>
      <c r="C223" t="s">
        <v>39</v>
      </c>
      <c r="D223" s="22">
        <v>45452</v>
      </c>
      <c r="E223" s="27">
        <v>300.01</v>
      </c>
      <c r="F223" t="s">
        <v>41</v>
      </c>
      <c r="G223">
        <v>1</v>
      </c>
      <c r="H223" s="27">
        <v>0</v>
      </c>
      <c r="I223" s="27">
        <v>300.01</v>
      </c>
      <c r="J223" s="27">
        <v>0</v>
      </c>
      <c r="K223" s="27">
        <v>0</v>
      </c>
      <c r="L223" s="22">
        <v>45453</v>
      </c>
    </row>
    <row r="224" spans="1:12" hidden="1" x14ac:dyDescent="0.35">
      <c r="A224">
        <v>78152</v>
      </c>
      <c r="B224">
        <v>104</v>
      </c>
      <c r="C224" t="s">
        <v>39</v>
      </c>
      <c r="D224" s="22">
        <v>45452</v>
      </c>
      <c r="E224" s="27">
        <v>3649.89</v>
      </c>
      <c r="F224" t="s">
        <v>43</v>
      </c>
      <c r="G224">
        <v>1</v>
      </c>
      <c r="H224" s="27">
        <v>27.01</v>
      </c>
      <c r="I224" s="27">
        <v>3622.88</v>
      </c>
      <c r="J224" s="27">
        <v>0</v>
      </c>
      <c r="K224" s="27">
        <v>3622.88</v>
      </c>
      <c r="L224" s="22">
        <v>45453</v>
      </c>
    </row>
    <row r="225" spans="1:12" hidden="1" x14ac:dyDescent="0.35">
      <c r="A225">
        <v>78156</v>
      </c>
      <c r="B225">
        <v>104</v>
      </c>
      <c r="C225" t="s">
        <v>39</v>
      </c>
      <c r="D225" s="22">
        <v>45452</v>
      </c>
      <c r="E225" s="27">
        <v>2999.35</v>
      </c>
      <c r="F225" t="s">
        <v>44</v>
      </c>
      <c r="G225">
        <v>1</v>
      </c>
      <c r="H225" s="27">
        <v>0</v>
      </c>
      <c r="I225" s="27">
        <v>2999.35</v>
      </c>
      <c r="J225" s="27">
        <v>0</v>
      </c>
      <c r="K225" s="27">
        <v>0</v>
      </c>
      <c r="L225" s="22">
        <v>45453</v>
      </c>
    </row>
    <row r="226" spans="1:12" hidden="1" x14ac:dyDescent="0.35">
      <c r="A226">
        <v>78157</v>
      </c>
      <c r="B226">
        <v>104</v>
      </c>
      <c r="C226" t="s">
        <v>39</v>
      </c>
      <c r="D226" s="22">
        <v>45452</v>
      </c>
      <c r="E226" s="27">
        <v>13581.73</v>
      </c>
      <c r="F226" t="s">
        <v>45</v>
      </c>
      <c r="G226">
        <v>1</v>
      </c>
      <c r="H226" s="27">
        <v>129.03</v>
      </c>
      <c r="I226" s="27">
        <v>13452.7</v>
      </c>
      <c r="J226" s="27">
        <v>0</v>
      </c>
      <c r="K226" s="27">
        <v>13452.7</v>
      </c>
      <c r="L226" s="22">
        <v>45453</v>
      </c>
    </row>
    <row r="227" spans="1:12" hidden="1" x14ac:dyDescent="0.35">
      <c r="A227">
        <v>78347</v>
      </c>
      <c r="B227">
        <v>104</v>
      </c>
      <c r="C227" t="s">
        <v>39</v>
      </c>
      <c r="D227" s="22">
        <v>45453</v>
      </c>
      <c r="E227" s="27">
        <v>88.14</v>
      </c>
      <c r="F227" t="s">
        <v>42</v>
      </c>
      <c r="G227">
        <v>1</v>
      </c>
      <c r="H227" s="27">
        <v>0.65</v>
      </c>
      <c r="I227" s="27">
        <v>87.49</v>
      </c>
      <c r="J227" s="27">
        <v>0</v>
      </c>
      <c r="K227" s="27">
        <v>87.49</v>
      </c>
      <c r="L227" s="22">
        <v>45454</v>
      </c>
    </row>
    <row r="228" spans="1:12" hidden="1" x14ac:dyDescent="0.35">
      <c r="A228">
        <v>78355</v>
      </c>
      <c r="B228">
        <v>104</v>
      </c>
      <c r="C228" t="s">
        <v>39</v>
      </c>
      <c r="D228" s="22">
        <v>45453</v>
      </c>
      <c r="E228" s="27">
        <v>3058.54</v>
      </c>
      <c r="F228" t="s">
        <v>45</v>
      </c>
      <c r="G228">
        <v>1</v>
      </c>
      <c r="H228" s="27">
        <v>29.06</v>
      </c>
      <c r="I228" s="27">
        <v>3029.48</v>
      </c>
      <c r="J228" s="27">
        <v>0</v>
      </c>
      <c r="K228" s="27">
        <v>3029.48</v>
      </c>
      <c r="L228" s="22">
        <v>45454</v>
      </c>
    </row>
    <row r="229" spans="1:12" hidden="1" x14ac:dyDescent="0.35">
      <c r="A229">
        <v>78354</v>
      </c>
      <c r="B229">
        <v>104</v>
      </c>
      <c r="C229" t="s">
        <v>39</v>
      </c>
      <c r="D229" s="22">
        <v>45453</v>
      </c>
      <c r="E229" s="27">
        <v>787.25</v>
      </c>
      <c r="F229" t="s">
        <v>44</v>
      </c>
      <c r="G229">
        <v>1</v>
      </c>
      <c r="H229" s="27">
        <v>0</v>
      </c>
      <c r="I229" s="27">
        <v>787.25</v>
      </c>
      <c r="J229" s="27">
        <v>0</v>
      </c>
      <c r="K229" s="27">
        <v>0</v>
      </c>
      <c r="L229" s="22">
        <v>45453</v>
      </c>
    </row>
    <row r="230" spans="1:12" hidden="1" x14ac:dyDescent="0.35">
      <c r="A230">
        <v>78350</v>
      </c>
      <c r="B230">
        <v>104</v>
      </c>
      <c r="C230" t="s">
        <v>39</v>
      </c>
      <c r="D230" s="22">
        <v>45453</v>
      </c>
      <c r="E230" s="27">
        <v>855.98</v>
      </c>
      <c r="F230" t="s">
        <v>43</v>
      </c>
      <c r="G230">
        <v>1</v>
      </c>
      <c r="H230" s="27">
        <v>6.33</v>
      </c>
      <c r="I230" s="27">
        <v>849.65</v>
      </c>
      <c r="J230" s="27">
        <v>0</v>
      </c>
      <c r="K230" s="27">
        <v>849.65</v>
      </c>
      <c r="L230" s="22">
        <v>45454</v>
      </c>
    </row>
    <row r="231" spans="1:12" hidden="1" x14ac:dyDescent="0.35">
      <c r="A231">
        <v>78346</v>
      </c>
      <c r="B231">
        <v>104</v>
      </c>
      <c r="C231" t="s">
        <v>39</v>
      </c>
      <c r="D231" s="22">
        <v>45453</v>
      </c>
      <c r="E231" s="27">
        <v>441.36</v>
      </c>
      <c r="F231" t="s">
        <v>41</v>
      </c>
      <c r="G231">
        <v>1</v>
      </c>
      <c r="H231" s="27">
        <v>0</v>
      </c>
      <c r="I231" s="27">
        <v>441.36</v>
      </c>
      <c r="J231" s="27">
        <v>0</v>
      </c>
      <c r="K231" s="27">
        <v>0</v>
      </c>
      <c r="L231" s="22">
        <v>45453</v>
      </c>
    </row>
    <row r="232" spans="1:12" x14ac:dyDescent="0.35">
      <c r="A232">
        <v>78345</v>
      </c>
      <c r="B232">
        <v>104</v>
      </c>
      <c r="C232" t="s">
        <v>39</v>
      </c>
      <c r="D232" s="22">
        <v>45453</v>
      </c>
      <c r="E232" s="27">
        <v>7781.09</v>
      </c>
      <c r="F232" t="s">
        <v>40</v>
      </c>
      <c r="G232">
        <v>1</v>
      </c>
      <c r="H232" s="27">
        <v>206.2</v>
      </c>
      <c r="I232" s="27">
        <v>7574.89</v>
      </c>
      <c r="J232" s="27">
        <v>0</v>
      </c>
      <c r="K232" s="27">
        <v>7574.89</v>
      </c>
      <c r="L232" s="22">
        <v>45453</v>
      </c>
    </row>
    <row r="233" spans="1:12" hidden="1" x14ac:dyDescent="0.35">
      <c r="A233">
        <v>78553</v>
      </c>
      <c r="B233">
        <v>104</v>
      </c>
      <c r="C233" t="s">
        <v>39</v>
      </c>
      <c r="D233" s="22">
        <v>45454</v>
      </c>
      <c r="E233" s="27">
        <v>6420.19</v>
      </c>
      <c r="F233" t="s">
        <v>45</v>
      </c>
      <c r="G233">
        <v>1</v>
      </c>
      <c r="H233" s="27">
        <v>60.99</v>
      </c>
      <c r="I233" s="27">
        <v>6359.2</v>
      </c>
      <c r="J233" s="27">
        <v>0</v>
      </c>
      <c r="K233" s="27">
        <v>6359.2</v>
      </c>
      <c r="L233" s="22">
        <v>45455</v>
      </c>
    </row>
    <row r="234" spans="1:12" hidden="1" x14ac:dyDescent="0.35">
      <c r="A234">
        <v>78555</v>
      </c>
      <c r="B234">
        <v>104</v>
      </c>
      <c r="C234" t="s">
        <v>39</v>
      </c>
      <c r="D234" s="22">
        <v>45454</v>
      </c>
      <c r="E234" s="27">
        <v>480</v>
      </c>
      <c r="F234" t="s">
        <v>46</v>
      </c>
      <c r="G234">
        <v>1</v>
      </c>
      <c r="H234" s="27">
        <v>0</v>
      </c>
      <c r="I234" s="27">
        <v>480</v>
      </c>
      <c r="J234" s="27">
        <v>0</v>
      </c>
      <c r="K234" s="27">
        <v>480</v>
      </c>
      <c r="L234" s="22">
        <v>45454</v>
      </c>
    </row>
    <row r="235" spans="1:12" x14ac:dyDescent="0.35">
      <c r="A235">
        <v>78543</v>
      </c>
      <c r="B235">
        <v>104</v>
      </c>
      <c r="C235" t="s">
        <v>39</v>
      </c>
      <c r="D235" s="22">
        <v>45454</v>
      </c>
      <c r="E235" s="27">
        <v>11881.16</v>
      </c>
      <c r="F235" t="s">
        <v>40</v>
      </c>
      <c r="G235">
        <v>1</v>
      </c>
      <c r="H235" s="27">
        <v>314.85000000000002</v>
      </c>
      <c r="I235" s="27">
        <v>11566.31</v>
      </c>
      <c r="J235" s="27">
        <v>0</v>
      </c>
      <c r="K235" s="27">
        <v>11566.31</v>
      </c>
      <c r="L235" s="22">
        <v>45454</v>
      </c>
    </row>
    <row r="236" spans="1:12" hidden="1" x14ac:dyDescent="0.35">
      <c r="A236">
        <v>78544</v>
      </c>
      <c r="B236">
        <v>104</v>
      </c>
      <c r="C236" t="s">
        <v>39</v>
      </c>
      <c r="D236" s="22">
        <v>45454</v>
      </c>
      <c r="E236" s="27">
        <v>1068.6300000000001</v>
      </c>
      <c r="F236" t="s">
        <v>41</v>
      </c>
      <c r="G236">
        <v>1</v>
      </c>
      <c r="H236" s="27">
        <v>0</v>
      </c>
      <c r="I236" s="27">
        <v>1068.6300000000001</v>
      </c>
      <c r="J236" s="27">
        <v>0</v>
      </c>
      <c r="K236" s="27">
        <v>0</v>
      </c>
      <c r="L236" s="22">
        <v>45454</v>
      </c>
    </row>
    <row r="237" spans="1:12" hidden="1" x14ac:dyDescent="0.35">
      <c r="A237">
        <v>78552</v>
      </c>
      <c r="B237">
        <v>104</v>
      </c>
      <c r="C237" t="s">
        <v>39</v>
      </c>
      <c r="D237" s="22">
        <v>45454</v>
      </c>
      <c r="E237" s="27">
        <v>402.28</v>
      </c>
      <c r="F237" t="s">
        <v>44</v>
      </c>
      <c r="G237">
        <v>1</v>
      </c>
      <c r="H237" s="27">
        <v>0</v>
      </c>
      <c r="I237" s="27">
        <v>402.28</v>
      </c>
      <c r="J237" s="27">
        <v>0</v>
      </c>
      <c r="K237" s="27">
        <v>0</v>
      </c>
      <c r="L237" s="22">
        <v>45454</v>
      </c>
    </row>
    <row r="238" spans="1:12" hidden="1" x14ac:dyDescent="0.35">
      <c r="A238">
        <v>78548</v>
      </c>
      <c r="B238">
        <v>104</v>
      </c>
      <c r="C238" t="s">
        <v>39</v>
      </c>
      <c r="D238" s="22">
        <v>45454</v>
      </c>
      <c r="E238" s="27">
        <v>787.64</v>
      </c>
      <c r="F238" t="s">
        <v>43</v>
      </c>
      <c r="G238">
        <v>1</v>
      </c>
      <c r="H238" s="27">
        <v>5.83</v>
      </c>
      <c r="I238" s="27">
        <v>781.81</v>
      </c>
      <c r="J238" s="27">
        <v>0</v>
      </c>
      <c r="K238" s="27">
        <v>781.81</v>
      </c>
      <c r="L238" s="22">
        <v>45455</v>
      </c>
    </row>
    <row r="239" spans="1:12" hidden="1" x14ac:dyDescent="0.35">
      <c r="A239">
        <v>78545</v>
      </c>
      <c r="B239">
        <v>104</v>
      </c>
      <c r="C239" t="s">
        <v>39</v>
      </c>
      <c r="D239" s="22">
        <v>45454</v>
      </c>
      <c r="E239" s="27">
        <v>50</v>
      </c>
      <c r="F239" t="s">
        <v>42</v>
      </c>
      <c r="G239">
        <v>1</v>
      </c>
      <c r="H239" s="27">
        <v>0.37</v>
      </c>
      <c r="I239" s="27">
        <v>49.63</v>
      </c>
      <c r="J239" s="27">
        <v>0</v>
      </c>
      <c r="K239" s="27">
        <v>49.63</v>
      </c>
      <c r="L239" s="22">
        <v>45455</v>
      </c>
    </row>
    <row r="240" spans="1:12" hidden="1" x14ac:dyDescent="0.35">
      <c r="A240">
        <v>78732</v>
      </c>
      <c r="B240">
        <v>104</v>
      </c>
      <c r="C240" t="s">
        <v>39</v>
      </c>
      <c r="D240" s="22">
        <v>45455</v>
      </c>
      <c r="E240" s="27">
        <v>1475.86</v>
      </c>
      <c r="F240" t="s">
        <v>44</v>
      </c>
      <c r="G240">
        <v>1</v>
      </c>
      <c r="H240" s="27">
        <v>0</v>
      </c>
      <c r="I240" s="27">
        <v>1475.86</v>
      </c>
      <c r="J240" s="27">
        <v>0</v>
      </c>
      <c r="K240" s="27">
        <v>0</v>
      </c>
      <c r="L240" s="22">
        <v>45455</v>
      </c>
    </row>
    <row r="241" spans="1:12" hidden="1" x14ac:dyDescent="0.35">
      <c r="A241">
        <v>78733</v>
      </c>
      <c r="B241">
        <v>104</v>
      </c>
      <c r="C241" t="s">
        <v>39</v>
      </c>
      <c r="D241" s="22">
        <v>45455</v>
      </c>
      <c r="E241" s="27">
        <v>11652.48</v>
      </c>
      <c r="F241" t="s">
        <v>45</v>
      </c>
      <c r="G241">
        <v>1</v>
      </c>
      <c r="H241" s="27">
        <v>110.7</v>
      </c>
      <c r="I241" s="27">
        <v>11541.78</v>
      </c>
      <c r="J241" s="27">
        <v>0</v>
      </c>
      <c r="K241" s="27">
        <v>11541.78</v>
      </c>
      <c r="L241" s="22">
        <v>45456</v>
      </c>
    </row>
    <row r="242" spans="1:12" hidden="1" x14ac:dyDescent="0.35">
      <c r="A242">
        <v>78728</v>
      </c>
      <c r="B242">
        <v>104</v>
      </c>
      <c r="C242" t="s">
        <v>39</v>
      </c>
      <c r="D242" s="22">
        <v>45455</v>
      </c>
      <c r="E242" s="27">
        <v>1034.4100000000001</v>
      </c>
      <c r="F242" t="s">
        <v>43</v>
      </c>
      <c r="G242">
        <v>1</v>
      </c>
      <c r="H242" s="27">
        <v>7.65</v>
      </c>
      <c r="I242" s="27">
        <v>1026.76</v>
      </c>
      <c r="J242" s="27">
        <v>0</v>
      </c>
      <c r="K242" s="27">
        <v>1026.76</v>
      </c>
      <c r="L242" s="22">
        <v>45456</v>
      </c>
    </row>
    <row r="243" spans="1:12" hidden="1" x14ac:dyDescent="0.35">
      <c r="A243">
        <v>78724</v>
      </c>
      <c r="B243">
        <v>104</v>
      </c>
      <c r="C243" t="s">
        <v>39</v>
      </c>
      <c r="D243" s="22">
        <v>45455</v>
      </c>
      <c r="E243" s="27">
        <v>681.97</v>
      </c>
      <c r="F243" t="s">
        <v>41</v>
      </c>
      <c r="G243">
        <v>1</v>
      </c>
      <c r="H243" s="27">
        <v>0</v>
      </c>
      <c r="I243" s="27">
        <v>681.97</v>
      </c>
      <c r="J243" s="27">
        <v>0</v>
      </c>
      <c r="K243" s="27">
        <v>0</v>
      </c>
      <c r="L243" s="22">
        <v>45455</v>
      </c>
    </row>
    <row r="244" spans="1:12" x14ac:dyDescent="0.35">
      <c r="A244">
        <v>78723</v>
      </c>
      <c r="B244">
        <v>104</v>
      </c>
      <c r="C244" t="s">
        <v>39</v>
      </c>
      <c r="D244" s="22">
        <v>45455</v>
      </c>
      <c r="E244" s="27">
        <v>19773.43</v>
      </c>
      <c r="F244" t="s">
        <v>40</v>
      </c>
      <c r="G244">
        <v>1</v>
      </c>
      <c r="H244" s="27">
        <v>524</v>
      </c>
      <c r="I244" s="27">
        <v>19249.43</v>
      </c>
      <c r="J244" s="27">
        <v>0</v>
      </c>
      <c r="K244" s="27">
        <v>19249.43</v>
      </c>
      <c r="L244" s="22">
        <v>45455</v>
      </c>
    </row>
    <row r="245" spans="1:12" x14ac:dyDescent="0.35">
      <c r="A245">
        <v>79011</v>
      </c>
      <c r="B245">
        <v>104</v>
      </c>
      <c r="C245" t="s">
        <v>39</v>
      </c>
      <c r="D245" s="22">
        <v>45456</v>
      </c>
      <c r="E245" s="27">
        <v>12370.62</v>
      </c>
      <c r="F245" t="s">
        <v>40</v>
      </c>
      <c r="G245">
        <v>1</v>
      </c>
      <c r="H245" s="27">
        <v>327.82</v>
      </c>
      <c r="I245" s="27">
        <v>12042.8</v>
      </c>
      <c r="J245" s="27">
        <v>0</v>
      </c>
      <c r="K245" s="27">
        <v>12042.8</v>
      </c>
      <c r="L245" s="22">
        <v>45456</v>
      </c>
    </row>
    <row r="246" spans="1:12" hidden="1" x14ac:dyDescent="0.35">
      <c r="A246">
        <v>79012</v>
      </c>
      <c r="B246">
        <v>104</v>
      </c>
      <c r="C246" t="s">
        <v>39</v>
      </c>
      <c r="D246" s="22">
        <v>45456</v>
      </c>
      <c r="E246" s="27">
        <v>350</v>
      </c>
      <c r="F246" t="s">
        <v>41</v>
      </c>
      <c r="G246">
        <v>1</v>
      </c>
      <c r="H246" s="27">
        <v>0</v>
      </c>
      <c r="I246" s="27">
        <v>350</v>
      </c>
      <c r="J246" s="27">
        <v>0</v>
      </c>
      <c r="K246" s="27">
        <v>0</v>
      </c>
      <c r="L246" s="22">
        <v>45456</v>
      </c>
    </row>
    <row r="247" spans="1:12" hidden="1" x14ac:dyDescent="0.35">
      <c r="A247">
        <v>79021</v>
      </c>
      <c r="B247">
        <v>104</v>
      </c>
      <c r="C247" t="s">
        <v>39</v>
      </c>
      <c r="D247" s="22">
        <v>45456</v>
      </c>
      <c r="E247" s="27">
        <v>7757.78</v>
      </c>
      <c r="F247" t="s">
        <v>45</v>
      </c>
      <c r="G247">
        <v>1</v>
      </c>
      <c r="H247" s="27">
        <v>73.7</v>
      </c>
      <c r="I247" s="27">
        <v>7684.08</v>
      </c>
      <c r="J247" s="27">
        <v>0</v>
      </c>
      <c r="K247" s="27">
        <v>7684.08</v>
      </c>
      <c r="L247" s="22">
        <v>45457</v>
      </c>
    </row>
    <row r="248" spans="1:12" hidden="1" x14ac:dyDescent="0.35">
      <c r="A248">
        <v>79016</v>
      </c>
      <c r="B248">
        <v>104</v>
      </c>
      <c r="C248" t="s">
        <v>39</v>
      </c>
      <c r="D248" s="22">
        <v>45456</v>
      </c>
      <c r="E248" s="27">
        <v>1030.95</v>
      </c>
      <c r="F248" t="s">
        <v>43</v>
      </c>
      <c r="G248">
        <v>1</v>
      </c>
      <c r="H248" s="27">
        <v>7.63</v>
      </c>
      <c r="I248" s="27">
        <v>1023.32</v>
      </c>
      <c r="J248" s="27">
        <v>0</v>
      </c>
      <c r="K248" s="27">
        <v>1023.32</v>
      </c>
      <c r="L248" s="22">
        <v>45457</v>
      </c>
    </row>
    <row r="249" spans="1:12" hidden="1" x14ac:dyDescent="0.35">
      <c r="A249">
        <v>79020</v>
      </c>
      <c r="B249">
        <v>104</v>
      </c>
      <c r="C249" t="s">
        <v>39</v>
      </c>
      <c r="D249" s="22">
        <v>45456</v>
      </c>
      <c r="E249" s="27">
        <v>2404.5700000000002</v>
      </c>
      <c r="F249" t="s">
        <v>44</v>
      </c>
      <c r="G249">
        <v>1</v>
      </c>
      <c r="H249" s="27">
        <v>0</v>
      </c>
      <c r="I249" s="27">
        <v>2404.5700000000002</v>
      </c>
      <c r="J249" s="27">
        <v>0</v>
      </c>
      <c r="K249" s="27">
        <v>0</v>
      </c>
      <c r="L249" s="22">
        <v>45456</v>
      </c>
    </row>
    <row r="250" spans="1:12" hidden="1" x14ac:dyDescent="0.35">
      <c r="A250">
        <v>79175</v>
      </c>
      <c r="B250">
        <v>104</v>
      </c>
      <c r="C250" t="s">
        <v>39</v>
      </c>
      <c r="D250" s="22">
        <v>45457</v>
      </c>
      <c r="E250" s="27">
        <v>300.10000000000002</v>
      </c>
      <c r="F250" t="s">
        <v>42</v>
      </c>
      <c r="G250">
        <v>1</v>
      </c>
      <c r="H250" s="27">
        <v>2.2200000000000002</v>
      </c>
      <c r="I250" s="27">
        <v>297.88</v>
      </c>
      <c r="J250" s="27">
        <v>0</v>
      </c>
      <c r="K250" s="27">
        <v>297.88</v>
      </c>
      <c r="L250" s="22">
        <v>45460</v>
      </c>
    </row>
    <row r="251" spans="1:12" hidden="1" x14ac:dyDescent="0.35">
      <c r="A251">
        <v>79185</v>
      </c>
      <c r="B251">
        <v>104</v>
      </c>
      <c r="C251" t="s">
        <v>39</v>
      </c>
      <c r="D251" s="22">
        <v>45457</v>
      </c>
      <c r="E251" s="27">
        <v>627.94000000000005</v>
      </c>
      <c r="F251" t="s">
        <v>46</v>
      </c>
      <c r="G251">
        <v>1</v>
      </c>
      <c r="H251" s="27">
        <v>0</v>
      </c>
      <c r="I251" s="27">
        <v>627.94000000000005</v>
      </c>
      <c r="J251" s="27">
        <v>0</v>
      </c>
      <c r="K251" s="27">
        <v>627.94000000000005</v>
      </c>
      <c r="L251" s="22">
        <v>45457</v>
      </c>
    </row>
    <row r="252" spans="1:12" hidden="1" x14ac:dyDescent="0.35">
      <c r="A252">
        <v>79183</v>
      </c>
      <c r="B252">
        <v>104</v>
      </c>
      <c r="C252" t="s">
        <v>39</v>
      </c>
      <c r="D252" s="22">
        <v>45457</v>
      </c>
      <c r="E252" s="27">
        <v>13172.35</v>
      </c>
      <c r="F252" t="s">
        <v>45</v>
      </c>
      <c r="G252">
        <v>1</v>
      </c>
      <c r="H252" s="27">
        <v>125.14</v>
      </c>
      <c r="I252" s="27">
        <v>13047.21</v>
      </c>
      <c r="J252" s="27">
        <v>0</v>
      </c>
      <c r="K252" s="27">
        <v>13047.21</v>
      </c>
      <c r="L252" s="22">
        <v>45460</v>
      </c>
    </row>
    <row r="253" spans="1:12" hidden="1" x14ac:dyDescent="0.35">
      <c r="A253">
        <v>79182</v>
      </c>
      <c r="B253">
        <v>104</v>
      </c>
      <c r="C253" t="s">
        <v>39</v>
      </c>
      <c r="D253" s="22">
        <v>45457</v>
      </c>
      <c r="E253" s="27">
        <v>6546.22</v>
      </c>
      <c r="F253" t="s">
        <v>44</v>
      </c>
      <c r="G253">
        <v>1</v>
      </c>
      <c r="H253" s="27">
        <v>0</v>
      </c>
      <c r="I253" s="27">
        <v>6546.22</v>
      </c>
      <c r="J253" s="27">
        <v>0</v>
      </c>
      <c r="K253" s="27">
        <v>0</v>
      </c>
      <c r="L253" s="22">
        <v>45457</v>
      </c>
    </row>
    <row r="254" spans="1:12" x14ac:dyDescent="0.35">
      <c r="A254">
        <v>79173</v>
      </c>
      <c r="B254">
        <v>104</v>
      </c>
      <c r="C254" t="s">
        <v>39</v>
      </c>
      <c r="D254" s="22">
        <v>45457</v>
      </c>
      <c r="E254" s="27">
        <v>36487.480000000003</v>
      </c>
      <c r="F254" t="s">
        <v>40</v>
      </c>
      <c r="G254">
        <v>1</v>
      </c>
      <c r="H254" s="27">
        <v>966.92</v>
      </c>
      <c r="I254" s="27">
        <v>35520.559999999998</v>
      </c>
      <c r="J254" s="27">
        <v>0</v>
      </c>
      <c r="K254" s="27">
        <v>35520.559999999998</v>
      </c>
      <c r="L254" s="22">
        <v>45457</v>
      </c>
    </row>
    <row r="255" spans="1:12" hidden="1" x14ac:dyDescent="0.35">
      <c r="A255">
        <v>79174</v>
      </c>
      <c r="B255">
        <v>104</v>
      </c>
      <c r="C255" t="s">
        <v>39</v>
      </c>
      <c r="D255" s="22">
        <v>45457</v>
      </c>
      <c r="E255" s="27">
        <v>276.20999999999998</v>
      </c>
      <c r="F255" t="s">
        <v>41</v>
      </c>
      <c r="G255">
        <v>1</v>
      </c>
      <c r="H255" s="27">
        <v>0</v>
      </c>
      <c r="I255" s="27">
        <v>276.20999999999998</v>
      </c>
      <c r="J255" s="27">
        <v>0</v>
      </c>
      <c r="K255" s="27">
        <v>0</v>
      </c>
      <c r="L255" s="22">
        <v>45457</v>
      </c>
    </row>
    <row r="256" spans="1:12" hidden="1" x14ac:dyDescent="0.35">
      <c r="A256">
        <v>79178</v>
      </c>
      <c r="B256">
        <v>104</v>
      </c>
      <c r="C256" t="s">
        <v>39</v>
      </c>
      <c r="D256" s="22">
        <v>45457</v>
      </c>
      <c r="E256" s="27">
        <v>3861.4</v>
      </c>
      <c r="F256" t="s">
        <v>43</v>
      </c>
      <c r="G256">
        <v>1</v>
      </c>
      <c r="H256" s="27">
        <v>28.57</v>
      </c>
      <c r="I256" s="27">
        <v>3832.83</v>
      </c>
      <c r="J256" s="27">
        <v>0</v>
      </c>
      <c r="K256" s="27">
        <v>3832.83</v>
      </c>
      <c r="L256" s="22">
        <v>45460</v>
      </c>
    </row>
    <row r="257" spans="1:12" x14ac:dyDescent="0.35">
      <c r="A257">
        <v>79371</v>
      </c>
      <c r="B257">
        <v>104</v>
      </c>
      <c r="C257" t="s">
        <v>39</v>
      </c>
      <c r="D257" s="22">
        <v>45458</v>
      </c>
      <c r="E257" s="27">
        <v>66142.990000000005</v>
      </c>
      <c r="F257" t="s">
        <v>40</v>
      </c>
      <c r="G257">
        <v>1</v>
      </c>
      <c r="H257" s="27">
        <v>1752.79</v>
      </c>
      <c r="I257" s="27">
        <v>64390.2</v>
      </c>
      <c r="J257" s="27">
        <v>0</v>
      </c>
      <c r="K257" s="27">
        <v>64390.2</v>
      </c>
      <c r="L257" s="22">
        <v>45460</v>
      </c>
    </row>
    <row r="258" spans="1:12" hidden="1" x14ac:dyDescent="0.35">
      <c r="A258">
        <v>79372</v>
      </c>
      <c r="B258">
        <v>104</v>
      </c>
      <c r="C258" t="s">
        <v>39</v>
      </c>
      <c r="D258" s="22">
        <v>45458</v>
      </c>
      <c r="E258" s="27">
        <v>1587</v>
      </c>
      <c r="F258" t="s">
        <v>41</v>
      </c>
      <c r="G258">
        <v>1</v>
      </c>
      <c r="H258" s="27">
        <v>0</v>
      </c>
      <c r="I258" s="27">
        <v>1587</v>
      </c>
      <c r="J258" s="27">
        <v>0</v>
      </c>
      <c r="K258" s="27">
        <v>0</v>
      </c>
      <c r="L258" s="22">
        <v>45460</v>
      </c>
    </row>
    <row r="259" spans="1:12" hidden="1" x14ac:dyDescent="0.35">
      <c r="A259">
        <v>79373</v>
      </c>
      <c r="B259">
        <v>104</v>
      </c>
      <c r="C259" t="s">
        <v>39</v>
      </c>
      <c r="D259" s="22">
        <v>45458</v>
      </c>
      <c r="E259" s="27">
        <v>25</v>
      </c>
      <c r="F259" t="s">
        <v>42</v>
      </c>
      <c r="G259">
        <v>1</v>
      </c>
      <c r="H259" s="27">
        <v>0.18</v>
      </c>
      <c r="I259" s="27">
        <v>24.82</v>
      </c>
      <c r="J259" s="27">
        <v>0</v>
      </c>
      <c r="K259" s="27">
        <v>24.82</v>
      </c>
      <c r="L259" s="22">
        <v>45460</v>
      </c>
    </row>
    <row r="260" spans="1:12" hidden="1" x14ac:dyDescent="0.35">
      <c r="A260">
        <v>79376</v>
      </c>
      <c r="B260">
        <v>104</v>
      </c>
      <c r="C260" t="s">
        <v>39</v>
      </c>
      <c r="D260" s="22">
        <v>45458</v>
      </c>
      <c r="E260" s="27">
        <v>2151.16</v>
      </c>
      <c r="F260" t="s">
        <v>43</v>
      </c>
      <c r="G260">
        <v>1</v>
      </c>
      <c r="H260" s="27">
        <v>15.92</v>
      </c>
      <c r="I260" s="27">
        <v>2135.2399999999998</v>
      </c>
      <c r="J260" s="27">
        <v>0</v>
      </c>
      <c r="K260" s="27">
        <v>2135.2399999999998</v>
      </c>
      <c r="L260" s="22">
        <v>45460</v>
      </c>
    </row>
    <row r="261" spans="1:12" hidden="1" x14ac:dyDescent="0.35">
      <c r="A261">
        <v>79380</v>
      </c>
      <c r="B261">
        <v>104</v>
      </c>
      <c r="C261" t="s">
        <v>39</v>
      </c>
      <c r="D261" s="22">
        <v>45458</v>
      </c>
      <c r="E261" s="27">
        <v>3647.6</v>
      </c>
      <c r="F261" t="s">
        <v>44</v>
      </c>
      <c r="G261">
        <v>1</v>
      </c>
      <c r="H261" s="27">
        <v>0</v>
      </c>
      <c r="I261" s="27">
        <v>3647.6</v>
      </c>
      <c r="J261" s="27">
        <v>0</v>
      </c>
      <c r="K261" s="27">
        <v>0</v>
      </c>
      <c r="L261" s="22">
        <v>45460</v>
      </c>
    </row>
    <row r="262" spans="1:12" hidden="1" x14ac:dyDescent="0.35">
      <c r="A262">
        <v>79381</v>
      </c>
      <c r="B262">
        <v>104</v>
      </c>
      <c r="C262" t="s">
        <v>39</v>
      </c>
      <c r="D262" s="22">
        <v>45458</v>
      </c>
      <c r="E262" s="27">
        <v>24577.79</v>
      </c>
      <c r="F262" t="s">
        <v>45</v>
      </c>
      <c r="G262">
        <v>1</v>
      </c>
      <c r="H262" s="27">
        <v>233.49</v>
      </c>
      <c r="I262" s="27">
        <v>24344.3</v>
      </c>
      <c r="J262" s="27">
        <v>0</v>
      </c>
      <c r="K262" s="27">
        <v>24344.3</v>
      </c>
      <c r="L262" s="22">
        <v>45460</v>
      </c>
    </row>
    <row r="263" spans="1:12" x14ac:dyDescent="0.35">
      <c r="A263">
        <v>79659</v>
      </c>
      <c r="B263">
        <v>104</v>
      </c>
      <c r="C263" t="s">
        <v>39</v>
      </c>
      <c r="D263" s="22">
        <v>45459</v>
      </c>
      <c r="E263" s="27">
        <v>44010.45</v>
      </c>
      <c r="F263" t="s">
        <v>40</v>
      </c>
      <c r="G263">
        <v>1</v>
      </c>
      <c r="H263" s="27">
        <v>1166.28</v>
      </c>
      <c r="I263" s="27">
        <v>42844.17</v>
      </c>
      <c r="J263" s="27">
        <v>0</v>
      </c>
      <c r="K263" s="27">
        <v>42844.17</v>
      </c>
      <c r="L263" s="22">
        <v>45460</v>
      </c>
    </row>
    <row r="264" spans="1:12" hidden="1" x14ac:dyDescent="0.35">
      <c r="A264">
        <v>79669</v>
      </c>
      <c r="B264">
        <v>104</v>
      </c>
      <c r="C264" t="s">
        <v>39</v>
      </c>
      <c r="D264" s="22">
        <v>45459</v>
      </c>
      <c r="E264" s="27">
        <v>15251.19</v>
      </c>
      <c r="F264" t="s">
        <v>45</v>
      </c>
      <c r="G264">
        <v>1</v>
      </c>
      <c r="H264" s="27">
        <v>144.88999999999999</v>
      </c>
      <c r="I264" s="27">
        <v>15106.3</v>
      </c>
      <c r="J264" s="27">
        <v>0</v>
      </c>
      <c r="K264" s="27">
        <v>15106.3</v>
      </c>
      <c r="L264" s="22">
        <v>45460</v>
      </c>
    </row>
    <row r="265" spans="1:12" hidden="1" x14ac:dyDescent="0.35">
      <c r="A265">
        <v>79668</v>
      </c>
      <c r="B265">
        <v>104</v>
      </c>
      <c r="C265" t="s">
        <v>39</v>
      </c>
      <c r="D265" s="22">
        <v>45459</v>
      </c>
      <c r="E265" s="27">
        <v>1302.68</v>
      </c>
      <c r="F265" t="s">
        <v>44</v>
      </c>
      <c r="G265">
        <v>1</v>
      </c>
      <c r="H265" s="27">
        <v>0</v>
      </c>
      <c r="I265" s="27">
        <v>1302.68</v>
      </c>
      <c r="J265" s="27">
        <v>0</v>
      </c>
      <c r="K265" s="27">
        <v>0</v>
      </c>
      <c r="L265" s="22">
        <v>45460</v>
      </c>
    </row>
    <row r="266" spans="1:12" hidden="1" x14ac:dyDescent="0.35">
      <c r="A266">
        <v>79664</v>
      </c>
      <c r="B266">
        <v>104</v>
      </c>
      <c r="C266" t="s">
        <v>39</v>
      </c>
      <c r="D266" s="22">
        <v>45459</v>
      </c>
      <c r="E266" s="27">
        <v>2715.48</v>
      </c>
      <c r="F266" t="s">
        <v>43</v>
      </c>
      <c r="G266">
        <v>1</v>
      </c>
      <c r="H266" s="27">
        <v>20.09</v>
      </c>
      <c r="I266" s="27">
        <v>2695.39</v>
      </c>
      <c r="J266" s="27">
        <v>0</v>
      </c>
      <c r="K266" s="27">
        <v>2695.39</v>
      </c>
      <c r="L266" s="22">
        <v>45460</v>
      </c>
    </row>
    <row r="267" spans="1:12" hidden="1" x14ac:dyDescent="0.35">
      <c r="A267">
        <v>79661</v>
      </c>
      <c r="B267">
        <v>104</v>
      </c>
      <c r="C267" t="s">
        <v>39</v>
      </c>
      <c r="D267" s="22">
        <v>45459</v>
      </c>
      <c r="E267" s="27">
        <v>250.86</v>
      </c>
      <c r="F267" t="s">
        <v>42</v>
      </c>
      <c r="G267">
        <v>1</v>
      </c>
      <c r="H267" s="27">
        <v>1.86</v>
      </c>
      <c r="I267" s="27">
        <v>249</v>
      </c>
      <c r="J267" s="27">
        <v>0</v>
      </c>
      <c r="K267" s="27">
        <v>249</v>
      </c>
      <c r="L267" s="22">
        <v>45460</v>
      </c>
    </row>
    <row r="268" spans="1:12" hidden="1" x14ac:dyDescent="0.35">
      <c r="A268">
        <v>79660</v>
      </c>
      <c r="B268">
        <v>104</v>
      </c>
      <c r="C268" t="s">
        <v>39</v>
      </c>
      <c r="D268" s="22">
        <v>45459</v>
      </c>
      <c r="E268" s="27">
        <v>735.75</v>
      </c>
      <c r="F268" t="s">
        <v>41</v>
      </c>
      <c r="G268">
        <v>1</v>
      </c>
      <c r="H268" s="27">
        <v>0</v>
      </c>
      <c r="I268" s="27">
        <v>735.75</v>
      </c>
      <c r="J268" s="27">
        <v>0</v>
      </c>
      <c r="K268" s="27">
        <v>0</v>
      </c>
      <c r="L268" s="22">
        <v>45460</v>
      </c>
    </row>
    <row r="269" spans="1:12" hidden="1" x14ac:dyDescent="0.35">
      <c r="A269">
        <v>79867</v>
      </c>
      <c r="B269">
        <v>104</v>
      </c>
      <c r="C269" t="s">
        <v>39</v>
      </c>
      <c r="D269" s="22">
        <v>45460</v>
      </c>
      <c r="E269" s="27">
        <v>3298.84</v>
      </c>
      <c r="F269" t="s">
        <v>45</v>
      </c>
      <c r="G269">
        <v>1</v>
      </c>
      <c r="H269" s="27">
        <v>31.34</v>
      </c>
      <c r="I269" s="27">
        <v>3267.5</v>
      </c>
      <c r="J269" s="27">
        <v>0</v>
      </c>
      <c r="K269" s="27">
        <v>3267.5</v>
      </c>
      <c r="L269" s="22">
        <v>45461</v>
      </c>
    </row>
    <row r="270" spans="1:12" hidden="1" x14ac:dyDescent="0.35">
      <c r="A270">
        <v>79866</v>
      </c>
      <c r="B270">
        <v>104</v>
      </c>
      <c r="C270" t="s">
        <v>39</v>
      </c>
      <c r="D270" s="22">
        <v>45460</v>
      </c>
      <c r="E270" s="27">
        <v>181.54</v>
      </c>
      <c r="F270" t="s">
        <v>44</v>
      </c>
      <c r="G270">
        <v>1</v>
      </c>
      <c r="H270" s="27">
        <v>0</v>
      </c>
      <c r="I270" s="27">
        <v>181.54</v>
      </c>
      <c r="J270" s="27">
        <v>0</v>
      </c>
      <c r="K270" s="27">
        <v>0</v>
      </c>
      <c r="L270" s="22">
        <v>45460</v>
      </c>
    </row>
    <row r="271" spans="1:12" hidden="1" x14ac:dyDescent="0.35">
      <c r="A271">
        <v>79862</v>
      </c>
      <c r="B271">
        <v>104</v>
      </c>
      <c r="C271" t="s">
        <v>39</v>
      </c>
      <c r="D271" s="22">
        <v>45460</v>
      </c>
      <c r="E271" s="27">
        <v>772.89</v>
      </c>
      <c r="F271" t="s">
        <v>43</v>
      </c>
      <c r="G271">
        <v>1</v>
      </c>
      <c r="H271" s="27">
        <v>5.72</v>
      </c>
      <c r="I271" s="27">
        <v>767.17</v>
      </c>
      <c r="J271" s="27">
        <v>0</v>
      </c>
      <c r="K271" s="27">
        <v>767.17</v>
      </c>
      <c r="L271" s="22">
        <v>45461</v>
      </c>
    </row>
    <row r="272" spans="1:12" hidden="1" x14ac:dyDescent="0.35">
      <c r="A272">
        <v>79858</v>
      </c>
      <c r="B272">
        <v>104</v>
      </c>
      <c r="C272" t="s">
        <v>39</v>
      </c>
      <c r="D272" s="22">
        <v>45460</v>
      </c>
      <c r="E272" s="27">
        <v>917.1</v>
      </c>
      <c r="F272" t="s">
        <v>41</v>
      </c>
      <c r="G272">
        <v>1</v>
      </c>
      <c r="H272" s="27">
        <v>0</v>
      </c>
      <c r="I272" s="27">
        <v>917.1</v>
      </c>
      <c r="J272" s="27">
        <v>0</v>
      </c>
      <c r="K272" s="27">
        <v>0</v>
      </c>
      <c r="L272" s="22">
        <v>45460</v>
      </c>
    </row>
    <row r="273" spans="1:12" x14ac:dyDescent="0.35">
      <c r="A273">
        <v>79857</v>
      </c>
      <c r="B273">
        <v>104</v>
      </c>
      <c r="C273" t="s">
        <v>39</v>
      </c>
      <c r="D273" s="22">
        <v>45460</v>
      </c>
      <c r="E273" s="27">
        <v>7799.61</v>
      </c>
      <c r="F273" t="s">
        <v>40</v>
      </c>
      <c r="G273">
        <v>1</v>
      </c>
      <c r="H273" s="27">
        <v>206.69</v>
      </c>
      <c r="I273" s="27">
        <v>7592.92</v>
      </c>
      <c r="J273" s="27">
        <v>0</v>
      </c>
      <c r="K273" s="27">
        <v>7592.92</v>
      </c>
      <c r="L273" s="22">
        <v>45460</v>
      </c>
    </row>
    <row r="274" spans="1:12" hidden="1" x14ac:dyDescent="0.35">
      <c r="A274">
        <v>80101</v>
      </c>
      <c r="B274">
        <v>104</v>
      </c>
      <c r="C274" t="s">
        <v>39</v>
      </c>
      <c r="D274" s="22">
        <v>45461</v>
      </c>
      <c r="E274" s="27">
        <v>4532.25</v>
      </c>
      <c r="F274" t="s">
        <v>45</v>
      </c>
      <c r="G274">
        <v>1</v>
      </c>
      <c r="H274" s="27">
        <v>43.06</v>
      </c>
      <c r="I274" s="27">
        <v>4489.1899999999996</v>
      </c>
      <c r="J274" s="27">
        <v>0</v>
      </c>
      <c r="K274" s="27">
        <v>4489.1899999999996</v>
      </c>
      <c r="L274" s="22">
        <v>45462</v>
      </c>
    </row>
    <row r="275" spans="1:12" hidden="1" x14ac:dyDescent="0.35">
      <c r="A275">
        <v>80100</v>
      </c>
      <c r="B275">
        <v>104</v>
      </c>
      <c r="C275" t="s">
        <v>39</v>
      </c>
      <c r="D275" s="22">
        <v>45461</v>
      </c>
      <c r="E275" s="27">
        <v>480.95</v>
      </c>
      <c r="F275" t="s">
        <v>44</v>
      </c>
      <c r="G275">
        <v>1</v>
      </c>
      <c r="H275" s="27">
        <v>0</v>
      </c>
      <c r="I275" s="27">
        <v>480.95</v>
      </c>
      <c r="J275" s="27">
        <v>0</v>
      </c>
      <c r="K275" s="27">
        <v>0</v>
      </c>
      <c r="L275" s="22">
        <v>45461</v>
      </c>
    </row>
    <row r="276" spans="1:12" hidden="1" x14ac:dyDescent="0.35">
      <c r="A276">
        <v>80096</v>
      </c>
      <c r="B276">
        <v>104</v>
      </c>
      <c r="C276" t="s">
        <v>39</v>
      </c>
      <c r="D276" s="22">
        <v>45461</v>
      </c>
      <c r="E276" s="27">
        <v>911.99</v>
      </c>
      <c r="F276" t="s">
        <v>43</v>
      </c>
      <c r="G276">
        <v>1</v>
      </c>
      <c r="H276" s="27">
        <v>6.75</v>
      </c>
      <c r="I276" s="27">
        <v>905.24</v>
      </c>
      <c r="J276" s="27">
        <v>0</v>
      </c>
      <c r="K276" s="27">
        <v>905.24</v>
      </c>
      <c r="L276" s="22">
        <v>45462</v>
      </c>
    </row>
    <row r="277" spans="1:12" hidden="1" x14ac:dyDescent="0.35">
      <c r="A277">
        <v>80093</v>
      </c>
      <c r="B277">
        <v>104</v>
      </c>
      <c r="C277" t="s">
        <v>39</v>
      </c>
      <c r="D277" s="22">
        <v>45461</v>
      </c>
      <c r="E277" s="27">
        <v>45</v>
      </c>
      <c r="F277" t="s">
        <v>42</v>
      </c>
      <c r="G277">
        <v>1</v>
      </c>
      <c r="H277" s="27">
        <v>0.33</v>
      </c>
      <c r="I277" s="27">
        <v>44.67</v>
      </c>
      <c r="J277" s="27">
        <v>0</v>
      </c>
      <c r="K277" s="27">
        <v>44.67</v>
      </c>
      <c r="L277" s="22">
        <v>45462</v>
      </c>
    </row>
    <row r="278" spans="1:12" hidden="1" x14ac:dyDescent="0.35">
      <c r="A278">
        <v>80092</v>
      </c>
      <c r="B278">
        <v>104</v>
      </c>
      <c r="C278" t="s">
        <v>39</v>
      </c>
      <c r="D278" s="22">
        <v>45461</v>
      </c>
      <c r="E278" s="27">
        <v>487.03</v>
      </c>
      <c r="F278" t="s">
        <v>41</v>
      </c>
      <c r="G278">
        <v>1</v>
      </c>
      <c r="H278" s="27">
        <v>0</v>
      </c>
      <c r="I278" s="27">
        <v>487.03</v>
      </c>
      <c r="J278" s="27">
        <v>0</v>
      </c>
      <c r="K278" s="27">
        <v>0</v>
      </c>
      <c r="L278" s="22">
        <v>45461</v>
      </c>
    </row>
    <row r="279" spans="1:12" x14ac:dyDescent="0.35">
      <c r="A279">
        <v>80091</v>
      </c>
      <c r="B279">
        <v>104</v>
      </c>
      <c r="C279" t="s">
        <v>39</v>
      </c>
      <c r="D279" s="22">
        <v>45461</v>
      </c>
      <c r="E279" s="27">
        <v>10621.97</v>
      </c>
      <c r="F279" t="s">
        <v>40</v>
      </c>
      <c r="G279">
        <v>1</v>
      </c>
      <c r="H279" s="27">
        <v>281.48</v>
      </c>
      <c r="I279" s="27">
        <v>10340.49</v>
      </c>
      <c r="J279" s="27">
        <v>0</v>
      </c>
      <c r="K279" s="27">
        <v>10340.49</v>
      </c>
      <c r="L279" s="22">
        <v>45461</v>
      </c>
    </row>
    <row r="280" spans="1:12" hidden="1" x14ac:dyDescent="0.35">
      <c r="A280">
        <v>80276</v>
      </c>
      <c r="B280">
        <v>104</v>
      </c>
      <c r="C280" t="s">
        <v>39</v>
      </c>
      <c r="D280" s="22">
        <v>45462</v>
      </c>
      <c r="E280" s="27">
        <v>560.91</v>
      </c>
      <c r="F280" t="s">
        <v>43</v>
      </c>
      <c r="G280">
        <v>1</v>
      </c>
      <c r="H280" s="27">
        <v>4.1500000000000004</v>
      </c>
      <c r="I280" s="27">
        <v>556.76</v>
      </c>
      <c r="J280" s="27">
        <v>0</v>
      </c>
      <c r="K280" s="27">
        <v>556.76</v>
      </c>
      <c r="L280" s="22">
        <v>45463</v>
      </c>
    </row>
    <row r="281" spans="1:12" x14ac:dyDescent="0.35">
      <c r="A281">
        <v>80271</v>
      </c>
      <c r="B281">
        <v>104</v>
      </c>
      <c r="C281" t="s">
        <v>39</v>
      </c>
      <c r="D281" s="22">
        <v>45462</v>
      </c>
      <c r="E281" s="27">
        <v>13927.87</v>
      </c>
      <c r="F281" t="s">
        <v>40</v>
      </c>
      <c r="G281">
        <v>1</v>
      </c>
      <c r="H281" s="27">
        <v>369.09</v>
      </c>
      <c r="I281" s="27">
        <v>13558.78</v>
      </c>
      <c r="J281" s="27">
        <v>0</v>
      </c>
      <c r="K281" s="27">
        <v>13558.78</v>
      </c>
      <c r="L281" s="22">
        <v>45462</v>
      </c>
    </row>
    <row r="282" spans="1:12" hidden="1" x14ac:dyDescent="0.35">
      <c r="A282">
        <v>80272</v>
      </c>
      <c r="B282">
        <v>104</v>
      </c>
      <c r="C282" t="s">
        <v>39</v>
      </c>
      <c r="D282" s="22">
        <v>45462</v>
      </c>
      <c r="E282" s="27">
        <v>293.73</v>
      </c>
      <c r="F282" t="s">
        <v>41</v>
      </c>
      <c r="G282">
        <v>1</v>
      </c>
      <c r="H282" s="27">
        <v>0</v>
      </c>
      <c r="I282" s="27">
        <v>293.73</v>
      </c>
      <c r="J282" s="27">
        <v>0</v>
      </c>
      <c r="K282" s="27">
        <v>0</v>
      </c>
      <c r="L282" s="22">
        <v>45462</v>
      </c>
    </row>
    <row r="283" spans="1:12" hidden="1" x14ac:dyDescent="0.35">
      <c r="A283">
        <v>80280</v>
      </c>
      <c r="B283">
        <v>104</v>
      </c>
      <c r="C283" t="s">
        <v>39</v>
      </c>
      <c r="D283" s="22">
        <v>45462</v>
      </c>
      <c r="E283" s="27">
        <v>827.61</v>
      </c>
      <c r="F283" t="s">
        <v>44</v>
      </c>
      <c r="G283">
        <v>1</v>
      </c>
      <c r="H283" s="27">
        <v>0</v>
      </c>
      <c r="I283" s="27">
        <v>827.61</v>
      </c>
      <c r="J283" s="27">
        <v>0</v>
      </c>
      <c r="K283" s="27">
        <v>0</v>
      </c>
      <c r="L283" s="22">
        <v>45462</v>
      </c>
    </row>
    <row r="284" spans="1:12" hidden="1" x14ac:dyDescent="0.35">
      <c r="A284">
        <v>80281</v>
      </c>
      <c r="B284">
        <v>104</v>
      </c>
      <c r="C284" t="s">
        <v>39</v>
      </c>
      <c r="D284" s="22">
        <v>45462</v>
      </c>
      <c r="E284" s="27">
        <v>4087.87</v>
      </c>
      <c r="F284" t="s">
        <v>45</v>
      </c>
      <c r="G284">
        <v>1</v>
      </c>
      <c r="H284" s="27">
        <v>38.83</v>
      </c>
      <c r="I284" s="27">
        <v>4049.04</v>
      </c>
      <c r="J284" s="27">
        <v>0</v>
      </c>
      <c r="K284" s="27">
        <v>4049.04</v>
      </c>
      <c r="L284" s="22">
        <v>45463</v>
      </c>
    </row>
    <row r="285" spans="1:12" hidden="1" x14ac:dyDescent="0.35">
      <c r="A285">
        <v>80463</v>
      </c>
      <c r="B285">
        <v>104</v>
      </c>
      <c r="C285" t="s">
        <v>39</v>
      </c>
      <c r="D285" s="22">
        <v>45463</v>
      </c>
      <c r="E285" s="27">
        <v>220</v>
      </c>
      <c r="F285" t="s">
        <v>46</v>
      </c>
      <c r="G285">
        <v>1</v>
      </c>
      <c r="H285" s="27">
        <v>0</v>
      </c>
      <c r="I285" s="27">
        <v>220</v>
      </c>
      <c r="J285" s="27">
        <v>0</v>
      </c>
      <c r="K285" s="27">
        <v>220</v>
      </c>
      <c r="L285" s="22">
        <v>45463</v>
      </c>
    </row>
    <row r="286" spans="1:12" hidden="1" x14ac:dyDescent="0.35">
      <c r="A286">
        <v>80461</v>
      </c>
      <c r="B286">
        <v>104</v>
      </c>
      <c r="C286" t="s">
        <v>39</v>
      </c>
      <c r="D286" s="22">
        <v>45463</v>
      </c>
      <c r="E286" s="27">
        <v>8688.9699999999993</v>
      </c>
      <c r="F286" t="s">
        <v>45</v>
      </c>
      <c r="G286">
        <v>1</v>
      </c>
      <c r="H286" s="27">
        <v>82.55</v>
      </c>
      <c r="I286" s="27">
        <v>8606.42</v>
      </c>
      <c r="J286" s="27">
        <v>0</v>
      </c>
      <c r="K286" s="27">
        <v>8606.42</v>
      </c>
      <c r="L286" s="22">
        <v>45464</v>
      </c>
    </row>
    <row r="287" spans="1:12" hidden="1" x14ac:dyDescent="0.35">
      <c r="A287">
        <v>80460</v>
      </c>
      <c r="B287">
        <v>104</v>
      </c>
      <c r="C287" t="s">
        <v>39</v>
      </c>
      <c r="D287" s="22">
        <v>45463</v>
      </c>
      <c r="E287" s="27">
        <v>467.75</v>
      </c>
      <c r="F287" t="s">
        <v>44</v>
      </c>
      <c r="G287">
        <v>1</v>
      </c>
      <c r="H287" s="27">
        <v>0</v>
      </c>
      <c r="I287" s="27">
        <v>467.75</v>
      </c>
      <c r="J287" s="27">
        <v>0</v>
      </c>
      <c r="K287" s="27">
        <v>0</v>
      </c>
      <c r="L287" s="22">
        <v>45463</v>
      </c>
    </row>
    <row r="288" spans="1:12" hidden="1" x14ac:dyDescent="0.35">
      <c r="A288">
        <v>80456</v>
      </c>
      <c r="B288">
        <v>104</v>
      </c>
      <c r="C288" t="s">
        <v>39</v>
      </c>
      <c r="D288" s="22">
        <v>45463</v>
      </c>
      <c r="E288" s="27">
        <v>1028.8900000000001</v>
      </c>
      <c r="F288" t="s">
        <v>43</v>
      </c>
      <c r="G288">
        <v>1</v>
      </c>
      <c r="H288" s="27">
        <v>7.61</v>
      </c>
      <c r="I288" s="27">
        <v>1021.28</v>
      </c>
      <c r="J288" s="27">
        <v>0</v>
      </c>
      <c r="K288" s="27">
        <v>1021.28</v>
      </c>
      <c r="L288" s="22">
        <v>45464</v>
      </c>
    </row>
    <row r="289" spans="1:12" hidden="1" x14ac:dyDescent="0.35">
      <c r="A289">
        <v>80452</v>
      </c>
      <c r="B289">
        <v>104</v>
      </c>
      <c r="C289" t="s">
        <v>39</v>
      </c>
      <c r="D289" s="22">
        <v>45463</v>
      </c>
      <c r="E289" s="27">
        <v>188.36</v>
      </c>
      <c r="F289" t="s">
        <v>41</v>
      </c>
      <c r="G289">
        <v>1</v>
      </c>
      <c r="H289" s="27">
        <v>0</v>
      </c>
      <c r="I289" s="27">
        <v>188.36</v>
      </c>
      <c r="J289" s="27">
        <v>0</v>
      </c>
      <c r="K289" s="27">
        <v>0</v>
      </c>
      <c r="L289" s="22">
        <v>45463</v>
      </c>
    </row>
    <row r="290" spans="1:12" x14ac:dyDescent="0.35">
      <c r="A290">
        <v>80451</v>
      </c>
      <c r="B290">
        <v>104</v>
      </c>
      <c r="C290" t="s">
        <v>39</v>
      </c>
      <c r="D290" s="22">
        <v>45463</v>
      </c>
      <c r="E290" s="27">
        <v>19329.689999999999</v>
      </c>
      <c r="F290" t="s">
        <v>40</v>
      </c>
      <c r="G290">
        <v>1</v>
      </c>
      <c r="H290" s="27">
        <v>512.24</v>
      </c>
      <c r="I290" s="27">
        <v>18817.45</v>
      </c>
      <c r="J290" s="27">
        <v>0</v>
      </c>
      <c r="K290" s="27">
        <v>18817.45</v>
      </c>
      <c r="L290" s="22">
        <v>45463</v>
      </c>
    </row>
    <row r="291" spans="1:12" hidden="1" x14ac:dyDescent="0.35">
      <c r="A291">
        <v>80744</v>
      </c>
      <c r="B291">
        <v>104</v>
      </c>
      <c r="C291" t="s">
        <v>39</v>
      </c>
      <c r="D291" s="22">
        <v>45464</v>
      </c>
      <c r="E291" s="27">
        <v>1202.1199999999999</v>
      </c>
      <c r="F291" t="s">
        <v>43</v>
      </c>
      <c r="G291">
        <v>1</v>
      </c>
      <c r="H291" s="27">
        <v>8.9</v>
      </c>
      <c r="I291" s="27">
        <v>1193.22</v>
      </c>
      <c r="J291" s="27">
        <v>0</v>
      </c>
      <c r="K291" s="27">
        <v>1193.22</v>
      </c>
      <c r="L291" s="22">
        <v>45467</v>
      </c>
    </row>
    <row r="292" spans="1:12" hidden="1" x14ac:dyDescent="0.35">
      <c r="A292">
        <v>80749</v>
      </c>
      <c r="B292">
        <v>104</v>
      </c>
      <c r="C292" t="s">
        <v>39</v>
      </c>
      <c r="D292" s="22">
        <v>45464</v>
      </c>
      <c r="E292" s="27">
        <v>11637.62</v>
      </c>
      <c r="F292" t="s">
        <v>45</v>
      </c>
      <c r="G292">
        <v>1</v>
      </c>
      <c r="H292" s="27">
        <v>110.56</v>
      </c>
      <c r="I292" s="27">
        <v>11527.06</v>
      </c>
      <c r="J292" s="27">
        <v>0</v>
      </c>
      <c r="K292" s="27">
        <v>11527.06</v>
      </c>
      <c r="L292" s="22">
        <v>45467</v>
      </c>
    </row>
    <row r="293" spans="1:12" x14ac:dyDescent="0.35">
      <c r="A293">
        <v>80739</v>
      </c>
      <c r="B293">
        <v>104</v>
      </c>
      <c r="C293" t="s">
        <v>39</v>
      </c>
      <c r="D293" s="22">
        <v>45464</v>
      </c>
      <c r="E293" s="27">
        <v>35939.19</v>
      </c>
      <c r="F293" t="s">
        <v>40</v>
      </c>
      <c r="G293">
        <v>1</v>
      </c>
      <c r="H293" s="27">
        <v>952.39</v>
      </c>
      <c r="I293" s="27">
        <v>34986.800000000003</v>
      </c>
      <c r="J293" s="27">
        <v>0</v>
      </c>
      <c r="K293" s="27">
        <v>34986.800000000003</v>
      </c>
      <c r="L293" s="22">
        <v>45464</v>
      </c>
    </row>
    <row r="294" spans="1:12" hidden="1" x14ac:dyDescent="0.35">
      <c r="A294">
        <v>80740</v>
      </c>
      <c r="B294">
        <v>104</v>
      </c>
      <c r="C294" t="s">
        <v>39</v>
      </c>
      <c r="D294" s="22">
        <v>45464</v>
      </c>
      <c r="E294" s="27">
        <v>647.71</v>
      </c>
      <c r="F294" t="s">
        <v>41</v>
      </c>
      <c r="G294">
        <v>1</v>
      </c>
      <c r="H294" s="27">
        <v>0</v>
      </c>
      <c r="I294" s="27">
        <v>647.71</v>
      </c>
      <c r="J294" s="27">
        <v>0</v>
      </c>
      <c r="K294" s="27">
        <v>0</v>
      </c>
      <c r="L294" s="22">
        <v>45464</v>
      </c>
    </row>
    <row r="295" spans="1:12" hidden="1" x14ac:dyDescent="0.35">
      <c r="A295">
        <v>80748</v>
      </c>
      <c r="B295">
        <v>104</v>
      </c>
      <c r="C295" t="s">
        <v>39</v>
      </c>
      <c r="D295" s="22">
        <v>45464</v>
      </c>
      <c r="E295" s="27">
        <v>1354.91</v>
      </c>
      <c r="F295" t="s">
        <v>44</v>
      </c>
      <c r="G295">
        <v>1</v>
      </c>
      <c r="H295" s="27">
        <v>0</v>
      </c>
      <c r="I295" s="27">
        <v>1354.91</v>
      </c>
      <c r="J295" s="27">
        <v>0</v>
      </c>
      <c r="K295" s="27">
        <v>0</v>
      </c>
      <c r="L295" s="22">
        <v>45464</v>
      </c>
    </row>
    <row r="296" spans="1:12" hidden="1" x14ac:dyDescent="0.35">
      <c r="A296">
        <v>80947</v>
      </c>
      <c r="B296">
        <v>104</v>
      </c>
      <c r="C296" t="s">
        <v>39</v>
      </c>
      <c r="D296" s="22">
        <v>45465</v>
      </c>
      <c r="E296" s="27">
        <v>17265.87</v>
      </c>
      <c r="F296" t="s">
        <v>45</v>
      </c>
      <c r="G296">
        <v>1</v>
      </c>
      <c r="H296" s="27">
        <v>164.03</v>
      </c>
      <c r="I296" s="27">
        <v>17101.84</v>
      </c>
      <c r="J296" s="27">
        <v>0</v>
      </c>
      <c r="K296" s="27">
        <v>17101.84</v>
      </c>
      <c r="L296" s="22">
        <v>45467</v>
      </c>
    </row>
    <row r="297" spans="1:12" hidden="1" x14ac:dyDescent="0.35">
      <c r="A297">
        <v>80946</v>
      </c>
      <c r="B297">
        <v>104</v>
      </c>
      <c r="C297" t="s">
        <v>39</v>
      </c>
      <c r="D297" s="22">
        <v>45465</v>
      </c>
      <c r="E297" s="27">
        <v>2268.27</v>
      </c>
      <c r="F297" t="s">
        <v>44</v>
      </c>
      <c r="G297">
        <v>1</v>
      </c>
      <c r="H297" s="27">
        <v>0</v>
      </c>
      <c r="I297" s="27">
        <v>2268.27</v>
      </c>
      <c r="J297" s="27">
        <v>0</v>
      </c>
      <c r="K297" s="27">
        <v>0</v>
      </c>
      <c r="L297" s="22">
        <v>45467</v>
      </c>
    </row>
    <row r="298" spans="1:12" hidden="1" x14ac:dyDescent="0.35">
      <c r="A298">
        <v>80942</v>
      </c>
      <c r="B298">
        <v>104</v>
      </c>
      <c r="C298" t="s">
        <v>39</v>
      </c>
      <c r="D298" s="22">
        <v>45465</v>
      </c>
      <c r="E298" s="27">
        <v>3598.29</v>
      </c>
      <c r="F298" t="s">
        <v>43</v>
      </c>
      <c r="G298">
        <v>1</v>
      </c>
      <c r="H298" s="27">
        <v>26.63</v>
      </c>
      <c r="I298" s="27">
        <v>3571.66</v>
      </c>
      <c r="J298" s="27">
        <v>0</v>
      </c>
      <c r="K298" s="27">
        <v>3571.66</v>
      </c>
      <c r="L298" s="22">
        <v>45467</v>
      </c>
    </row>
    <row r="299" spans="1:12" x14ac:dyDescent="0.35">
      <c r="A299">
        <v>80937</v>
      </c>
      <c r="B299">
        <v>104</v>
      </c>
      <c r="C299" t="s">
        <v>39</v>
      </c>
      <c r="D299" s="22">
        <v>45465</v>
      </c>
      <c r="E299" s="27">
        <v>57340.79</v>
      </c>
      <c r="F299" t="s">
        <v>40</v>
      </c>
      <c r="G299">
        <v>1</v>
      </c>
      <c r="H299" s="27">
        <v>1519.53</v>
      </c>
      <c r="I299" s="27">
        <v>55821.26</v>
      </c>
      <c r="J299" s="27">
        <v>0</v>
      </c>
      <c r="K299" s="27">
        <v>55821.26</v>
      </c>
      <c r="L299" s="22">
        <v>45467</v>
      </c>
    </row>
    <row r="300" spans="1:12" hidden="1" x14ac:dyDescent="0.35">
      <c r="A300">
        <v>80938</v>
      </c>
      <c r="B300">
        <v>104</v>
      </c>
      <c r="C300" t="s">
        <v>39</v>
      </c>
      <c r="D300" s="22">
        <v>45465</v>
      </c>
      <c r="E300" s="27">
        <v>1199.57</v>
      </c>
      <c r="F300" t="s">
        <v>41</v>
      </c>
      <c r="G300">
        <v>1</v>
      </c>
      <c r="H300" s="27">
        <v>0</v>
      </c>
      <c r="I300" s="27">
        <v>1199.57</v>
      </c>
      <c r="J300" s="27">
        <v>0</v>
      </c>
      <c r="K300" s="27">
        <v>0</v>
      </c>
      <c r="L300" s="22">
        <v>45467</v>
      </c>
    </row>
    <row r="301" spans="1:12" hidden="1" x14ac:dyDescent="0.35">
      <c r="A301">
        <v>80939</v>
      </c>
      <c r="B301">
        <v>104</v>
      </c>
      <c r="C301" t="s">
        <v>39</v>
      </c>
      <c r="D301" s="22">
        <v>45465</v>
      </c>
      <c r="E301" s="27">
        <v>12.03</v>
      </c>
      <c r="F301" t="s">
        <v>42</v>
      </c>
      <c r="G301">
        <v>1</v>
      </c>
      <c r="H301" s="27">
        <v>0.09</v>
      </c>
      <c r="I301" s="27">
        <v>11.94</v>
      </c>
      <c r="J301" s="27">
        <v>0</v>
      </c>
      <c r="K301" s="27">
        <v>11.94</v>
      </c>
      <c r="L301" s="22">
        <v>45467</v>
      </c>
    </row>
    <row r="302" spans="1:12" x14ac:dyDescent="0.35">
      <c r="A302">
        <v>81153</v>
      </c>
      <c r="B302">
        <v>104</v>
      </c>
      <c r="C302" t="s">
        <v>39</v>
      </c>
      <c r="D302" s="22">
        <v>45466</v>
      </c>
      <c r="E302" s="27">
        <v>37049.94</v>
      </c>
      <c r="F302" t="s">
        <v>40</v>
      </c>
      <c r="G302">
        <v>1</v>
      </c>
      <c r="H302" s="27">
        <v>981.82</v>
      </c>
      <c r="I302" s="27">
        <v>36068.120000000003</v>
      </c>
      <c r="J302" s="27">
        <v>0</v>
      </c>
      <c r="K302" s="27">
        <v>36068.120000000003</v>
      </c>
      <c r="L302" s="22">
        <v>45467</v>
      </c>
    </row>
    <row r="303" spans="1:12" hidden="1" x14ac:dyDescent="0.35">
      <c r="A303">
        <v>81154</v>
      </c>
      <c r="B303">
        <v>104</v>
      </c>
      <c r="C303" t="s">
        <v>39</v>
      </c>
      <c r="D303" s="22">
        <v>45466</v>
      </c>
      <c r="E303" s="27">
        <v>820.33</v>
      </c>
      <c r="F303" t="s">
        <v>41</v>
      </c>
      <c r="G303">
        <v>1</v>
      </c>
      <c r="H303" s="27">
        <v>0</v>
      </c>
      <c r="I303" s="27">
        <v>820.33</v>
      </c>
      <c r="J303" s="27">
        <v>0</v>
      </c>
      <c r="K303" s="27">
        <v>0</v>
      </c>
      <c r="L303" s="22">
        <v>45467</v>
      </c>
    </row>
    <row r="304" spans="1:12" hidden="1" x14ac:dyDescent="0.35">
      <c r="A304">
        <v>81155</v>
      </c>
      <c r="B304">
        <v>104</v>
      </c>
      <c r="C304" t="s">
        <v>39</v>
      </c>
      <c r="D304" s="22">
        <v>45466</v>
      </c>
      <c r="E304" s="27">
        <v>281.77</v>
      </c>
      <c r="F304" t="s">
        <v>42</v>
      </c>
      <c r="G304">
        <v>1</v>
      </c>
      <c r="H304" s="27">
        <v>2.09</v>
      </c>
      <c r="I304" s="27">
        <v>279.68</v>
      </c>
      <c r="J304" s="27">
        <v>0</v>
      </c>
      <c r="K304" s="27">
        <v>279.68</v>
      </c>
      <c r="L304" s="22">
        <v>45467</v>
      </c>
    </row>
    <row r="305" spans="1:12" hidden="1" x14ac:dyDescent="0.35">
      <c r="A305">
        <v>81158</v>
      </c>
      <c r="B305">
        <v>104</v>
      </c>
      <c r="C305" t="s">
        <v>39</v>
      </c>
      <c r="D305" s="22">
        <v>45466</v>
      </c>
      <c r="E305" s="27">
        <v>1903.77</v>
      </c>
      <c r="F305" t="s">
        <v>43</v>
      </c>
      <c r="G305">
        <v>1</v>
      </c>
      <c r="H305" s="27">
        <v>14.09</v>
      </c>
      <c r="I305" s="27">
        <v>1889.68</v>
      </c>
      <c r="J305" s="27">
        <v>0</v>
      </c>
      <c r="K305" s="27">
        <v>1889.68</v>
      </c>
      <c r="L305" s="22">
        <v>45467</v>
      </c>
    </row>
    <row r="306" spans="1:12" hidden="1" x14ac:dyDescent="0.35">
      <c r="A306">
        <v>81162</v>
      </c>
      <c r="B306">
        <v>104</v>
      </c>
      <c r="C306" t="s">
        <v>39</v>
      </c>
      <c r="D306" s="22">
        <v>45466</v>
      </c>
      <c r="E306" s="27">
        <v>1577.89</v>
      </c>
      <c r="F306" t="s">
        <v>44</v>
      </c>
      <c r="G306">
        <v>1</v>
      </c>
      <c r="H306" s="27">
        <v>0</v>
      </c>
      <c r="I306" s="27">
        <v>1577.89</v>
      </c>
      <c r="J306" s="27">
        <v>0</v>
      </c>
      <c r="K306" s="27">
        <v>0</v>
      </c>
      <c r="L306" s="22">
        <v>45467</v>
      </c>
    </row>
    <row r="307" spans="1:12" hidden="1" x14ac:dyDescent="0.35">
      <c r="A307">
        <v>81163</v>
      </c>
      <c r="B307">
        <v>104</v>
      </c>
      <c r="C307" t="s">
        <v>39</v>
      </c>
      <c r="D307" s="22">
        <v>45466</v>
      </c>
      <c r="E307" s="27">
        <v>14352.96</v>
      </c>
      <c r="F307" t="s">
        <v>45</v>
      </c>
      <c r="G307">
        <v>1</v>
      </c>
      <c r="H307" s="27">
        <v>136.35</v>
      </c>
      <c r="I307" s="27">
        <v>14216.61</v>
      </c>
      <c r="J307" s="27">
        <v>0</v>
      </c>
      <c r="K307" s="27">
        <v>14216.61</v>
      </c>
      <c r="L307" s="22">
        <v>45467</v>
      </c>
    </row>
    <row r="308" spans="1:12" x14ac:dyDescent="0.35">
      <c r="A308">
        <v>81369</v>
      </c>
      <c r="B308">
        <v>104</v>
      </c>
      <c r="C308" t="s">
        <v>39</v>
      </c>
      <c r="D308" s="22">
        <v>45467</v>
      </c>
      <c r="E308" s="27">
        <v>8140.15</v>
      </c>
      <c r="F308" t="s">
        <v>40</v>
      </c>
      <c r="G308">
        <v>1</v>
      </c>
      <c r="H308" s="27">
        <v>215.71</v>
      </c>
      <c r="I308" s="27">
        <v>7924.44</v>
      </c>
      <c r="J308" s="27">
        <v>0</v>
      </c>
      <c r="K308" s="27">
        <v>7924.44</v>
      </c>
      <c r="L308" s="22">
        <v>45467</v>
      </c>
    </row>
    <row r="309" spans="1:12" hidden="1" x14ac:dyDescent="0.35">
      <c r="A309">
        <v>81370</v>
      </c>
      <c r="B309">
        <v>104</v>
      </c>
      <c r="C309" t="s">
        <v>39</v>
      </c>
      <c r="D309" s="22">
        <v>45467</v>
      </c>
      <c r="E309" s="27">
        <v>212.49</v>
      </c>
      <c r="F309" t="s">
        <v>41</v>
      </c>
      <c r="G309">
        <v>1</v>
      </c>
      <c r="H309" s="27">
        <v>0</v>
      </c>
      <c r="I309" s="27">
        <v>212.49</v>
      </c>
      <c r="J309" s="27">
        <v>0</v>
      </c>
      <c r="K309" s="27">
        <v>0</v>
      </c>
      <c r="L309" s="22">
        <v>45467</v>
      </c>
    </row>
    <row r="310" spans="1:12" hidden="1" x14ac:dyDescent="0.35">
      <c r="A310">
        <v>81379</v>
      </c>
      <c r="B310">
        <v>104</v>
      </c>
      <c r="C310" t="s">
        <v>39</v>
      </c>
      <c r="D310" s="22">
        <v>45467</v>
      </c>
      <c r="E310" s="27">
        <v>2597.2800000000002</v>
      </c>
      <c r="F310" t="s">
        <v>45</v>
      </c>
      <c r="G310">
        <v>1</v>
      </c>
      <c r="H310" s="27">
        <v>24.67</v>
      </c>
      <c r="I310" s="27">
        <v>2572.61</v>
      </c>
      <c r="J310" s="27">
        <v>0</v>
      </c>
      <c r="K310" s="27">
        <v>2572.61</v>
      </c>
      <c r="L310" s="22">
        <v>45468</v>
      </c>
    </row>
    <row r="311" spans="1:12" hidden="1" x14ac:dyDescent="0.35">
      <c r="A311">
        <v>81378</v>
      </c>
      <c r="B311">
        <v>104</v>
      </c>
      <c r="C311" t="s">
        <v>39</v>
      </c>
      <c r="D311" s="22">
        <v>45467</v>
      </c>
      <c r="E311" s="27">
        <v>962.94</v>
      </c>
      <c r="F311" t="s">
        <v>44</v>
      </c>
      <c r="G311">
        <v>1</v>
      </c>
      <c r="H311" s="27">
        <v>0</v>
      </c>
      <c r="I311" s="27">
        <v>962.94</v>
      </c>
      <c r="J311" s="27">
        <v>0</v>
      </c>
      <c r="K311" s="27">
        <v>0</v>
      </c>
      <c r="L311" s="22">
        <v>45467</v>
      </c>
    </row>
    <row r="312" spans="1:12" hidden="1" x14ac:dyDescent="0.35">
      <c r="A312">
        <v>81374</v>
      </c>
      <c r="B312">
        <v>104</v>
      </c>
      <c r="C312" t="s">
        <v>39</v>
      </c>
      <c r="D312" s="22">
        <v>45467</v>
      </c>
      <c r="E312" s="27">
        <v>917.66</v>
      </c>
      <c r="F312" t="s">
        <v>43</v>
      </c>
      <c r="G312">
        <v>1</v>
      </c>
      <c r="H312" s="27">
        <v>6.79</v>
      </c>
      <c r="I312" s="27">
        <v>910.87</v>
      </c>
      <c r="J312" s="27">
        <v>0</v>
      </c>
      <c r="K312" s="27">
        <v>910.87</v>
      </c>
      <c r="L312" s="22">
        <v>45468</v>
      </c>
    </row>
    <row r="313" spans="1:12" hidden="1" x14ac:dyDescent="0.35">
      <c r="A313">
        <v>81371</v>
      </c>
      <c r="B313">
        <v>104</v>
      </c>
      <c r="C313" t="s">
        <v>39</v>
      </c>
      <c r="D313" s="22">
        <v>45467</v>
      </c>
      <c r="E313" s="27">
        <v>10</v>
      </c>
      <c r="F313" t="s">
        <v>42</v>
      </c>
      <c r="G313">
        <v>1</v>
      </c>
      <c r="H313" s="27">
        <v>7.0000000000000007E-2</v>
      </c>
      <c r="I313" s="27">
        <v>9.93</v>
      </c>
      <c r="J313" s="27">
        <v>0</v>
      </c>
      <c r="K313" s="27">
        <v>9.93</v>
      </c>
      <c r="L313" s="22">
        <v>45468</v>
      </c>
    </row>
    <row r="314" spans="1:12" hidden="1" x14ac:dyDescent="0.35">
      <c r="A314">
        <v>81595</v>
      </c>
      <c r="B314">
        <v>104</v>
      </c>
      <c r="C314" t="s">
        <v>39</v>
      </c>
      <c r="D314" s="22">
        <v>45468</v>
      </c>
      <c r="E314" s="27">
        <v>5425.88</v>
      </c>
      <c r="F314" t="s">
        <v>45</v>
      </c>
      <c r="G314">
        <v>1</v>
      </c>
      <c r="H314" s="27">
        <v>51.55</v>
      </c>
      <c r="I314" s="27">
        <v>5374.33</v>
      </c>
      <c r="J314" s="27">
        <v>0</v>
      </c>
      <c r="K314" s="27">
        <v>5374.33</v>
      </c>
      <c r="L314" s="22">
        <v>45469</v>
      </c>
    </row>
    <row r="315" spans="1:12" hidden="1" x14ac:dyDescent="0.35">
      <c r="A315">
        <v>81594</v>
      </c>
      <c r="B315">
        <v>104</v>
      </c>
      <c r="C315" t="s">
        <v>39</v>
      </c>
      <c r="D315" s="22">
        <v>45468</v>
      </c>
      <c r="E315" s="27">
        <v>862.68</v>
      </c>
      <c r="F315" t="s">
        <v>44</v>
      </c>
      <c r="G315">
        <v>1</v>
      </c>
      <c r="H315" s="27">
        <v>0</v>
      </c>
      <c r="I315" s="27">
        <v>862.68</v>
      </c>
      <c r="J315" s="27">
        <v>0</v>
      </c>
      <c r="K315" s="27">
        <v>0</v>
      </c>
      <c r="L315" s="22">
        <v>45468</v>
      </c>
    </row>
    <row r="316" spans="1:12" hidden="1" x14ac:dyDescent="0.35">
      <c r="A316">
        <v>81590</v>
      </c>
      <c r="B316">
        <v>104</v>
      </c>
      <c r="C316" t="s">
        <v>39</v>
      </c>
      <c r="D316" s="22">
        <v>45468</v>
      </c>
      <c r="E316" s="27">
        <v>889.61</v>
      </c>
      <c r="F316" t="s">
        <v>43</v>
      </c>
      <c r="G316">
        <v>1</v>
      </c>
      <c r="H316" s="27">
        <v>6.58</v>
      </c>
      <c r="I316" s="27">
        <v>883.03</v>
      </c>
      <c r="J316" s="27">
        <v>0</v>
      </c>
      <c r="K316" s="27">
        <v>883.03</v>
      </c>
      <c r="L316" s="22">
        <v>45469</v>
      </c>
    </row>
    <row r="317" spans="1:12" hidden="1" x14ac:dyDescent="0.35">
      <c r="A317">
        <v>81586</v>
      </c>
      <c r="B317">
        <v>104</v>
      </c>
      <c r="C317" t="s">
        <v>39</v>
      </c>
      <c r="D317" s="22">
        <v>45468</v>
      </c>
      <c r="E317" s="27">
        <v>666.97</v>
      </c>
      <c r="F317" t="s">
        <v>41</v>
      </c>
      <c r="G317">
        <v>1</v>
      </c>
      <c r="H317" s="27">
        <v>0</v>
      </c>
      <c r="I317" s="27">
        <v>666.97</v>
      </c>
      <c r="J317" s="27">
        <v>0</v>
      </c>
      <c r="K317" s="27">
        <v>0</v>
      </c>
      <c r="L317" s="22">
        <v>45468</v>
      </c>
    </row>
    <row r="318" spans="1:12" x14ac:dyDescent="0.35">
      <c r="A318">
        <v>81585</v>
      </c>
      <c r="B318">
        <v>104</v>
      </c>
      <c r="C318" t="s">
        <v>39</v>
      </c>
      <c r="D318" s="22">
        <v>45468</v>
      </c>
      <c r="E318" s="27">
        <v>14758.7</v>
      </c>
      <c r="F318" t="s">
        <v>40</v>
      </c>
      <c r="G318">
        <v>1</v>
      </c>
      <c r="H318" s="27">
        <v>391.11</v>
      </c>
      <c r="I318" s="27">
        <v>14367.59</v>
      </c>
      <c r="J318" s="27">
        <v>0</v>
      </c>
      <c r="K318" s="27">
        <v>14367.59</v>
      </c>
      <c r="L318" s="22">
        <v>45468</v>
      </c>
    </row>
    <row r="319" spans="1:12" x14ac:dyDescent="0.35">
      <c r="A319">
        <v>81765</v>
      </c>
      <c r="B319">
        <v>104</v>
      </c>
      <c r="C319" t="s">
        <v>39</v>
      </c>
      <c r="D319" s="22">
        <v>45469</v>
      </c>
      <c r="E319" s="27">
        <v>13580.08</v>
      </c>
      <c r="F319" t="s">
        <v>40</v>
      </c>
      <c r="G319">
        <v>1</v>
      </c>
      <c r="H319" s="27">
        <v>359.87</v>
      </c>
      <c r="I319" s="27">
        <v>13220.21</v>
      </c>
      <c r="J319" s="27">
        <v>0</v>
      </c>
      <c r="K319" s="27">
        <v>13220.21</v>
      </c>
      <c r="L319" s="22">
        <v>45469</v>
      </c>
    </row>
    <row r="320" spans="1:12" hidden="1" x14ac:dyDescent="0.35">
      <c r="A320">
        <v>81775</v>
      </c>
      <c r="B320">
        <v>104</v>
      </c>
      <c r="C320" t="s">
        <v>39</v>
      </c>
      <c r="D320" s="22">
        <v>45469</v>
      </c>
      <c r="E320" s="27">
        <v>5862.77</v>
      </c>
      <c r="F320" t="s">
        <v>45</v>
      </c>
      <c r="G320">
        <v>1</v>
      </c>
      <c r="H320" s="27">
        <v>55.7</v>
      </c>
      <c r="I320" s="27">
        <v>5807.07</v>
      </c>
      <c r="J320" s="27">
        <v>0</v>
      </c>
      <c r="K320" s="27">
        <v>5807.07</v>
      </c>
      <c r="L320" s="22">
        <v>45470</v>
      </c>
    </row>
    <row r="321" spans="1:12" hidden="1" x14ac:dyDescent="0.35">
      <c r="A321">
        <v>81766</v>
      </c>
      <c r="B321">
        <v>104</v>
      </c>
      <c r="C321" t="s">
        <v>39</v>
      </c>
      <c r="D321" s="22">
        <v>45469</v>
      </c>
      <c r="E321" s="27">
        <v>181.24</v>
      </c>
      <c r="F321" t="s">
        <v>41</v>
      </c>
      <c r="G321">
        <v>1</v>
      </c>
      <c r="H321" s="27">
        <v>0</v>
      </c>
      <c r="I321" s="27">
        <v>181.24</v>
      </c>
      <c r="J321" s="27">
        <v>0</v>
      </c>
      <c r="K321" s="27">
        <v>0</v>
      </c>
      <c r="L321" s="22">
        <v>45469</v>
      </c>
    </row>
    <row r="322" spans="1:12" hidden="1" x14ac:dyDescent="0.35">
      <c r="A322">
        <v>81770</v>
      </c>
      <c r="B322">
        <v>104</v>
      </c>
      <c r="C322" t="s">
        <v>39</v>
      </c>
      <c r="D322" s="22">
        <v>45469</v>
      </c>
      <c r="E322" s="27">
        <v>1221.74</v>
      </c>
      <c r="F322" t="s">
        <v>43</v>
      </c>
      <c r="G322">
        <v>1</v>
      </c>
      <c r="H322" s="27">
        <v>9.0399999999999991</v>
      </c>
      <c r="I322" s="27">
        <v>1212.7</v>
      </c>
      <c r="J322" s="27">
        <v>0</v>
      </c>
      <c r="K322" s="27">
        <v>1212.7</v>
      </c>
      <c r="L322" s="22">
        <v>45470</v>
      </c>
    </row>
    <row r="323" spans="1:12" hidden="1" x14ac:dyDescent="0.35">
      <c r="A323">
        <v>81774</v>
      </c>
      <c r="B323">
        <v>104</v>
      </c>
      <c r="C323" t="s">
        <v>39</v>
      </c>
      <c r="D323" s="22">
        <v>45469</v>
      </c>
      <c r="E323" s="27">
        <v>193.8</v>
      </c>
      <c r="F323" t="s">
        <v>44</v>
      </c>
      <c r="G323">
        <v>1</v>
      </c>
      <c r="H323" s="27">
        <v>0</v>
      </c>
      <c r="I323" s="27">
        <v>193.8</v>
      </c>
      <c r="J323" s="27">
        <v>0</v>
      </c>
      <c r="K323" s="27">
        <v>0</v>
      </c>
      <c r="L323" s="22">
        <v>45469</v>
      </c>
    </row>
    <row r="324" spans="1:12" x14ac:dyDescent="0.35">
      <c r="A324">
        <v>82053</v>
      </c>
      <c r="B324">
        <v>104</v>
      </c>
      <c r="C324" t="s">
        <v>39</v>
      </c>
      <c r="D324" s="22">
        <v>45470</v>
      </c>
      <c r="E324" s="27">
        <v>17800.810000000001</v>
      </c>
      <c r="F324" t="s">
        <v>40</v>
      </c>
      <c r="G324">
        <v>1</v>
      </c>
      <c r="H324" s="27">
        <v>471.72</v>
      </c>
      <c r="I324" s="27">
        <v>17329.09</v>
      </c>
      <c r="J324" s="27">
        <v>0</v>
      </c>
      <c r="K324" s="27">
        <v>17329.09</v>
      </c>
      <c r="L324" s="22">
        <v>45470</v>
      </c>
    </row>
    <row r="325" spans="1:12" hidden="1" x14ac:dyDescent="0.35">
      <c r="A325">
        <v>82063</v>
      </c>
      <c r="B325">
        <v>104</v>
      </c>
      <c r="C325" t="s">
        <v>39</v>
      </c>
      <c r="D325" s="22">
        <v>45470</v>
      </c>
      <c r="E325" s="27">
        <v>7775.63</v>
      </c>
      <c r="F325" t="s">
        <v>45</v>
      </c>
      <c r="G325">
        <v>1</v>
      </c>
      <c r="H325" s="27">
        <v>73.87</v>
      </c>
      <c r="I325" s="27">
        <v>7701.76</v>
      </c>
      <c r="J325" s="27">
        <v>0</v>
      </c>
      <c r="K325" s="27">
        <v>7701.76</v>
      </c>
      <c r="L325" s="22">
        <v>45471</v>
      </c>
    </row>
    <row r="326" spans="1:12" hidden="1" x14ac:dyDescent="0.35">
      <c r="A326">
        <v>82062</v>
      </c>
      <c r="B326">
        <v>104</v>
      </c>
      <c r="C326" t="s">
        <v>39</v>
      </c>
      <c r="D326" s="22">
        <v>45470</v>
      </c>
      <c r="E326" s="27">
        <v>2972.5</v>
      </c>
      <c r="F326" t="s">
        <v>44</v>
      </c>
      <c r="G326">
        <v>1</v>
      </c>
      <c r="H326" s="27">
        <v>0</v>
      </c>
      <c r="I326" s="27">
        <v>2972.5</v>
      </c>
      <c r="J326" s="27">
        <v>0</v>
      </c>
      <c r="K326" s="27">
        <v>0</v>
      </c>
      <c r="L326" s="22">
        <v>45470</v>
      </c>
    </row>
    <row r="327" spans="1:12" hidden="1" x14ac:dyDescent="0.35">
      <c r="A327">
        <v>82058</v>
      </c>
      <c r="B327">
        <v>104</v>
      </c>
      <c r="C327" t="s">
        <v>39</v>
      </c>
      <c r="D327" s="22">
        <v>45470</v>
      </c>
      <c r="E327" s="27">
        <v>2096</v>
      </c>
      <c r="F327" t="s">
        <v>43</v>
      </c>
      <c r="G327">
        <v>1</v>
      </c>
      <c r="H327" s="27">
        <v>15.51</v>
      </c>
      <c r="I327" s="27">
        <v>2080.4899999999998</v>
      </c>
      <c r="J327" s="27">
        <v>0</v>
      </c>
      <c r="K327" s="27">
        <v>2080.4899999999998</v>
      </c>
      <c r="L327" s="22">
        <v>45471</v>
      </c>
    </row>
    <row r="328" spans="1:12" hidden="1" x14ac:dyDescent="0.35">
      <c r="A328">
        <v>82055</v>
      </c>
      <c r="B328">
        <v>104</v>
      </c>
      <c r="C328" t="s">
        <v>39</v>
      </c>
      <c r="D328" s="22">
        <v>45470</v>
      </c>
      <c r="E328" s="27">
        <v>3</v>
      </c>
      <c r="F328" t="s">
        <v>42</v>
      </c>
      <c r="G328">
        <v>1</v>
      </c>
      <c r="H328" s="27">
        <v>0.02</v>
      </c>
      <c r="I328" s="27">
        <v>2.98</v>
      </c>
      <c r="J328" s="27">
        <v>0</v>
      </c>
      <c r="K328" s="27">
        <v>2.98</v>
      </c>
      <c r="L328" s="22">
        <v>45471</v>
      </c>
    </row>
    <row r="329" spans="1:12" hidden="1" x14ac:dyDescent="0.35">
      <c r="A329">
        <v>82054</v>
      </c>
      <c r="B329">
        <v>104</v>
      </c>
      <c r="C329" t="s">
        <v>39</v>
      </c>
      <c r="D329" s="22">
        <v>45470</v>
      </c>
      <c r="E329" s="27">
        <v>345</v>
      </c>
      <c r="F329" t="s">
        <v>41</v>
      </c>
      <c r="G329">
        <v>1</v>
      </c>
      <c r="H329" s="27">
        <v>0</v>
      </c>
      <c r="I329" s="27">
        <v>345</v>
      </c>
      <c r="J329" s="27">
        <v>0</v>
      </c>
      <c r="K329" s="27">
        <v>0</v>
      </c>
      <c r="L329" s="22">
        <v>45470</v>
      </c>
    </row>
    <row r="330" spans="1:12" hidden="1" x14ac:dyDescent="0.35">
      <c r="A330">
        <v>82244</v>
      </c>
      <c r="B330">
        <v>104</v>
      </c>
      <c r="C330" t="s">
        <v>39</v>
      </c>
      <c r="D330" s="22">
        <v>45471</v>
      </c>
      <c r="E330" s="27">
        <v>572.4</v>
      </c>
      <c r="F330" t="s">
        <v>47</v>
      </c>
      <c r="G330">
        <v>1</v>
      </c>
      <c r="H330" s="27">
        <v>0</v>
      </c>
      <c r="I330" s="27">
        <v>0</v>
      </c>
      <c r="J330" s="27">
        <v>0</v>
      </c>
      <c r="K330" s="27">
        <v>0</v>
      </c>
      <c r="L330" s="22">
        <v>45471</v>
      </c>
    </row>
    <row r="331" spans="1:12" hidden="1" x14ac:dyDescent="0.35">
      <c r="A331">
        <v>82234</v>
      </c>
      <c r="B331">
        <v>104</v>
      </c>
      <c r="C331" t="s">
        <v>39</v>
      </c>
      <c r="D331" s="22">
        <v>45471</v>
      </c>
      <c r="E331" s="27">
        <v>1103.75</v>
      </c>
      <c r="F331" t="s">
        <v>41</v>
      </c>
      <c r="G331">
        <v>1</v>
      </c>
      <c r="H331" s="27">
        <v>0</v>
      </c>
      <c r="I331" s="27">
        <v>1103.75</v>
      </c>
      <c r="J331" s="27">
        <v>0</v>
      </c>
      <c r="K331" s="27">
        <v>0</v>
      </c>
      <c r="L331" s="22">
        <v>45471</v>
      </c>
    </row>
    <row r="332" spans="1:12" hidden="1" x14ac:dyDescent="0.35">
      <c r="A332">
        <v>82235</v>
      </c>
      <c r="B332">
        <v>104</v>
      </c>
      <c r="C332" t="s">
        <v>39</v>
      </c>
      <c r="D332" s="22">
        <v>45471</v>
      </c>
      <c r="E332" s="27">
        <v>104.96</v>
      </c>
      <c r="F332" t="s">
        <v>42</v>
      </c>
      <c r="G332">
        <v>1</v>
      </c>
      <c r="H332" s="27">
        <v>0.78</v>
      </c>
      <c r="I332" s="27">
        <v>104.18</v>
      </c>
      <c r="J332" s="27">
        <v>0</v>
      </c>
      <c r="K332" s="27">
        <v>104.18</v>
      </c>
      <c r="L332" s="22">
        <v>45474</v>
      </c>
    </row>
    <row r="333" spans="1:12" x14ac:dyDescent="0.35">
      <c r="A333">
        <v>82233</v>
      </c>
      <c r="B333">
        <v>104</v>
      </c>
      <c r="C333" t="s">
        <v>39</v>
      </c>
      <c r="D333" s="22">
        <v>45471</v>
      </c>
      <c r="E333" s="27">
        <v>37739.9</v>
      </c>
      <c r="F333" t="s">
        <v>40</v>
      </c>
      <c r="G333">
        <v>1</v>
      </c>
      <c r="H333" s="27">
        <v>1000.11</v>
      </c>
      <c r="I333" s="27">
        <v>36739.79</v>
      </c>
      <c r="J333" s="27">
        <v>0</v>
      </c>
      <c r="K333" s="27">
        <v>36739.79</v>
      </c>
      <c r="L333" s="22">
        <v>45471</v>
      </c>
    </row>
    <row r="334" spans="1:12" hidden="1" x14ac:dyDescent="0.35">
      <c r="A334">
        <v>82238</v>
      </c>
      <c r="B334">
        <v>104</v>
      </c>
      <c r="C334" t="s">
        <v>39</v>
      </c>
      <c r="D334" s="22">
        <v>45471</v>
      </c>
      <c r="E334" s="27">
        <v>2698.17</v>
      </c>
      <c r="F334" t="s">
        <v>43</v>
      </c>
      <c r="G334">
        <v>1</v>
      </c>
      <c r="H334" s="27">
        <v>19.97</v>
      </c>
      <c r="I334" s="27">
        <v>2678.2</v>
      </c>
      <c r="J334" s="27">
        <v>0</v>
      </c>
      <c r="K334" s="27">
        <v>2678.2</v>
      </c>
      <c r="L334" s="22">
        <v>45474</v>
      </c>
    </row>
    <row r="335" spans="1:12" hidden="1" x14ac:dyDescent="0.35">
      <c r="A335">
        <v>82242</v>
      </c>
      <c r="B335">
        <v>104</v>
      </c>
      <c r="C335" t="s">
        <v>39</v>
      </c>
      <c r="D335" s="22">
        <v>45471</v>
      </c>
      <c r="E335" s="27">
        <v>2948.46</v>
      </c>
      <c r="F335" t="s">
        <v>44</v>
      </c>
      <c r="G335">
        <v>1</v>
      </c>
      <c r="H335" s="27">
        <v>0</v>
      </c>
      <c r="I335" s="27">
        <v>2948.46</v>
      </c>
      <c r="J335" s="27">
        <v>0</v>
      </c>
      <c r="K335" s="27">
        <v>0</v>
      </c>
      <c r="L335" s="22">
        <v>45471</v>
      </c>
    </row>
    <row r="336" spans="1:12" hidden="1" x14ac:dyDescent="0.35">
      <c r="A336">
        <v>82243</v>
      </c>
      <c r="B336">
        <v>104</v>
      </c>
      <c r="C336" t="s">
        <v>39</v>
      </c>
      <c r="D336" s="22">
        <v>45471</v>
      </c>
      <c r="E336" s="27">
        <v>15366.94</v>
      </c>
      <c r="F336" t="s">
        <v>45</v>
      </c>
      <c r="G336">
        <v>1</v>
      </c>
      <c r="H336" s="27">
        <v>145.99</v>
      </c>
      <c r="I336" s="27">
        <v>15220.95</v>
      </c>
      <c r="J336" s="27">
        <v>0</v>
      </c>
      <c r="K336" s="27">
        <v>15220.95</v>
      </c>
      <c r="L336" s="22">
        <v>45474</v>
      </c>
    </row>
    <row r="337" spans="1:12" hidden="1" x14ac:dyDescent="0.35">
      <c r="A337">
        <v>82454</v>
      </c>
      <c r="B337">
        <v>104</v>
      </c>
      <c r="C337" t="s">
        <v>39</v>
      </c>
      <c r="D337" s="22">
        <v>45472</v>
      </c>
      <c r="E337" s="27">
        <v>2898.47</v>
      </c>
      <c r="F337" t="s">
        <v>43</v>
      </c>
      <c r="G337">
        <v>1</v>
      </c>
      <c r="H337" s="27">
        <v>21.45</v>
      </c>
      <c r="I337" s="27">
        <v>2877.02</v>
      </c>
      <c r="J337" s="27">
        <v>0</v>
      </c>
      <c r="K337" s="27">
        <v>2877.02</v>
      </c>
      <c r="L337" s="22">
        <v>45474</v>
      </c>
    </row>
    <row r="338" spans="1:12" hidden="1" x14ac:dyDescent="0.35">
      <c r="A338">
        <v>82458</v>
      </c>
      <c r="B338">
        <v>104</v>
      </c>
      <c r="C338" t="s">
        <v>39</v>
      </c>
      <c r="D338" s="22">
        <v>45472</v>
      </c>
      <c r="E338" s="27">
        <v>4403.5200000000004</v>
      </c>
      <c r="F338" t="s">
        <v>44</v>
      </c>
      <c r="G338">
        <v>1</v>
      </c>
      <c r="H338" s="27">
        <v>0</v>
      </c>
      <c r="I338" s="27">
        <v>4403.5200000000004</v>
      </c>
      <c r="J338" s="27">
        <v>0</v>
      </c>
      <c r="K338" s="27">
        <v>0</v>
      </c>
      <c r="L338" s="22">
        <v>45474</v>
      </c>
    </row>
    <row r="339" spans="1:12" hidden="1" x14ac:dyDescent="0.35">
      <c r="A339">
        <v>82459</v>
      </c>
      <c r="B339">
        <v>104</v>
      </c>
      <c r="C339" t="s">
        <v>39</v>
      </c>
      <c r="D339" s="22">
        <v>45472</v>
      </c>
      <c r="E339" s="27">
        <v>17893.669999999998</v>
      </c>
      <c r="F339" t="s">
        <v>45</v>
      </c>
      <c r="G339">
        <v>1</v>
      </c>
      <c r="H339" s="27">
        <v>169.99</v>
      </c>
      <c r="I339" s="27">
        <v>17723.68</v>
      </c>
      <c r="J339" s="27">
        <v>0</v>
      </c>
      <c r="K339" s="27">
        <v>17723.68</v>
      </c>
      <c r="L339" s="22">
        <v>45474</v>
      </c>
    </row>
    <row r="340" spans="1:12" hidden="1" x14ac:dyDescent="0.35">
      <c r="A340">
        <v>82450</v>
      </c>
      <c r="B340">
        <v>104</v>
      </c>
      <c r="C340" t="s">
        <v>39</v>
      </c>
      <c r="D340" s="22">
        <v>45472</v>
      </c>
      <c r="E340" s="27">
        <v>291.52999999999997</v>
      </c>
      <c r="F340" t="s">
        <v>41</v>
      </c>
      <c r="G340">
        <v>1</v>
      </c>
      <c r="H340" s="27">
        <v>0</v>
      </c>
      <c r="I340" s="27">
        <v>291.52999999999997</v>
      </c>
      <c r="J340" s="27">
        <v>0</v>
      </c>
      <c r="K340" s="27">
        <v>0</v>
      </c>
      <c r="L340" s="22">
        <v>45474</v>
      </c>
    </row>
    <row r="341" spans="1:12" x14ac:dyDescent="0.35">
      <c r="A341">
        <v>82449</v>
      </c>
      <c r="B341">
        <v>104</v>
      </c>
      <c r="C341" t="s">
        <v>39</v>
      </c>
      <c r="D341" s="22">
        <v>45472</v>
      </c>
      <c r="E341" s="27">
        <v>47886.76</v>
      </c>
      <c r="F341" t="s">
        <v>40</v>
      </c>
      <c r="G341">
        <v>1</v>
      </c>
      <c r="H341" s="27">
        <v>1269</v>
      </c>
      <c r="I341" s="27">
        <v>46617.760000000002</v>
      </c>
      <c r="J341" s="27">
        <v>0</v>
      </c>
      <c r="K341" s="27">
        <v>46617.760000000002</v>
      </c>
      <c r="L341" s="22">
        <v>45474</v>
      </c>
    </row>
    <row r="342" spans="1:12" hidden="1" x14ac:dyDescent="0.35">
      <c r="A342">
        <v>82621</v>
      </c>
      <c r="B342">
        <v>104</v>
      </c>
      <c r="C342" t="s">
        <v>39</v>
      </c>
      <c r="D342" s="22">
        <v>45473</v>
      </c>
      <c r="E342" s="27">
        <v>14340.46</v>
      </c>
      <c r="F342" t="s">
        <v>45</v>
      </c>
      <c r="G342">
        <v>1</v>
      </c>
      <c r="H342" s="27">
        <v>136.22999999999999</v>
      </c>
      <c r="I342" s="27">
        <v>14204.23</v>
      </c>
      <c r="J342" s="27">
        <v>0</v>
      </c>
      <c r="K342" s="27">
        <v>14204.23</v>
      </c>
      <c r="L342" s="22">
        <v>45474</v>
      </c>
    </row>
    <row r="343" spans="1:12" x14ac:dyDescent="0.35">
      <c r="A343">
        <v>82611</v>
      </c>
      <c r="B343">
        <v>104</v>
      </c>
      <c r="C343" t="s">
        <v>39</v>
      </c>
      <c r="D343" s="22">
        <v>45473</v>
      </c>
      <c r="E343" s="27">
        <v>30321.41</v>
      </c>
      <c r="F343" t="s">
        <v>40</v>
      </c>
      <c r="G343">
        <v>1</v>
      </c>
      <c r="H343" s="27">
        <v>803.52</v>
      </c>
      <c r="I343" s="27">
        <v>29517.89</v>
      </c>
      <c r="J343" s="27">
        <v>0</v>
      </c>
      <c r="K343" s="27">
        <v>29517.89</v>
      </c>
      <c r="L343" s="22">
        <v>45474</v>
      </c>
    </row>
    <row r="344" spans="1:12" hidden="1" x14ac:dyDescent="0.35">
      <c r="A344">
        <v>82620</v>
      </c>
      <c r="B344">
        <v>104</v>
      </c>
      <c r="C344" t="s">
        <v>39</v>
      </c>
      <c r="D344" s="22">
        <v>45473</v>
      </c>
      <c r="E344" s="27">
        <v>2302.11</v>
      </c>
      <c r="F344" t="s">
        <v>44</v>
      </c>
      <c r="G344">
        <v>1</v>
      </c>
      <c r="H344" s="27">
        <v>0</v>
      </c>
      <c r="I344" s="27">
        <v>2302.11</v>
      </c>
      <c r="J344" s="27">
        <v>0</v>
      </c>
      <c r="K344" s="27">
        <v>0</v>
      </c>
      <c r="L344" s="22">
        <v>45474</v>
      </c>
    </row>
    <row r="345" spans="1:12" hidden="1" x14ac:dyDescent="0.35">
      <c r="A345">
        <v>82616</v>
      </c>
      <c r="B345">
        <v>104</v>
      </c>
      <c r="C345" t="s">
        <v>39</v>
      </c>
      <c r="D345" s="22">
        <v>45473</v>
      </c>
      <c r="E345" s="27">
        <v>3230.73</v>
      </c>
      <c r="F345" t="s">
        <v>43</v>
      </c>
      <c r="G345">
        <v>1</v>
      </c>
      <c r="H345" s="27">
        <v>23.91</v>
      </c>
      <c r="I345" s="27">
        <v>3206.82</v>
      </c>
      <c r="J345" s="27">
        <v>0</v>
      </c>
      <c r="K345" s="27">
        <v>3206.82</v>
      </c>
      <c r="L345" s="22">
        <v>45474</v>
      </c>
    </row>
    <row r="346" spans="1:12" hidden="1" x14ac:dyDescent="0.35">
      <c r="A346">
        <v>82612</v>
      </c>
      <c r="B346">
        <v>104</v>
      </c>
      <c r="C346" t="s">
        <v>39</v>
      </c>
      <c r="D346" s="22">
        <v>45473</v>
      </c>
      <c r="E346" s="27">
        <v>631.39</v>
      </c>
      <c r="F346" t="s">
        <v>41</v>
      </c>
      <c r="G346">
        <v>1</v>
      </c>
      <c r="H346" s="27">
        <v>0</v>
      </c>
      <c r="I346" s="27">
        <v>631.39</v>
      </c>
      <c r="J346" s="27">
        <v>0</v>
      </c>
      <c r="K346" s="27">
        <v>0</v>
      </c>
      <c r="L346" s="22">
        <v>45474</v>
      </c>
    </row>
    <row r="347" spans="1:12" hidden="1" x14ac:dyDescent="0.35">
      <c r="A347">
        <v>82873</v>
      </c>
      <c r="B347">
        <v>104</v>
      </c>
      <c r="C347" t="s">
        <v>39</v>
      </c>
      <c r="D347" s="22">
        <v>45474</v>
      </c>
      <c r="E347" s="27">
        <v>4495.0200000000004</v>
      </c>
      <c r="F347" t="s">
        <v>45</v>
      </c>
      <c r="G347">
        <v>1</v>
      </c>
      <c r="H347" s="27">
        <v>42.7</v>
      </c>
      <c r="I347" s="27">
        <v>4452.32</v>
      </c>
      <c r="J347" s="27">
        <v>35.96</v>
      </c>
      <c r="K347" s="27">
        <v>4416.3599999999997</v>
      </c>
      <c r="L347" s="22">
        <v>45475</v>
      </c>
    </row>
    <row r="348" spans="1:12" hidden="1" x14ac:dyDescent="0.35">
      <c r="A348">
        <v>82875</v>
      </c>
      <c r="B348">
        <v>104</v>
      </c>
      <c r="C348" t="s">
        <v>39</v>
      </c>
      <c r="D348" s="22">
        <v>45474</v>
      </c>
      <c r="E348" s="27">
        <v>91.53</v>
      </c>
      <c r="F348" t="s">
        <v>46</v>
      </c>
      <c r="G348">
        <v>1</v>
      </c>
      <c r="H348" s="27">
        <v>0</v>
      </c>
      <c r="I348" s="27">
        <v>91.53</v>
      </c>
      <c r="J348" s="27">
        <v>0.73</v>
      </c>
      <c r="K348" s="27">
        <v>90.8</v>
      </c>
      <c r="L348" s="22">
        <v>45474</v>
      </c>
    </row>
    <row r="349" spans="1:12" hidden="1" x14ac:dyDescent="0.35">
      <c r="A349">
        <v>82872</v>
      </c>
      <c r="B349">
        <v>104</v>
      </c>
      <c r="C349" t="s">
        <v>39</v>
      </c>
      <c r="D349" s="22">
        <v>45474</v>
      </c>
      <c r="E349" s="27">
        <v>1059.8</v>
      </c>
      <c r="F349" t="s">
        <v>44</v>
      </c>
      <c r="G349">
        <v>1</v>
      </c>
      <c r="H349" s="27">
        <v>0</v>
      </c>
      <c r="I349" s="27">
        <v>1059.8</v>
      </c>
      <c r="J349" s="27">
        <v>8.48</v>
      </c>
      <c r="K349" s="27">
        <v>-8.48</v>
      </c>
      <c r="L349" s="22">
        <v>45474</v>
      </c>
    </row>
    <row r="350" spans="1:12" hidden="1" x14ac:dyDescent="0.35">
      <c r="A350">
        <v>82868</v>
      </c>
      <c r="B350">
        <v>104</v>
      </c>
      <c r="C350" t="s">
        <v>39</v>
      </c>
      <c r="D350" s="22">
        <v>45474</v>
      </c>
      <c r="E350" s="27">
        <v>499.44</v>
      </c>
      <c r="F350" t="s">
        <v>43</v>
      </c>
      <c r="G350">
        <v>1</v>
      </c>
      <c r="H350" s="27">
        <v>3.7</v>
      </c>
      <c r="I350" s="27">
        <v>495.74</v>
      </c>
      <c r="J350" s="27">
        <v>4</v>
      </c>
      <c r="K350" s="27">
        <v>491.75</v>
      </c>
      <c r="L350" s="22">
        <v>45475</v>
      </c>
    </row>
    <row r="351" spans="1:12" hidden="1" x14ac:dyDescent="0.35">
      <c r="A351">
        <v>82864</v>
      </c>
      <c r="B351">
        <v>104</v>
      </c>
      <c r="C351" t="s">
        <v>39</v>
      </c>
      <c r="D351" s="22">
        <v>45474</v>
      </c>
      <c r="E351" s="27">
        <v>374.09</v>
      </c>
      <c r="F351" t="s">
        <v>41</v>
      </c>
      <c r="G351">
        <v>1</v>
      </c>
      <c r="H351" s="27">
        <v>0</v>
      </c>
      <c r="I351" s="27">
        <v>374.09</v>
      </c>
      <c r="J351" s="27">
        <v>2.99</v>
      </c>
      <c r="K351" s="27">
        <v>-2.99</v>
      </c>
      <c r="L351" s="22">
        <v>45474</v>
      </c>
    </row>
    <row r="352" spans="1:12" x14ac:dyDescent="0.35">
      <c r="A352">
        <v>82863</v>
      </c>
      <c r="B352">
        <v>104</v>
      </c>
      <c r="C352" t="s">
        <v>39</v>
      </c>
      <c r="D352" s="22">
        <v>45474</v>
      </c>
      <c r="E352" s="27">
        <v>8345.7999999999993</v>
      </c>
      <c r="F352" t="s">
        <v>40</v>
      </c>
      <c r="G352">
        <v>1</v>
      </c>
      <c r="H352" s="27">
        <v>221.16</v>
      </c>
      <c r="I352" s="27">
        <v>8124.64</v>
      </c>
      <c r="J352" s="27">
        <v>66.77</v>
      </c>
      <c r="K352" s="27">
        <v>8057.87</v>
      </c>
      <c r="L352" s="22">
        <v>45474</v>
      </c>
    </row>
    <row r="353" spans="1:12" hidden="1" x14ac:dyDescent="0.35">
      <c r="A353">
        <v>83125</v>
      </c>
      <c r="B353">
        <v>104</v>
      </c>
      <c r="C353" t="s">
        <v>39</v>
      </c>
      <c r="D353" s="22">
        <v>45475</v>
      </c>
      <c r="E353" s="27">
        <v>4010.93</v>
      </c>
      <c r="F353" t="s">
        <v>45</v>
      </c>
      <c r="G353">
        <v>1</v>
      </c>
      <c r="H353" s="27">
        <v>38.1</v>
      </c>
      <c r="I353" s="27">
        <v>3972.83</v>
      </c>
      <c r="J353" s="27">
        <v>32.090000000000003</v>
      </c>
      <c r="K353" s="27">
        <v>3940.74</v>
      </c>
      <c r="L353" s="22">
        <v>45476</v>
      </c>
    </row>
    <row r="354" spans="1:12" hidden="1" x14ac:dyDescent="0.35">
      <c r="A354">
        <v>83124</v>
      </c>
      <c r="B354">
        <v>104</v>
      </c>
      <c r="C354" t="s">
        <v>39</v>
      </c>
      <c r="D354" s="22">
        <v>45475</v>
      </c>
      <c r="E354" s="27">
        <v>1254.18</v>
      </c>
      <c r="F354" t="s">
        <v>44</v>
      </c>
      <c r="G354">
        <v>1</v>
      </c>
      <c r="H354" s="27">
        <v>0</v>
      </c>
      <c r="I354" s="27">
        <v>1254.18</v>
      </c>
      <c r="J354" s="27">
        <v>10.029999999999999</v>
      </c>
      <c r="K354" s="27">
        <v>-10.029999999999999</v>
      </c>
      <c r="L354" s="22">
        <v>45475</v>
      </c>
    </row>
    <row r="355" spans="1:12" hidden="1" x14ac:dyDescent="0.35">
      <c r="A355">
        <v>83120</v>
      </c>
      <c r="B355">
        <v>104</v>
      </c>
      <c r="C355" t="s">
        <v>39</v>
      </c>
      <c r="D355" s="22">
        <v>45475</v>
      </c>
      <c r="E355" s="27">
        <v>226</v>
      </c>
      <c r="F355" t="s">
        <v>43</v>
      </c>
      <c r="G355">
        <v>1</v>
      </c>
      <c r="H355" s="27">
        <v>1.67</v>
      </c>
      <c r="I355" s="27">
        <v>224.33</v>
      </c>
      <c r="J355" s="27">
        <v>1.81</v>
      </c>
      <c r="K355" s="27">
        <v>222.52</v>
      </c>
      <c r="L355" s="22">
        <v>45476</v>
      </c>
    </row>
    <row r="356" spans="1:12" hidden="1" x14ac:dyDescent="0.35">
      <c r="A356">
        <v>83116</v>
      </c>
      <c r="B356">
        <v>104</v>
      </c>
      <c r="C356" t="s">
        <v>39</v>
      </c>
      <c r="D356" s="22">
        <v>45475</v>
      </c>
      <c r="E356" s="27">
        <v>880.67</v>
      </c>
      <c r="F356" t="s">
        <v>41</v>
      </c>
      <c r="G356">
        <v>1</v>
      </c>
      <c r="H356" s="27">
        <v>0</v>
      </c>
      <c r="I356" s="27">
        <v>880.67</v>
      </c>
      <c r="J356" s="27">
        <v>7.05</v>
      </c>
      <c r="K356" s="27">
        <v>-7.05</v>
      </c>
      <c r="L356" s="22">
        <v>45475</v>
      </c>
    </row>
    <row r="357" spans="1:12" x14ac:dyDescent="0.35">
      <c r="A357">
        <v>83115</v>
      </c>
      <c r="B357">
        <v>104</v>
      </c>
      <c r="C357" t="s">
        <v>39</v>
      </c>
      <c r="D357" s="22">
        <v>45475</v>
      </c>
      <c r="E357" s="27">
        <v>9215.92</v>
      </c>
      <c r="F357" t="s">
        <v>40</v>
      </c>
      <c r="G357">
        <v>1</v>
      </c>
      <c r="H357" s="27">
        <v>244.22</v>
      </c>
      <c r="I357" s="27">
        <v>8971.7000000000007</v>
      </c>
      <c r="J357" s="27">
        <v>73.73</v>
      </c>
      <c r="K357" s="27">
        <v>8897.9699999999993</v>
      </c>
      <c r="L357" s="22">
        <v>45475</v>
      </c>
    </row>
    <row r="358" spans="1:12" hidden="1" x14ac:dyDescent="0.35">
      <c r="A358">
        <v>83379</v>
      </c>
      <c r="B358">
        <v>104</v>
      </c>
      <c r="C358" t="s">
        <v>39</v>
      </c>
      <c r="D358" s="22">
        <v>45476</v>
      </c>
      <c r="E358" s="27">
        <v>159.33000000000001</v>
      </c>
      <c r="F358" t="s">
        <v>46</v>
      </c>
      <c r="G358">
        <v>1</v>
      </c>
      <c r="H358" s="27">
        <v>0</v>
      </c>
      <c r="I358" s="27">
        <v>159.33000000000001</v>
      </c>
      <c r="J358" s="27">
        <v>1.27</v>
      </c>
      <c r="K358" s="27">
        <v>158.06</v>
      </c>
      <c r="L358" s="22">
        <v>45476</v>
      </c>
    </row>
    <row r="359" spans="1:12" x14ac:dyDescent="0.35">
      <c r="A359">
        <v>83367</v>
      </c>
      <c r="B359">
        <v>104</v>
      </c>
      <c r="C359" t="s">
        <v>39</v>
      </c>
      <c r="D359" s="22">
        <v>45476</v>
      </c>
      <c r="E359" s="27">
        <v>9474.35</v>
      </c>
      <c r="F359" t="s">
        <v>40</v>
      </c>
      <c r="G359">
        <v>1</v>
      </c>
      <c r="H359" s="27">
        <v>251.07</v>
      </c>
      <c r="I359" s="27">
        <v>9223.2800000000007</v>
      </c>
      <c r="J359" s="27">
        <v>75.790000000000006</v>
      </c>
      <c r="K359" s="27">
        <v>9147.48</v>
      </c>
      <c r="L359" s="22">
        <v>45476</v>
      </c>
    </row>
    <row r="360" spans="1:12" hidden="1" x14ac:dyDescent="0.35">
      <c r="A360">
        <v>83368</v>
      </c>
      <c r="B360">
        <v>104</v>
      </c>
      <c r="C360" t="s">
        <v>39</v>
      </c>
      <c r="D360" s="22">
        <v>45476</v>
      </c>
      <c r="E360" s="27">
        <v>466.45</v>
      </c>
      <c r="F360" t="s">
        <v>41</v>
      </c>
      <c r="G360">
        <v>1</v>
      </c>
      <c r="H360" s="27">
        <v>0</v>
      </c>
      <c r="I360" s="27">
        <v>466.45</v>
      </c>
      <c r="J360" s="27">
        <v>3.73</v>
      </c>
      <c r="K360" s="27">
        <v>-3.73</v>
      </c>
      <c r="L360" s="22">
        <v>45476</v>
      </c>
    </row>
    <row r="361" spans="1:12" hidden="1" x14ac:dyDescent="0.35">
      <c r="A361">
        <v>83369</v>
      </c>
      <c r="B361">
        <v>104</v>
      </c>
      <c r="C361" t="s">
        <v>39</v>
      </c>
      <c r="D361" s="22">
        <v>45476</v>
      </c>
      <c r="E361" s="27">
        <v>4</v>
      </c>
      <c r="F361" t="s">
        <v>42</v>
      </c>
      <c r="G361">
        <v>1</v>
      </c>
      <c r="H361" s="27">
        <v>0.03</v>
      </c>
      <c r="I361" s="27">
        <v>3.97</v>
      </c>
      <c r="J361" s="27">
        <v>0.03</v>
      </c>
      <c r="K361" s="27">
        <v>3.94</v>
      </c>
      <c r="L361" s="22">
        <v>45477</v>
      </c>
    </row>
    <row r="362" spans="1:12" hidden="1" x14ac:dyDescent="0.35">
      <c r="A362">
        <v>83372</v>
      </c>
      <c r="B362">
        <v>104</v>
      </c>
      <c r="C362" t="s">
        <v>39</v>
      </c>
      <c r="D362" s="22">
        <v>45476</v>
      </c>
      <c r="E362" s="27">
        <v>819.43</v>
      </c>
      <c r="F362" t="s">
        <v>43</v>
      </c>
      <c r="G362">
        <v>1</v>
      </c>
      <c r="H362" s="27">
        <v>6.06</v>
      </c>
      <c r="I362" s="27">
        <v>813.37</v>
      </c>
      <c r="J362" s="27">
        <v>6.56</v>
      </c>
      <c r="K362" s="27">
        <v>806.81</v>
      </c>
      <c r="L362" s="22">
        <v>45477</v>
      </c>
    </row>
    <row r="363" spans="1:12" hidden="1" x14ac:dyDescent="0.35">
      <c r="A363">
        <v>83377</v>
      </c>
      <c r="B363">
        <v>104</v>
      </c>
      <c r="C363" t="s">
        <v>39</v>
      </c>
      <c r="D363" s="22">
        <v>45476</v>
      </c>
      <c r="E363" s="27">
        <v>6499.51</v>
      </c>
      <c r="F363" t="s">
        <v>45</v>
      </c>
      <c r="G363">
        <v>1</v>
      </c>
      <c r="H363" s="27">
        <v>61.75</v>
      </c>
      <c r="I363" s="27">
        <v>6437.76</v>
      </c>
      <c r="J363" s="27">
        <v>52</v>
      </c>
      <c r="K363" s="27">
        <v>6385.77</v>
      </c>
      <c r="L363" s="22">
        <v>45477</v>
      </c>
    </row>
    <row r="364" spans="1:12" hidden="1" x14ac:dyDescent="0.35">
      <c r="A364">
        <v>83376</v>
      </c>
      <c r="B364">
        <v>104</v>
      </c>
      <c r="C364" t="s">
        <v>39</v>
      </c>
      <c r="D364" s="22">
        <v>45476</v>
      </c>
      <c r="E364" s="27">
        <v>1684.83</v>
      </c>
      <c r="F364" t="s">
        <v>44</v>
      </c>
      <c r="G364">
        <v>1</v>
      </c>
      <c r="H364" s="27">
        <v>0</v>
      </c>
      <c r="I364" s="27">
        <v>1684.83</v>
      </c>
      <c r="J364" s="27">
        <v>13.48</v>
      </c>
      <c r="K364" s="27">
        <v>-13.48</v>
      </c>
      <c r="L364" s="22">
        <v>45476</v>
      </c>
    </row>
    <row r="365" spans="1:12" x14ac:dyDescent="0.35">
      <c r="A365">
        <v>83511</v>
      </c>
      <c r="B365">
        <v>104</v>
      </c>
      <c r="C365" t="s">
        <v>39</v>
      </c>
      <c r="D365" s="22">
        <v>45477</v>
      </c>
      <c r="E365" s="27">
        <v>19825.72</v>
      </c>
      <c r="F365" t="s">
        <v>40</v>
      </c>
      <c r="G365">
        <v>1</v>
      </c>
      <c r="H365" s="27">
        <v>525.38</v>
      </c>
      <c r="I365" s="27">
        <v>19300.34</v>
      </c>
      <c r="J365" s="27">
        <v>158.61000000000001</v>
      </c>
      <c r="K365" s="27">
        <v>19141.73</v>
      </c>
      <c r="L365" s="22">
        <v>45477</v>
      </c>
    </row>
    <row r="366" spans="1:12" hidden="1" x14ac:dyDescent="0.35">
      <c r="A366">
        <v>83512</v>
      </c>
      <c r="B366">
        <v>104</v>
      </c>
      <c r="C366" t="s">
        <v>39</v>
      </c>
      <c r="D366" s="22">
        <v>45477</v>
      </c>
      <c r="E366" s="27">
        <v>802.16</v>
      </c>
      <c r="F366" t="s">
        <v>41</v>
      </c>
      <c r="G366">
        <v>1</v>
      </c>
      <c r="H366" s="27">
        <v>0</v>
      </c>
      <c r="I366" s="27">
        <v>802.16</v>
      </c>
      <c r="J366" s="27">
        <v>6.42</v>
      </c>
      <c r="K366" s="27">
        <v>-6.42</v>
      </c>
      <c r="L366" s="22">
        <v>45477</v>
      </c>
    </row>
    <row r="367" spans="1:12" hidden="1" x14ac:dyDescent="0.35">
      <c r="A367">
        <v>83516</v>
      </c>
      <c r="B367">
        <v>104</v>
      </c>
      <c r="C367" t="s">
        <v>39</v>
      </c>
      <c r="D367" s="22">
        <v>45477</v>
      </c>
      <c r="E367" s="27">
        <v>1079.68</v>
      </c>
      <c r="F367" t="s">
        <v>43</v>
      </c>
      <c r="G367">
        <v>1</v>
      </c>
      <c r="H367" s="27">
        <v>7.99</v>
      </c>
      <c r="I367" s="27">
        <v>1071.69</v>
      </c>
      <c r="J367" s="27">
        <v>8.64</v>
      </c>
      <c r="K367" s="27">
        <v>1063.05</v>
      </c>
      <c r="L367" s="22">
        <v>45478</v>
      </c>
    </row>
    <row r="368" spans="1:12" hidden="1" x14ac:dyDescent="0.35">
      <c r="A368">
        <v>83520</v>
      </c>
      <c r="B368">
        <v>104</v>
      </c>
      <c r="C368" t="s">
        <v>39</v>
      </c>
      <c r="D368" s="22">
        <v>45477</v>
      </c>
      <c r="E368" s="27">
        <v>2425.5700000000002</v>
      </c>
      <c r="F368" t="s">
        <v>44</v>
      </c>
      <c r="G368">
        <v>1</v>
      </c>
      <c r="H368" s="27">
        <v>0</v>
      </c>
      <c r="I368" s="27">
        <v>2425.5700000000002</v>
      </c>
      <c r="J368" s="27">
        <v>19.399999999999999</v>
      </c>
      <c r="K368" s="27">
        <v>-19.399999999999999</v>
      </c>
      <c r="L368" s="22">
        <v>45477</v>
      </c>
    </row>
    <row r="369" spans="1:12" hidden="1" x14ac:dyDescent="0.35">
      <c r="A369">
        <v>83521</v>
      </c>
      <c r="B369">
        <v>104</v>
      </c>
      <c r="C369" t="s">
        <v>39</v>
      </c>
      <c r="D369" s="22">
        <v>45477</v>
      </c>
      <c r="E369" s="27">
        <v>9769.36</v>
      </c>
      <c r="F369" t="s">
        <v>45</v>
      </c>
      <c r="G369">
        <v>1</v>
      </c>
      <c r="H369" s="27">
        <v>92.81</v>
      </c>
      <c r="I369" s="27">
        <v>9676.5499999999993</v>
      </c>
      <c r="J369" s="27">
        <v>78.150000000000006</v>
      </c>
      <c r="K369" s="27">
        <v>9598.4</v>
      </c>
      <c r="L369" s="22">
        <v>45478</v>
      </c>
    </row>
    <row r="370" spans="1:12" hidden="1" x14ac:dyDescent="0.35">
      <c r="A370">
        <v>83782</v>
      </c>
      <c r="B370">
        <v>104</v>
      </c>
      <c r="C370" t="s">
        <v>39</v>
      </c>
      <c r="D370" s="22">
        <v>45478</v>
      </c>
      <c r="E370" s="27">
        <v>236.18</v>
      </c>
      <c r="F370" t="s">
        <v>41</v>
      </c>
      <c r="G370">
        <v>1</v>
      </c>
      <c r="H370" s="27">
        <v>0</v>
      </c>
      <c r="I370" s="27">
        <v>236.18</v>
      </c>
      <c r="J370" s="27">
        <v>1.89</v>
      </c>
      <c r="K370" s="27">
        <v>-1.89</v>
      </c>
      <c r="L370" s="22">
        <v>45478</v>
      </c>
    </row>
    <row r="371" spans="1:12" hidden="1" x14ac:dyDescent="0.35">
      <c r="A371">
        <v>83786</v>
      </c>
      <c r="B371">
        <v>104</v>
      </c>
      <c r="C371" t="s">
        <v>39</v>
      </c>
      <c r="D371" s="22">
        <v>45478</v>
      </c>
      <c r="E371" s="27">
        <v>2428.0700000000002</v>
      </c>
      <c r="F371" t="s">
        <v>43</v>
      </c>
      <c r="G371">
        <v>1</v>
      </c>
      <c r="H371" s="27">
        <v>17.97</v>
      </c>
      <c r="I371" s="27">
        <v>2410.1</v>
      </c>
      <c r="J371" s="27">
        <v>19.420000000000002</v>
      </c>
      <c r="K371" s="27">
        <v>2390.6799999999998</v>
      </c>
      <c r="L371" s="22">
        <v>45481</v>
      </c>
    </row>
    <row r="372" spans="1:12" hidden="1" x14ac:dyDescent="0.35">
      <c r="A372">
        <v>83790</v>
      </c>
      <c r="B372">
        <v>104</v>
      </c>
      <c r="C372" t="s">
        <v>39</v>
      </c>
      <c r="D372" s="22">
        <v>45478</v>
      </c>
      <c r="E372" s="27">
        <v>3000.46</v>
      </c>
      <c r="F372" t="s">
        <v>44</v>
      </c>
      <c r="G372">
        <v>1</v>
      </c>
      <c r="H372" s="27">
        <v>0</v>
      </c>
      <c r="I372" s="27">
        <v>3000.46</v>
      </c>
      <c r="J372" s="27">
        <v>24</v>
      </c>
      <c r="K372" s="27">
        <v>-24</v>
      </c>
      <c r="L372" s="22">
        <v>45478</v>
      </c>
    </row>
    <row r="373" spans="1:12" hidden="1" x14ac:dyDescent="0.35">
      <c r="A373">
        <v>83791</v>
      </c>
      <c r="B373">
        <v>104</v>
      </c>
      <c r="C373" t="s">
        <v>39</v>
      </c>
      <c r="D373" s="22">
        <v>45478</v>
      </c>
      <c r="E373" s="27">
        <v>13097.02</v>
      </c>
      <c r="F373" t="s">
        <v>45</v>
      </c>
      <c r="G373">
        <v>1</v>
      </c>
      <c r="H373" s="27">
        <v>124.42</v>
      </c>
      <c r="I373" s="27">
        <v>12972.6</v>
      </c>
      <c r="J373" s="27">
        <v>104.78</v>
      </c>
      <c r="K373" s="27">
        <v>12867.82</v>
      </c>
      <c r="L373" s="22">
        <v>45481</v>
      </c>
    </row>
    <row r="374" spans="1:12" hidden="1" x14ac:dyDescent="0.35">
      <c r="A374">
        <v>83792</v>
      </c>
      <c r="B374">
        <v>104</v>
      </c>
      <c r="C374" t="s">
        <v>39</v>
      </c>
      <c r="D374" s="22">
        <v>45478</v>
      </c>
      <c r="E374" s="27">
        <v>218.83</v>
      </c>
      <c r="F374" t="s">
        <v>47</v>
      </c>
      <c r="G374">
        <v>1</v>
      </c>
      <c r="H374" s="27">
        <v>0</v>
      </c>
      <c r="I374" s="27">
        <v>0</v>
      </c>
      <c r="J374" s="27">
        <v>1.75</v>
      </c>
      <c r="K374" s="27">
        <v>-1.75</v>
      </c>
      <c r="L374" s="22">
        <v>45478</v>
      </c>
    </row>
    <row r="375" spans="1:12" hidden="1" x14ac:dyDescent="0.35">
      <c r="A375">
        <v>83793</v>
      </c>
      <c r="B375">
        <v>104</v>
      </c>
      <c r="C375" t="s">
        <v>39</v>
      </c>
      <c r="D375" s="22">
        <v>45478</v>
      </c>
      <c r="E375" s="27">
        <v>70.06</v>
      </c>
      <c r="F375" t="s">
        <v>46</v>
      </c>
      <c r="G375">
        <v>1</v>
      </c>
      <c r="H375" s="27">
        <v>0</v>
      </c>
      <c r="I375" s="27">
        <v>70.06</v>
      </c>
      <c r="J375" s="27">
        <v>0.56000000000000005</v>
      </c>
      <c r="K375" s="27">
        <v>69.5</v>
      </c>
      <c r="L375" s="22">
        <v>45478</v>
      </c>
    </row>
    <row r="376" spans="1:12" hidden="1" x14ac:dyDescent="0.35">
      <c r="A376">
        <v>83783</v>
      </c>
      <c r="B376">
        <v>104</v>
      </c>
      <c r="C376" t="s">
        <v>39</v>
      </c>
      <c r="D376" s="22">
        <v>45478</v>
      </c>
      <c r="E376" s="27">
        <v>18.079999999999998</v>
      </c>
      <c r="F376" t="s">
        <v>42</v>
      </c>
      <c r="G376">
        <v>1</v>
      </c>
      <c r="H376" s="27">
        <v>0.13</v>
      </c>
      <c r="I376" s="27">
        <v>17.95</v>
      </c>
      <c r="J376" s="27">
        <v>0.14000000000000001</v>
      </c>
      <c r="K376" s="27">
        <v>17.8</v>
      </c>
      <c r="L376" s="22">
        <v>45481</v>
      </c>
    </row>
    <row r="377" spans="1:12" x14ac:dyDescent="0.35">
      <c r="A377">
        <v>83781</v>
      </c>
      <c r="B377">
        <v>104</v>
      </c>
      <c r="C377" t="s">
        <v>39</v>
      </c>
      <c r="D377" s="22">
        <v>45478</v>
      </c>
      <c r="E377" s="27">
        <v>24951.99</v>
      </c>
      <c r="F377" t="s">
        <v>40</v>
      </c>
      <c r="G377">
        <v>1</v>
      </c>
      <c r="H377" s="27">
        <v>661.23</v>
      </c>
      <c r="I377" s="27">
        <v>24290.76</v>
      </c>
      <c r="J377" s="27">
        <v>199.62</v>
      </c>
      <c r="K377" s="27">
        <v>24091.15</v>
      </c>
      <c r="L377" s="22">
        <v>45478</v>
      </c>
    </row>
    <row r="378" spans="1:12" hidden="1" x14ac:dyDescent="0.35">
      <c r="A378">
        <v>84025</v>
      </c>
      <c r="B378">
        <v>104</v>
      </c>
      <c r="C378" t="s">
        <v>39</v>
      </c>
      <c r="D378" s="22">
        <v>45479</v>
      </c>
      <c r="E378" s="27">
        <v>21109.46</v>
      </c>
      <c r="F378" t="s">
        <v>45</v>
      </c>
      <c r="G378">
        <v>1</v>
      </c>
      <c r="H378" s="27">
        <v>200.54</v>
      </c>
      <c r="I378" s="27">
        <v>20908.919999999998</v>
      </c>
      <c r="J378" s="27">
        <v>168.88</v>
      </c>
      <c r="K378" s="27">
        <v>20740.04</v>
      </c>
      <c r="L378" s="22">
        <v>45481</v>
      </c>
    </row>
    <row r="379" spans="1:12" hidden="1" x14ac:dyDescent="0.35">
      <c r="A379">
        <v>84024</v>
      </c>
      <c r="B379">
        <v>104</v>
      </c>
      <c r="C379" t="s">
        <v>39</v>
      </c>
      <c r="D379" s="22">
        <v>45479</v>
      </c>
      <c r="E379" s="27">
        <v>5660.53</v>
      </c>
      <c r="F379" t="s">
        <v>44</v>
      </c>
      <c r="G379">
        <v>1</v>
      </c>
      <c r="H379" s="27">
        <v>0</v>
      </c>
      <c r="I379" s="27">
        <v>5660.53</v>
      </c>
      <c r="J379" s="27">
        <v>45.28</v>
      </c>
      <c r="K379" s="27">
        <v>-45.28</v>
      </c>
      <c r="L379" s="22">
        <v>45481</v>
      </c>
    </row>
    <row r="380" spans="1:12" hidden="1" x14ac:dyDescent="0.35">
      <c r="A380">
        <v>84020</v>
      </c>
      <c r="B380">
        <v>104</v>
      </c>
      <c r="C380" t="s">
        <v>39</v>
      </c>
      <c r="D380" s="22">
        <v>45479</v>
      </c>
      <c r="E380" s="27">
        <v>2648.89</v>
      </c>
      <c r="F380" t="s">
        <v>43</v>
      </c>
      <c r="G380">
        <v>1</v>
      </c>
      <c r="H380" s="27">
        <v>19.600000000000001</v>
      </c>
      <c r="I380" s="27">
        <v>2629.29</v>
      </c>
      <c r="J380" s="27">
        <v>21.19</v>
      </c>
      <c r="K380" s="27">
        <v>2608.1</v>
      </c>
      <c r="L380" s="22">
        <v>45481</v>
      </c>
    </row>
    <row r="381" spans="1:12" hidden="1" x14ac:dyDescent="0.35">
      <c r="A381">
        <v>84016</v>
      </c>
      <c r="B381">
        <v>104</v>
      </c>
      <c r="C381" t="s">
        <v>39</v>
      </c>
      <c r="D381" s="22">
        <v>45479</v>
      </c>
      <c r="E381" s="27">
        <v>100.22</v>
      </c>
      <c r="F381" t="s">
        <v>41</v>
      </c>
      <c r="G381">
        <v>1</v>
      </c>
      <c r="H381" s="27">
        <v>0</v>
      </c>
      <c r="I381" s="27">
        <v>100.22</v>
      </c>
      <c r="J381" s="27">
        <v>0.8</v>
      </c>
      <c r="K381" s="27">
        <v>-0.8</v>
      </c>
      <c r="L381" s="22">
        <v>45481</v>
      </c>
    </row>
    <row r="382" spans="1:12" x14ac:dyDescent="0.35">
      <c r="A382">
        <v>84015</v>
      </c>
      <c r="B382">
        <v>104</v>
      </c>
      <c r="C382" t="s">
        <v>39</v>
      </c>
      <c r="D382" s="22">
        <v>45479</v>
      </c>
      <c r="E382" s="27">
        <v>50749.75</v>
      </c>
      <c r="F382" t="s">
        <v>40</v>
      </c>
      <c r="G382">
        <v>1</v>
      </c>
      <c r="H382" s="27">
        <v>1344.87</v>
      </c>
      <c r="I382" s="27">
        <v>49404.88</v>
      </c>
      <c r="J382" s="27">
        <v>406</v>
      </c>
      <c r="K382" s="27">
        <v>48998.879999999997</v>
      </c>
      <c r="L382" s="22">
        <v>45481</v>
      </c>
    </row>
    <row r="383" spans="1:12" hidden="1" x14ac:dyDescent="0.35">
      <c r="A383">
        <v>84362</v>
      </c>
      <c r="B383">
        <v>104</v>
      </c>
      <c r="C383" t="s">
        <v>39</v>
      </c>
      <c r="D383" s="22">
        <v>45481</v>
      </c>
      <c r="E383" s="27">
        <v>1478.93</v>
      </c>
      <c r="F383" t="s">
        <v>43</v>
      </c>
      <c r="G383">
        <v>1</v>
      </c>
      <c r="H383" s="27">
        <v>10.94</v>
      </c>
      <c r="I383" s="27">
        <v>1467.99</v>
      </c>
      <c r="J383" s="27">
        <v>11.83</v>
      </c>
      <c r="K383" s="27">
        <v>1456.15</v>
      </c>
      <c r="L383" s="22">
        <v>45482</v>
      </c>
    </row>
    <row r="384" spans="1:12" hidden="1" x14ac:dyDescent="0.35">
      <c r="A384">
        <v>84358</v>
      </c>
      <c r="B384">
        <v>104</v>
      </c>
      <c r="C384" t="s">
        <v>39</v>
      </c>
      <c r="D384" s="22">
        <v>45481</v>
      </c>
      <c r="E384" s="27">
        <v>449.16</v>
      </c>
      <c r="F384" t="s">
        <v>41</v>
      </c>
      <c r="G384">
        <v>1</v>
      </c>
      <c r="H384" s="27">
        <v>0</v>
      </c>
      <c r="I384" s="27">
        <v>449.16</v>
      </c>
      <c r="J384" s="27">
        <v>3.59</v>
      </c>
      <c r="K384" s="27">
        <v>-3.59</v>
      </c>
      <c r="L384" s="22">
        <v>45481</v>
      </c>
    </row>
    <row r="385" spans="1:12" x14ac:dyDescent="0.35">
      <c r="A385">
        <v>84357</v>
      </c>
      <c r="B385">
        <v>104</v>
      </c>
      <c r="C385" t="s">
        <v>39</v>
      </c>
      <c r="D385" s="22">
        <v>45481</v>
      </c>
      <c r="E385" s="27">
        <v>20798.78</v>
      </c>
      <c r="F385" t="s">
        <v>40</v>
      </c>
      <c r="G385">
        <v>1</v>
      </c>
      <c r="H385" s="27">
        <v>551.16999999999996</v>
      </c>
      <c r="I385" s="27">
        <v>20247.61</v>
      </c>
      <c r="J385" s="27">
        <v>166.39</v>
      </c>
      <c r="K385" s="27">
        <v>20081.22</v>
      </c>
      <c r="L385" s="22">
        <v>45481</v>
      </c>
    </row>
    <row r="386" spans="1:12" hidden="1" x14ac:dyDescent="0.35">
      <c r="A386">
        <v>84366</v>
      </c>
      <c r="B386">
        <v>104</v>
      </c>
      <c r="C386" t="s">
        <v>39</v>
      </c>
      <c r="D386" s="22">
        <v>45481</v>
      </c>
      <c r="E386" s="27">
        <v>4004.55</v>
      </c>
      <c r="F386" t="s">
        <v>44</v>
      </c>
      <c r="G386">
        <v>1</v>
      </c>
      <c r="H386" s="27">
        <v>0</v>
      </c>
      <c r="I386" s="27">
        <v>4004.55</v>
      </c>
      <c r="J386" s="27">
        <v>32.04</v>
      </c>
      <c r="K386" s="27">
        <v>-32.04</v>
      </c>
      <c r="L386" s="22">
        <v>45481</v>
      </c>
    </row>
    <row r="387" spans="1:12" hidden="1" x14ac:dyDescent="0.35">
      <c r="A387">
        <v>84367</v>
      </c>
      <c r="B387">
        <v>104</v>
      </c>
      <c r="C387" t="s">
        <v>39</v>
      </c>
      <c r="D387" s="22">
        <v>45481</v>
      </c>
      <c r="E387" s="27">
        <v>8917.73</v>
      </c>
      <c r="F387" t="s">
        <v>45</v>
      </c>
      <c r="G387">
        <v>1</v>
      </c>
      <c r="H387" s="27">
        <v>84.72</v>
      </c>
      <c r="I387" s="27">
        <v>8833.01</v>
      </c>
      <c r="J387" s="27">
        <v>71.34</v>
      </c>
      <c r="K387" s="27">
        <v>8761.67</v>
      </c>
      <c r="L387" s="22">
        <v>45482</v>
      </c>
    </row>
    <row r="388" spans="1:12" x14ac:dyDescent="0.35">
      <c r="A388">
        <v>84609</v>
      </c>
      <c r="B388">
        <v>104</v>
      </c>
      <c r="C388" t="s">
        <v>39</v>
      </c>
      <c r="D388" s="22">
        <v>45482</v>
      </c>
      <c r="E388" s="27">
        <v>13098.36</v>
      </c>
      <c r="F388" t="s">
        <v>40</v>
      </c>
      <c r="G388">
        <v>1</v>
      </c>
      <c r="H388" s="27">
        <v>347.11</v>
      </c>
      <c r="I388" s="27">
        <v>12751.25</v>
      </c>
      <c r="J388" s="27">
        <v>104.79</v>
      </c>
      <c r="K388" s="27">
        <v>12646.47</v>
      </c>
      <c r="L388" s="22">
        <v>45482</v>
      </c>
    </row>
    <row r="389" spans="1:12" hidden="1" x14ac:dyDescent="0.35">
      <c r="A389">
        <v>84619</v>
      </c>
      <c r="B389">
        <v>104</v>
      </c>
      <c r="C389" t="s">
        <v>39</v>
      </c>
      <c r="D389" s="22">
        <v>45482</v>
      </c>
      <c r="E389" s="27">
        <v>5482.83</v>
      </c>
      <c r="F389" t="s">
        <v>45</v>
      </c>
      <c r="G389">
        <v>1</v>
      </c>
      <c r="H389" s="27">
        <v>52.09</v>
      </c>
      <c r="I389" s="27">
        <v>5430.74</v>
      </c>
      <c r="J389" s="27">
        <v>43.86</v>
      </c>
      <c r="K389" s="27">
        <v>5386.88</v>
      </c>
      <c r="L389" s="22">
        <v>45483</v>
      </c>
    </row>
    <row r="390" spans="1:12" hidden="1" x14ac:dyDescent="0.35">
      <c r="A390">
        <v>84618</v>
      </c>
      <c r="B390">
        <v>104</v>
      </c>
      <c r="C390" t="s">
        <v>39</v>
      </c>
      <c r="D390" s="22">
        <v>45482</v>
      </c>
      <c r="E390" s="27">
        <v>1021.51</v>
      </c>
      <c r="F390" t="s">
        <v>44</v>
      </c>
      <c r="G390">
        <v>1</v>
      </c>
      <c r="H390" s="27">
        <v>0</v>
      </c>
      <c r="I390" s="27">
        <v>1021.51</v>
      </c>
      <c r="J390" s="27">
        <v>8.17</v>
      </c>
      <c r="K390" s="27">
        <v>-8.17</v>
      </c>
      <c r="L390" s="22">
        <v>45482</v>
      </c>
    </row>
    <row r="391" spans="1:12" hidden="1" x14ac:dyDescent="0.35">
      <c r="A391">
        <v>84614</v>
      </c>
      <c r="B391">
        <v>104</v>
      </c>
      <c r="C391" t="s">
        <v>39</v>
      </c>
      <c r="D391" s="22">
        <v>45482</v>
      </c>
      <c r="E391" s="27">
        <v>491.95</v>
      </c>
      <c r="F391" t="s">
        <v>43</v>
      </c>
      <c r="G391">
        <v>1</v>
      </c>
      <c r="H391" s="27">
        <v>3.64</v>
      </c>
      <c r="I391" s="27">
        <v>488.31</v>
      </c>
      <c r="J391" s="27">
        <v>3.94</v>
      </c>
      <c r="K391" s="27">
        <v>484.37</v>
      </c>
      <c r="L391" s="22">
        <v>45483</v>
      </c>
    </row>
    <row r="392" spans="1:12" hidden="1" x14ac:dyDescent="0.35">
      <c r="A392">
        <v>84610</v>
      </c>
      <c r="B392">
        <v>104</v>
      </c>
      <c r="C392" t="s">
        <v>39</v>
      </c>
      <c r="D392" s="22">
        <v>45482</v>
      </c>
      <c r="E392" s="27">
        <v>174.75</v>
      </c>
      <c r="F392" t="s">
        <v>41</v>
      </c>
      <c r="G392">
        <v>1</v>
      </c>
      <c r="H392" s="27">
        <v>0</v>
      </c>
      <c r="I392" s="27">
        <v>174.75</v>
      </c>
      <c r="J392" s="27">
        <v>1.4</v>
      </c>
      <c r="K392" s="27">
        <v>-1.4</v>
      </c>
      <c r="L392" s="22">
        <v>45482</v>
      </c>
    </row>
    <row r="393" spans="1:12" hidden="1" x14ac:dyDescent="0.35">
      <c r="A393">
        <v>85105</v>
      </c>
      <c r="B393">
        <v>104</v>
      </c>
      <c r="C393" t="s">
        <v>39</v>
      </c>
      <c r="D393" s="22">
        <v>45484</v>
      </c>
      <c r="E393" s="27">
        <v>5246.03</v>
      </c>
      <c r="F393" t="s">
        <v>45</v>
      </c>
      <c r="G393">
        <v>1</v>
      </c>
      <c r="H393" s="27">
        <v>49.84</v>
      </c>
      <c r="I393" s="27">
        <v>5196.1899999999996</v>
      </c>
      <c r="J393" s="27">
        <v>41.97</v>
      </c>
      <c r="K393" s="27">
        <v>5154.22</v>
      </c>
      <c r="L393" s="22">
        <v>45485</v>
      </c>
    </row>
    <row r="394" spans="1:12" x14ac:dyDescent="0.35">
      <c r="A394">
        <v>85095</v>
      </c>
      <c r="B394">
        <v>104</v>
      </c>
      <c r="C394" t="s">
        <v>39</v>
      </c>
      <c r="D394" s="22">
        <v>45484</v>
      </c>
      <c r="E394" s="27">
        <v>19370.13</v>
      </c>
      <c r="F394" t="s">
        <v>40</v>
      </c>
      <c r="G394">
        <v>1</v>
      </c>
      <c r="H394" s="27">
        <v>513.30999999999995</v>
      </c>
      <c r="I394" s="27">
        <v>18856.82</v>
      </c>
      <c r="J394" s="27">
        <v>154.96</v>
      </c>
      <c r="K394" s="27">
        <v>18701.86</v>
      </c>
      <c r="L394" s="22">
        <v>45484</v>
      </c>
    </row>
    <row r="395" spans="1:12" hidden="1" x14ac:dyDescent="0.35">
      <c r="A395">
        <v>85104</v>
      </c>
      <c r="B395">
        <v>104</v>
      </c>
      <c r="C395" t="s">
        <v>39</v>
      </c>
      <c r="D395" s="22">
        <v>45484</v>
      </c>
      <c r="E395" s="27">
        <v>2337.29</v>
      </c>
      <c r="F395" t="s">
        <v>44</v>
      </c>
      <c r="G395">
        <v>1</v>
      </c>
      <c r="H395" s="27">
        <v>0</v>
      </c>
      <c r="I395" s="27">
        <v>2337.29</v>
      </c>
      <c r="J395" s="27">
        <v>18.7</v>
      </c>
      <c r="K395" s="27">
        <v>-18.7</v>
      </c>
      <c r="L395" s="22">
        <v>45484</v>
      </c>
    </row>
    <row r="396" spans="1:12" hidden="1" x14ac:dyDescent="0.35">
      <c r="A396">
        <v>85100</v>
      </c>
      <c r="B396">
        <v>104</v>
      </c>
      <c r="C396" t="s">
        <v>39</v>
      </c>
      <c r="D396" s="22">
        <v>45484</v>
      </c>
      <c r="E396" s="27">
        <v>1345.71</v>
      </c>
      <c r="F396" t="s">
        <v>43</v>
      </c>
      <c r="G396">
        <v>1</v>
      </c>
      <c r="H396" s="27">
        <v>9.9600000000000009</v>
      </c>
      <c r="I396" s="27">
        <v>1335.75</v>
      </c>
      <c r="J396" s="27">
        <v>10.77</v>
      </c>
      <c r="K396" s="27">
        <v>1324.99</v>
      </c>
      <c r="L396" s="22">
        <v>45485</v>
      </c>
    </row>
    <row r="397" spans="1:12" hidden="1" x14ac:dyDescent="0.35">
      <c r="A397">
        <v>85097</v>
      </c>
      <c r="B397">
        <v>104</v>
      </c>
      <c r="C397" t="s">
        <v>39</v>
      </c>
      <c r="D397" s="22">
        <v>45484</v>
      </c>
      <c r="E397" s="27">
        <v>6</v>
      </c>
      <c r="F397" t="s">
        <v>42</v>
      </c>
      <c r="G397">
        <v>1</v>
      </c>
      <c r="H397" s="27">
        <v>0.04</v>
      </c>
      <c r="I397" s="27">
        <v>5.96</v>
      </c>
      <c r="J397" s="27">
        <v>0.05</v>
      </c>
      <c r="K397" s="27">
        <v>5.91</v>
      </c>
      <c r="L397" s="22">
        <v>45485</v>
      </c>
    </row>
    <row r="398" spans="1:12" hidden="1" x14ac:dyDescent="0.35">
      <c r="A398">
        <v>85096</v>
      </c>
      <c r="B398">
        <v>104</v>
      </c>
      <c r="C398" t="s">
        <v>39</v>
      </c>
      <c r="D398" s="22">
        <v>45484</v>
      </c>
      <c r="E398" s="27">
        <v>508.46</v>
      </c>
      <c r="F398" t="s">
        <v>41</v>
      </c>
      <c r="G398">
        <v>1</v>
      </c>
      <c r="H398" s="27">
        <v>0</v>
      </c>
      <c r="I398" s="27">
        <v>508.46</v>
      </c>
      <c r="J398" s="27">
        <v>4.07</v>
      </c>
      <c r="K398" s="27">
        <v>-4.07</v>
      </c>
      <c r="L398" s="22">
        <v>45484</v>
      </c>
    </row>
    <row r="399" spans="1:12" hidden="1" x14ac:dyDescent="0.35">
      <c r="A399">
        <v>85208</v>
      </c>
      <c r="B399">
        <v>104</v>
      </c>
      <c r="C399" t="s">
        <v>39</v>
      </c>
      <c r="D399" s="22">
        <v>45485</v>
      </c>
      <c r="E399" s="27">
        <v>2990.18</v>
      </c>
      <c r="F399" t="s">
        <v>43</v>
      </c>
      <c r="G399">
        <v>1</v>
      </c>
      <c r="H399" s="27">
        <v>22.13</v>
      </c>
      <c r="I399" s="27">
        <v>2968.05</v>
      </c>
      <c r="J399" s="27">
        <v>23.92</v>
      </c>
      <c r="K399" s="27">
        <v>2944.13</v>
      </c>
      <c r="L399" s="22">
        <v>45488</v>
      </c>
    </row>
    <row r="400" spans="1:12" hidden="1" x14ac:dyDescent="0.35">
      <c r="A400">
        <v>85204</v>
      </c>
      <c r="B400">
        <v>104</v>
      </c>
      <c r="C400" t="s">
        <v>39</v>
      </c>
      <c r="D400" s="22">
        <v>45485</v>
      </c>
      <c r="E400" s="27">
        <v>686.17</v>
      </c>
      <c r="F400" t="s">
        <v>41</v>
      </c>
      <c r="G400">
        <v>1</v>
      </c>
      <c r="H400" s="27">
        <v>0</v>
      </c>
      <c r="I400" s="27">
        <v>686.17</v>
      </c>
      <c r="J400" s="27">
        <v>5.49</v>
      </c>
      <c r="K400" s="27">
        <v>-5.49</v>
      </c>
      <c r="L400" s="22">
        <v>45485</v>
      </c>
    </row>
    <row r="401" spans="1:12" x14ac:dyDescent="0.35">
      <c r="A401">
        <v>85203</v>
      </c>
      <c r="B401">
        <v>104</v>
      </c>
      <c r="C401" t="s">
        <v>39</v>
      </c>
      <c r="D401" s="22">
        <v>45485</v>
      </c>
      <c r="E401" s="27">
        <v>33232.239999999998</v>
      </c>
      <c r="F401" t="s">
        <v>40</v>
      </c>
      <c r="G401">
        <v>1</v>
      </c>
      <c r="H401" s="27">
        <v>880.65</v>
      </c>
      <c r="I401" s="27">
        <v>32351.59</v>
      </c>
      <c r="J401" s="27">
        <v>265.86</v>
      </c>
      <c r="K401" s="27">
        <v>32085.73</v>
      </c>
      <c r="L401" s="22">
        <v>45485</v>
      </c>
    </row>
    <row r="402" spans="1:12" hidden="1" x14ac:dyDescent="0.35">
      <c r="A402">
        <v>85213</v>
      </c>
      <c r="B402">
        <v>104</v>
      </c>
      <c r="C402" t="s">
        <v>39</v>
      </c>
      <c r="D402" s="22">
        <v>45485</v>
      </c>
      <c r="E402" s="27">
        <v>12429.63</v>
      </c>
      <c r="F402" t="s">
        <v>45</v>
      </c>
      <c r="G402">
        <v>1</v>
      </c>
      <c r="H402" s="27">
        <v>118.08</v>
      </c>
      <c r="I402" s="27">
        <v>12311.55</v>
      </c>
      <c r="J402" s="27">
        <v>99.44</v>
      </c>
      <c r="K402" s="27">
        <v>12212.11</v>
      </c>
      <c r="L402" s="22">
        <v>45488</v>
      </c>
    </row>
    <row r="403" spans="1:12" hidden="1" x14ac:dyDescent="0.35">
      <c r="A403">
        <v>85212</v>
      </c>
      <c r="B403">
        <v>104</v>
      </c>
      <c r="C403" t="s">
        <v>39</v>
      </c>
      <c r="D403" s="22">
        <v>45485</v>
      </c>
      <c r="E403" s="27">
        <v>3459.31</v>
      </c>
      <c r="F403" t="s">
        <v>44</v>
      </c>
      <c r="G403">
        <v>1</v>
      </c>
      <c r="H403" s="27">
        <v>0</v>
      </c>
      <c r="I403" s="27">
        <v>3459.31</v>
      </c>
      <c r="J403" s="27">
        <v>27.67</v>
      </c>
      <c r="K403" s="27">
        <v>-27.67</v>
      </c>
      <c r="L403" s="22">
        <v>45485</v>
      </c>
    </row>
    <row r="404" spans="1:12" hidden="1" x14ac:dyDescent="0.35">
      <c r="A404">
        <v>85403</v>
      </c>
      <c r="B404">
        <v>104</v>
      </c>
      <c r="C404" t="s">
        <v>39</v>
      </c>
      <c r="D404" s="22">
        <v>45486</v>
      </c>
      <c r="E404" s="27">
        <v>2</v>
      </c>
      <c r="F404" t="s">
        <v>42</v>
      </c>
      <c r="G404">
        <v>1</v>
      </c>
      <c r="H404" s="27">
        <v>0.01</v>
      </c>
      <c r="I404" s="27">
        <v>1.99</v>
      </c>
      <c r="J404" s="27">
        <v>0.02</v>
      </c>
      <c r="K404" s="27">
        <v>1.97</v>
      </c>
      <c r="L404" s="22">
        <v>45488</v>
      </c>
    </row>
    <row r="405" spans="1:12" hidden="1" x14ac:dyDescent="0.35">
      <c r="A405">
        <v>85402</v>
      </c>
      <c r="B405">
        <v>104</v>
      </c>
      <c r="C405" t="s">
        <v>39</v>
      </c>
      <c r="D405" s="22">
        <v>45486</v>
      </c>
      <c r="E405" s="27">
        <v>1216.6400000000001</v>
      </c>
      <c r="F405" t="s">
        <v>41</v>
      </c>
      <c r="G405">
        <v>1</v>
      </c>
      <c r="H405" s="27">
        <v>0</v>
      </c>
      <c r="I405" s="27">
        <v>1216.6400000000001</v>
      </c>
      <c r="J405" s="27">
        <v>9.73</v>
      </c>
      <c r="K405" s="27">
        <v>-9.73</v>
      </c>
      <c r="L405" s="22">
        <v>45488</v>
      </c>
    </row>
    <row r="406" spans="1:12" x14ac:dyDescent="0.35">
      <c r="A406">
        <v>85401</v>
      </c>
      <c r="B406">
        <v>104</v>
      </c>
      <c r="C406" t="s">
        <v>39</v>
      </c>
      <c r="D406" s="22">
        <v>45486</v>
      </c>
      <c r="E406" s="27">
        <v>43263.6</v>
      </c>
      <c r="F406" t="s">
        <v>40</v>
      </c>
      <c r="G406">
        <v>1</v>
      </c>
      <c r="H406" s="27">
        <v>1146.49</v>
      </c>
      <c r="I406" s="27">
        <v>42117.11</v>
      </c>
      <c r="J406" s="27">
        <v>27.99</v>
      </c>
      <c r="K406" s="27">
        <v>42089.13</v>
      </c>
      <c r="L406" s="22">
        <v>45488</v>
      </c>
    </row>
    <row r="407" spans="1:12" hidden="1" x14ac:dyDescent="0.35">
      <c r="A407">
        <v>85411</v>
      </c>
      <c r="B407">
        <v>104</v>
      </c>
      <c r="C407" t="s">
        <v>39</v>
      </c>
      <c r="D407" s="22">
        <v>45486</v>
      </c>
      <c r="E407" s="27">
        <v>17754.13</v>
      </c>
      <c r="F407" t="s">
        <v>45</v>
      </c>
      <c r="G407">
        <v>1</v>
      </c>
      <c r="H407" s="27">
        <v>168.66</v>
      </c>
      <c r="I407" s="27">
        <v>17585.47</v>
      </c>
      <c r="J407" s="27">
        <v>0</v>
      </c>
      <c r="K407" s="27">
        <v>17585.47</v>
      </c>
      <c r="L407" s="22">
        <v>45488</v>
      </c>
    </row>
    <row r="408" spans="1:12" hidden="1" x14ac:dyDescent="0.35">
      <c r="A408">
        <v>85410</v>
      </c>
      <c r="B408">
        <v>104</v>
      </c>
      <c r="C408" t="s">
        <v>39</v>
      </c>
      <c r="D408" s="22">
        <v>45486</v>
      </c>
      <c r="E408" s="27">
        <v>3402.1</v>
      </c>
      <c r="F408" t="s">
        <v>44</v>
      </c>
      <c r="G408">
        <v>1</v>
      </c>
      <c r="H408" s="27">
        <v>0</v>
      </c>
      <c r="I408" s="27">
        <v>3402.1</v>
      </c>
      <c r="J408" s="27">
        <v>0</v>
      </c>
      <c r="K408" s="27">
        <v>0</v>
      </c>
      <c r="L408" s="22">
        <v>45488</v>
      </c>
    </row>
    <row r="409" spans="1:12" hidden="1" x14ac:dyDescent="0.35">
      <c r="A409">
        <v>85406</v>
      </c>
      <c r="B409">
        <v>104</v>
      </c>
      <c r="C409" t="s">
        <v>39</v>
      </c>
      <c r="D409" s="22">
        <v>45486</v>
      </c>
      <c r="E409" s="27">
        <v>1979.03</v>
      </c>
      <c r="F409" t="s">
        <v>43</v>
      </c>
      <c r="G409">
        <v>1</v>
      </c>
      <c r="H409" s="27">
        <v>14.64</v>
      </c>
      <c r="I409" s="27">
        <v>1964.39</v>
      </c>
      <c r="J409" s="27">
        <v>0</v>
      </c>
      <c r="K409" s="27">
        <v>1964.39</v>
      </c>
      <c r="L409" s="22">
        <v>45488</v>
      </c>
    </row>
    <row r="410" spans="1:12" x14ac:dyDescent="0.35">
      <c r="A410">
        <v>85761</v>
      </c>
      <c r="B410">
        <v>104</v>
      </c>
      <c r="C410" t="s">
        <v>39</v>
      </c>
      <c r="D410" s="22">
        <v>45487</v>
      </c>
      <c r="E410" s="27">
        <v>40136.019999999997</v>
      </c>
      <c r="F410" t="s">
        <v>40</v>
      </c>
      <c r="G410">
        <v>1</v>
      </c>
      <c r="H410" s="27">
        <v>1063.5999999999999</v>
      </c>
      <c r="I410" s="27">
        <v>39072.42</v>
      </c>
      <c r="J410" s="27">
        <v>0</v>
      </c>
      <c r="K410" s="27">
        <v>39072.42</v>
      </c>
      <c r="L410" s="22">
        <v>45488</v>
      </c>
    </row>
    <row r="411" spans="1:12" hidden="1" x14ac:dyDescent="0.35">
      <c r="A411">
        <v>85762</v>
      </c>
      <c r="B411">
        <v>104</v>
      </c>
      <c r="C411" t="s">
        <v>39</v>
      </c>
      <c r="D411" s="22">
        <v>45487</v>
      </c>
      <c r="E411" s="27">
        <v>604.21</v>
      </c>
      <c r="F411" t="s">
        <v>41</v>
      </c>
      <c r="G411">
        <v>1</v>
      </c>
      <c r="H411" s="27">
        <v>0</v>
      </c>
      <c r="I411" s="27">
        <v>604.21</v>
      </c>
      <c r="J411" s="27">
        <v>0</v>
      </c>
      <c r="K411" s="27">
        <v>0</v>
      </c>
      <c r="L411" s="22">
        <v>45488</v>
      </c>
    </row>
    <row r="412" spans="1:12" hidden="1" x14ac:dyDescent="0.35">
      <c r="A412">
        <v>85766</v>
      </c>
      <c r="B412">
        <v>104</v>
      </c>
      <c r="C412" t="s">
        <v>39</v>
      </c>
      <c r="D412" s="22">
        <v>45487</v>
      </c>
      <c r="E412" s="27">
        <v>2420.37</v>
      </c>
      <c r="F412" t="s">
        <v>43</v>
      </c>
      <c r="G412">
        <v>1</v>
      </c>
      <c r="H412" s="27">
        <v>17.91</v>
      </c>
      <c r="I412" s="27">
        <v>2402.46</v>
      </c>
      <c r="J412" s="27">
        <v>0</v>
      </c>
      <c r="K412" s="27">
        <v>2402.46</v>
      </c>
      <c r="L412" s="22">
        <v>45488</v>
      </c>
    </row>
    <row r="413" spans="1:12" hidden="1" x14ac:dyDescent="0.35">
      <c r="A413">
        <v>85770</v>
      </c>
      <c r="B413">
        <v>104</v>
      </c>
      <c r="C413" t="s">
        <v>39</v>
      </c>
      <c r="D413" s="22">
        <v>45487</v>
      </c>
      <c r="E413" s="27">
        <v>1474.33</v>
      </c>
      <c r="F413" t="s">
        <v>44</v>
      </c>
      <c r="G413">
        <v>1</v>
      </c>
      <c r="H413" s="27">
        <v>0</v>
      </c>
      <c r="I413" s="27">
        <v>1474.33</v>
      </c>
      <c r="J413" s="27">
        <v>0</v>
      </c>
      <c r="K413" s="27">
        <v>0</v>
      </c>
      <c r="L413" s="22">
        <v>45488</v>
      </c>
    </row>
    <row r="414" spans="1:12" hidden="1" x14ac:dyDescent="0.35">
      <c r="A414">
        <v>85771</v>
      </c>
      <c r="B414">
        <v>104</v>
      </c>
      <c r="C414" t="s">
        <v>39</v>
      </c>
      <c r="D414" s="22">
        <v>45487</v>
      </c>
      <c r="E414" s="27">
        <v>17454.560000000001</v>
      </c>
      <c r="F414" t="s">
        <v>45</v>
      </c>
      <c r="G414">
        <v>1</v>
      </c>
      <c r="H414" s="27">
        <v>165.82</v>
      </c>
      <c r="I414" s="27">
        <v>17288.740000000002</v>
      </c>
      <c r="J414" s="27">
        <v>0</v>
      </c>
      <c r="K414" s="27">
        <v>17288.740000000002</v>
      </c>
      <c r="L414" s="22">
        <v>45488</v>
      </c>
    </row>
    <row r="415" spans="1:12" hidden="1" x14ac:dyDescent="0.35">
      <c r="A415">
        <v>85906</v>
      </c>
      <c r="B415">
        <v>104</v>
      </c>
      <c r="C415" t="s">
        <v>39</v>
      </c>
      <c r="D415" s="22">
        <v>45488</v>
      </c>
      <c r="E415" s="27">
        <v>735.36</v>
      </c>
      <c r="F415" t="s">
        <v>41</v>
      </c>
      <c r="G415">
        <v>1</v>
      </c>
      <c r="H415" s="27">
        <v>0</v>
      </c>
      <c r="I415" s="27">
        <v>735.36</v>
      </c>
      <c r="J415" s="27">
        <v>0</v>
      </c>
      <c r="K415" s="27">
        <v>0</v>
      </c>
      <c r="L415" s="22">
        <v>45488</v>
      </c>
    </row>
    <row r="416" spans="1:12" hidden="1" x14ac:dyDescent="0.35">
      <c r="A416">
        <v>85910</v>
      </c>
      <c r="B416">
        <v>104</v>
      </c>
      <c r="C416" t="s">
        <v>39</v>
      </c>
      <c r="D416" s="22">
        <v>45488</v>
      </c>
      <c r="E416" s="27">
        <v>697.66</v>
      </c>
      <c r="F416" t="s">
        <v>43</v>
      </c>
      <c r="G416">
        <v>1</v>
      </c>
      <c r="H416" s="27">
        <v>5.16</v>
      </c>
      <c r="I416" s="27">
        <v>692.5</v>
      </c>
      <c r="J416" s="27">
        <v>0</v>
      </c>
      <c r="K416" s="27">
        <v>692.5</v>
      </c>
      <c r="L416" s="22">
        <v>45489</v>
      </c>
    </row>
    <row r="417" spans="1:12" hidden="1" x14ac:dyDescent="0.35">
      <c r="A417">
        <v>85915</v>
      </c>
      <c r="B417">
        <v>104</v>
      </c>
      <c r="C417" t="s">
        <v>39</v>
      </c>
      <c r="D417" s="22">
        <v>45488</v>
      </c>
      <c r="E417" s="27">
        <v>5579</v>
      </c>
      <c r="F417" t="s">
        <v>45</v>
      </c>
      <c r="G417">
        <v>1</v>
      </c>
      <c r="H417" s="27">
        <v>53</v>
      </c>
      <c r="I417" s="27">
        <v>5526</v>
      </c>
      <c r="J417" s="27">
        <v>0</v>
      </c>
      <c r="K417" s="27">
        <v>5526</v>
      </c>
      <c r="L417" s="22">
        <v>45489</v>
      </c>
    </row>
    <row r="418" spans="1:12" hidden="1" x14ac:dyDescent="0.35">
      <c r="A418">
        <v>85914</v>
      </c>
      <c r="B418">
        <v>104</v>
      </c>
      <c r="C418" t="s">
        <v>39</v>
      </c>
      <c r="D418" s="22">
        <v>45488</v>
      </c>
      <c r="E418" s="27">
        <v>459.91</v>
      </c>
      <c r="F418" t="s">
        <v>44</v>
      </c>
      <c r="G418">
        <v>1</v>
      </c>
      <c r="H418" s="27">
        <v>0</v>
      </c>
      <c r="I418" s="27">
        <v>459.91</v>
      </c>
      <c r="J418" s="27">
        <v>0</v>
      </c>
      <c r="K418" s="27">
        <v>0</v>
      </c>
      <c r="L418" s="22">
        <v>45488</v>
      </c>
    </row>
    <row r="419" spans="1:12" x14ac:dyDescent="0.35">
      <c r="A419">
        <v>85905</v>
      </c>
      <c r="B419">
        <v>104</v>
      </c>
      <c r="C419" t="s">
        <v>39</v>
      </c>
      <c r="D419" s="22">
        <v>45488</v>
      </c>
      <c r="E419" s="27">
        <v>9809.92</v>
      </c>
      <c r="F419" t="s">
        <v>40</v>
      </c>
      <c r="G419">
        <v>1</v>
      </c>
      <c r="H419" s="27">
        <v>259.95999999999998</v>
      </c>
      <c r="I419" s="27">
        <v>9549.9599999999991</v>
      </c>
      <c r="J419" s="27">
        <v>0</v>
      </c>
      <c r="K419" s="27">
        <v>9549.9599999999991</v>
      </c>
      <c r="L419" s="22">
        <v>45488</v>
      </c>
    </row>
    <row r="420" spans="1:12" hidden="1" x14ac:dyDescent="0.35">
      <c r="A420">
        <v>86131</v>
      </c>
      <c r="B420">
        <v>104</v>
      </c>
      <c r="C420" t="s">
        <v>39</v>
      </c>
      <c r="D420" s="22">
        <v>45489</v>
      </c>
      <c r="E420" s="27">
        <v>6044.47</v>
      </c>
      <c r="F420" t="s">
        <v>45</v>
      </c>
      <c r="G420">
        <v>1</v>
      </c>
      <c r="H420" s="27">
        <v>57.42</v>
      </c>
      <c r="I420" s="27">
        <v>5987.05</v>
      </c>
      <c r="J420" s="27">
        <v>0</v>
      </c>
      <c r="K420" s="27">
        <v>5987.05</v>
      </c>
      <c r="L420" s="22">
        <v>45490</v>
      </c>
    </row>
    <row r="421" spans="1:12" hidden="1" x14ac:dyDescent="0.35">
      <c r="A421">
        <v>86130</v>
      </c>
      <c r="B421">
        <v>104</v>
      </c>
      <c r="C421" t="s">
        <v>39</v>
      </c>
      <c r="D421" s="22">
        <v>45489</v>
      </c>
      <c r="E421" s="27">
        <v>222.61</v>
      </c>
      <c r="F421" t="s">
        <v>44</v>
      </c>
      <c r="G421">
        <v>1</v>
      </c>
      <c r="H421" s="27">
        <v>0</v>
      </c>
      <c r="I421" s="27">
        <v>222.61</v>
      </c>
      <c r="J421" s="27">
        <v>0</v>
      </c>
      <c r="K421" s="27">
        <v>0</v>
      </c>
      <c r="L421" s="22">
        <v>45489</v>
      </c>
    </row>
    <row r="422" spans="1:12" hidden="1" x14ac:dyDescent="0.35">
      <c r="A422">
        <v>86126</v>
      </c>
      <c r="B422">
        <v>104</v>
      </c>
      <c r="C422" t="s">
        <v>39</v>
      </c>
      <c r="D422" s="22">
        <v>45489</v>
      </c>
      <c r="E422" s="27">
        <v>1467.36</v>
      </c>
      <c r="F422" t="s">
        <v>43</v>
      </c>
      <c r="G422">
        <v>1</v>
      </c>
      <c r="H422" s="27">
        <v>10.86</v>
      </c>
      <c r="I422" s="27">
        <v>1456.5</v>
      </c>
      <c r="J422" s="27">
        <v>0</v>
      </c>
      <c r="K422" s="27">
        <v>1456.5</v>
      </c>
      <c r="L422" s="22">
        <v>45490</v>
      </c>
    </row>
    <row r="423" spans="1:12" hidden="1" x14ac:dyDescent="0.35">
      <c r="A423">
        <v>86122</v>
      </c>
      <c r="B423">
        <v>104</v>
      </c>
      <c r="C423" t="s">
        <v>39</v>
      </c>
      <c r="D423" s="22">
        <v>45489</v>
      </c>
      <c r="E423" s="27">
        <v>1764.77</v>
      </c>
      <c r="F423" t="s">
        <v>41</v>
      </c>
      <c r="G423">
        <v>1</v>
      </c>
      <c r="H423" s="27">
        <v>0</v>
      </c>
      <c r="I423" s="27">
        <v>1764.77</v>
      </c>
      <c r="J423" s="27">
        <v>0</v>
      </c>
      <c r="K423" s="27">
        <v>0</v>
      </c>
      <c r="L423" s="22">
        <v>45489</v>
      </c>
    </row>
    <row r="424" spans="1:12" x14ac:dyDescent="0.35">
      <c r="A424">
        <v>86121</v>
      </c>
      <c r="B424">
        <v>104</v>
      </c>
      <c r="C424" t="s">
        <v>39</v>
      </c>
      <c r="D424" s="22">
        <v>45489</v>
      </c>
      <c r="E424" s="27">
        <v>11123.33</v>
      </c>
      <c r="F424" t="s">
        <v>40</v>
      </c>
      <c r="G424">
        <v>1</v>
      </c>
      <c r="H424" s="27">
        <v>294.77</v>
      </c>
      <c r="I424" s="27">
        <v>10828.56</v>
      </c>
      <c r="J424" s="27">
        <v>0</v>
      </c>
      <c r="K424" s="27">
        <v>10828.56</v>
      </c>
      <c r="L424" s="22">
        <v>45489</v>
      </c>
    </row>
    <row r="425" spans="1:12" hidden="1" x14ac:dyDescent="0.35">
      <c r="A425">
        <v>86293</v>
      </c>
      <c r="B425">
        <v>104</v>
      </c>
      <c r="C425" t="s">
        <v>39</v>
      </c>
      <c r="D425" s="22">
        <v>45490</v>
      </c>
      <c r="E425" s="27">
        <v>5593.85</v>
      </c>
      <c r="F425" t="s">
        <v>45</v>
      </c>
      <c r="G425">
        <v>1</v>
      </c>
      <c r="H425" s="27">
        <v>53.14</v>
      </c>
      <c r="I425" s="27">
        <v>5540.71</v>
      </c>
      <c r="J425" s="27">
        <v>0</v>
      </c>
      <c r="K425" s="27">
        <v>5540.71</v>
      </c>
      <c r="L425" s="22">
        <v>45491</v>
      </c>
    </row>
    <row r="426" spans="1:12" hidden="1" x14ac:dyDescent="0.35">
      <c r="A426">
        <v>86295</v>
      </c>
      <c r="B426">
        <v>104</v>
      </c>
      <c r="C426" t="s">
        <v>39</v>
      </c>
      <c r="D426" s="22">
        <v>45490</v>
      </c>
      <c r="E426" s="27">
        <v>71</v>
      </c>
      <c r="F426" t="s">
        <v>46</v>
      </c>
      <c r="G426">
        <v>1</v>
      </c>
      <c r="H426" s="27">
        <v>0</v>
      </c>
      <c r="I426" s="27">
        <v>71</v>
      </c>
      <c r="J426" s="27">
        <v>0</v>
      </c>
      <c r="K426" s="27">
        <v>71</v>
      </c>
      <c r="L426" s="22">
        <v>45490</v>
      </c>
    </row>
    <row r="427" spans="1:12" x14ac:dyDescent="0.35">
      <c r="A427">
        <v>86283</v>
      </c>
      <c r="B427">
        <v>104</v>
      </c>
      <c r="C427" t="s">
        <v>39</v>
      </c>
      <c r="D427" s="22">
        <v>45490</v>
      </c>
      <c r="E427" s="27">
        <v>14717.69</v>
      </c>
      <c r="F427" t="s">
        <v>40</v>
      </c>
      <c r="G427">
        <v>1</v>
      </c>
      <c r="H427" s="27">
        <v>390.02</v>
      </c>
      <c r="I427" s="27">
        <v>14327.67</v>
      </c>
      <c r="J427" s="27">
        <v>0</v>
      </c>
      <c r="K427" s="27">
        <v>14327.67</v>
      </c>
      <c r="L427" s="22">
        <v>45490</v>
      </c>
    </row>
    <row r="428" spans="1:12" hidden="1" x14ac:dyDescent="0.35">
      <c r="A428">
        <v>86284</v>
      </c>
      <c r="B428">
        <v>104</v>
      </c>
      <c r="C428" t="s">
        <v>39</v>
      </c>
      <c r="D428" s="22">
        <v>45490</v>
      </c>
      <c r="E428" s="27">
        <v>240.35</v>
      </c>
      <c r="F428" t="s">
        <v>41</v>
      </c>
      <c r="G428">
        <v>1</v>
      </c>
      <c r="H428" s="27">
        <v>0</v>
      </c>
      <c r="I428" s="27">
        <v>240.35</v>
      </c>
      <c r="J428" s="27">
        <v>0</v>
      </c>
      <c r="K428" s="27">
        <v>0</v>
      </c>
      <c r="L428" s="22">
        <v>45490</v>
      </c>
    </row>
    <row r="429" spans="1:12" hidden="1" x14ac:dyDescent="0.35">
      <c r="A429">
        <v>86288</v>
      </c>
      <c r="B429">
        <v>104</v>
      </c>
      <c r="C429" t="s">
        <v>39</v>
      </c>
      <c r="D429" s="22">
        <v>45490</v>
      </c>
      <c r="E429" s="27">
        <v>514.53</v>
      </c>
      <c r="F429" t="s">
        <v>43</v>
      </c>
      <c r="G429">
        <v>1</v>
      </c>
      <c r="H429" s="27">
        <v>3.81</v>
      </c>
      <c r="I429" s="27">
        <v>510.72</v>
      </c>
      <c r="J429" s="27">
        <v>0</v>
      </c>
      <c r="K429" s="27">
        <v>510.72</v>
      </c>
      <c r="L429" s="22">
        <v>45491</v>
      </c>
    </row>
    <row r="430" spans="1:12" hidden="1" x14ac:dyDescent="0.35">
      <c r="A430">
        <v>86292</v>
      </c>
      <c r="B430">
        <v>104</v>
      </c>
      <c r="C430" t="s">
        <v>39</v>
      </c>
      <c r="D430" s="22">
        <v>45490</v>
      </c>
      <c r="E430" s="27">
        <v>429.55</v>
      </c>
      <c r="F430" t="s">
        <v>44</v>
      </c>
      <c r="G430">
        <v>1</v>
      </c>
      <c r="H430" s="27">
        <v>0</v>
      </c>
      <c r="I430" s="27">
        <v>429.55</v>
      </c>
      <c r="J430" s="27">
        <v>0</v>
      </c>
      <c r="K430" s="27">
        <v>0</v>
      </c>
      <c r="L430" s="22">
        <v>45490</v>
      </c>
    </row>
    <row r="431" spans="1:12" hidden="1" x14ac:dyDescent="0.35">
      <c r="A431">
        <v>86554</v>
      </c>
      <c r="B431">
        <v>104</v>
      </c>
      <c r="C431" t="s">
        <v>39</v>
      </c>
      <c r="D431" s="22">
        <v>45491</v>
      </c>
      <c r="E431" s="27">
        <v>50</v>
      </c>
      <c r="F431" t="s">
        <v>41</v>
      </c>
      <c r="G431">
        <v>1</v>
      </c>
      <c r="H431" s="27">
        <v>0</v>
      </c>
      <c r="I431" s="27">
        <v>50</v>
      </c>
      <c r="J431" s="27">
        <v>0</v>
      </c>
      <c r="K431" s="27">
        <v>0</v>
      </c>
      <c r="L431" s="22">
        <v>45491</v>
      </c>
    </row>
    <row r="432" spans="1:12" hidden="1" x14ac:dyDescent="0.35">
      <c r="A432">
        <v>86558</v>
      </c>
      <c r="B432">
        <v>104</v>
      </c>
      <c r="C432" t="s">
        <v>39</v>
      </c>
      <c r="D432" s="22">
        <v>45491</v>
      </c>
      <c r="E432" s="27">
        <v>1022.65</v>
      </c>
      <c r="F432" t="s">
        <v>43</v>
      </c>
      <c r="G432">
        <v>1</v>
      </c>
      <c r="H432" s="27">
        <v>7.57</v>
      </c>
      <c r="I432" s="27">
        <v>1015.08</v>
      </c>
      <c r="J432" s="27">
        <v>0</v>
      </c>
      <c r="K432" s="27">
        <v>1015.08</v>
      </c>
      <c r="L432" s="22">
        <v>45492</v>
      </c>
    </row>
    <row r="433" spans="1:12" x14ac:dyDescent="0.35">
      <c r="A433">
        <v>86553</v>
      </c>
      <c r="B433">
        <v>104</v>
      </c>
      <c r="C433" t="s">
        <v>39</v>
      </c>
      <c r="D433" s="22">
        <v>45491</v>
      </c>
      <c r="E433" s="27">
        <v>16672.93</v>
      </c>
      <c r="F433" t="s">
        <v>40</v>
      </c>
      <c r="G433">
        <v>1</v>
      </c>
      <c r="H433" s="27">
        <v>441.83</v>
      </c>
      <c r="I433" s="27">
        <v>16231.1</v>
      </c>
      <c r="J433" s="27">
        <v>0</v>
      </c>
      <c r="K433" s="27">
        <v>16231.1</v>
      </c>
      <c r="L433" s="22">
        <v>45491</v>
      </c>
    </row>
    <row r="434" spans="1:12" hidden="1" x14ac:dyDescent="0.35">
      <c r="A434">
        <v>86562</v>
      </c>
      <c r="B434">
        <v>104</v>
      </c>
      <c r="C434" t="s">
        <v>39</v>
      </c>
      <c r="D434" s="22">
        <v>45491</v>
      </c>
      <c r="E434" s="27">
        <v>732.72</v>
      </c>
      <c r="F434" t="s">
        <v>44</v>
      </c>
      <c r="G434">
        <v>1</v>
      </c>
      <c r="H434" s="27">
        <v>0</v>
      </c>
      <c r="I434" s="27">
        <v>732.72</v>
      </c>
      <c r="J434" s="27">
        <v>0</v>
      </c>
      <c r="K434" s="27">
        <v>0</v>
      </c>
      <c r="L434" s="22">
        <v>45491</v>
      </c>
    </row>
    <row r="435" spans="1:12" hidden="1" x14ac:dyDescent="0.35">
      <c r="A435">
        <v>86563</v>
      </c>
      <c r="B435">
        <v>104</v>
      </c>
      <c r="C435" t="s">
        <v>39</v>
      </c>
      <c r="D435" s="22">
        <v>45491</v>
      </c>
      <c r="E435" s="27">
        <v>6560.35</v>
      </c>
      <c r="F435" t="s">
        <v>45</v>
      </c>
      <c r="G435">
        <v>1</v>
      </c>
      <c r="H435" s="27">
        <v>62.32</v>
      </c>
      <c r="I435" s="27">
        <v>6498.03</v>
      </c>
      <c r="J435" s="27">
        <v>0</v>
      </c>
      <c r="K435" s="27">
        <v>6498.03</v>
      </c>
      <c r="L435" s="22">
        <v>45492</v>
      </c>
    </row>
    <row r="436" spans="1:12" x14ac:dyDescent="0.35">
      <c r="A436">
        <v>86841</v>
      </c>
      <c r="B436">
        <v>104</v>
      </c>
      <c r="C436" t="s">
        <v>39</v>
      </c>
      <c r="D436" s="22">
        <v>45492</v>
      </c>
      <c r="E436" s="27">
        <v>30092.03</v>
      </c>
      <c r="F436" t="s">
        <v>40</v>
      </c>
      <c r="G436">
        <v>1</v>
      </c>
      <c r="H436" s="27">
        <v>797.44</v>
      </c>
      <c r="I436" s="27">
        <v>29294.59</v>
      </c>
      <c r="J436" s="27">
        <v>0</v>
      </c>
      <c r="K436" s="27">
        <v>29294.59</v>
      </c>
      <c r="L436" s="22">
        <v>45492</v>
      </c>
    </row>
    <row r="437" spans="1:12" hidden="1" x14ac:dyDescent="0.35">
      <c r="A437">
        <v>86842</v>
      </c>
      <c r="B437">
        <v>104</v>
      </c>
      <c r="C437" t="s">
        <v>39</v>
      </c>
      <c r="D437" s="22">
        <v>45492</v>
      </c>
      <c r="E437" s="27">
        <v>178.1</v>
      </c>
      <c r="F437" t="s">
        <v>41</v>
      </c>
      <c r="G437">
        <v>1</v>
      </c>
      <c r="H437" s="27">
        <v>0</v>
      </c>
      <c r="I437" s="27">
        <v>178.1</v>
      </c>
      <c r="J437" s="27">
        <v>0</v>
      </c>
      <c r="K437" s="27">
        <v>0</v>
      </c>
      <c r="L437" s="22">
        <v>45492</v>
      </c>
    </row>
    <row r="438" spans="1:12" hidden="1" x14ac:dyDescent="0.35">
      <c r="A438">
        <v>86846</v>
      </c>
      <c r="B438">
        <v>104</v>
      </c>
      <c r="C438" t="s">
        <v>39</v>
      </c>
      <c r="D438" s="22">
        <v>45492</v>
      </c>
      <c r="E438" s="27">
        <v>2247.8200000000002</v>
      </c>
      <c r="F438" t="s">
        <v>43</v>
      </c>
      <c r="G438">
        <v>1</v>
      </c>
      <c r="H438" s="27">
        <v>16.63</v>
      </c>
      <c r="I438" s="27">
        <v>2231.19</v>
      </c>
      <c r="J438" s="27">
        <v>0</v>
      </c>
      <c r="K438" s="27">
        <v>2231.19</v>
      </c>
      <c r="L438" s="22">
        <v>45495</v>
      </c>
    </row>
    <row r="439" spans="1:12" hidden="1" x14ac:dyDescent="0.35">
      <c r="A439">
        <v>86850</v>
      </c>
      <c r="B439">
        <v>104</v>
      </c>
      <c r="C439" t="s">
        <v>39</v>
      </c>
      <c r="D439" s="22">
        <v>45492</v>
      </c>
      <c r="E439" s="27">
        <v>1526.39</v>
      </c>
      <c r="F439" t="s">
        <v>44</v>
      </c>
      <c r="G439">
        <v>1</v>
      </c>
      <c r="H439" s="27">
        <v>0</v>
      </c>
      <c r="I439" s="27">
        <v>1526.39</v>
      </c>
      <c r="J439" s="27">
        <v>0</v>
      </c>
      <c r="K439" s="27">
        <v>0</v>
      </c>
      <c r="L439" s="22">
        <v>45492</v>
      </c>
    </row>
    <row r="440" spans="1:12" hidden="1" x14ac:dyDescent="0.35">
      <c r="A440">
        <v>86851</v>
      </c>
      <c r="B440">
        <v>104</v>
      </c>
      <c r="C440" t="s">
        <v>39</v>
      </c>
      <c r="D440" s="22">
        <v>45492</v>
      </c>
      <c r="E440" s="27">
        <v>12829.68</v>
      </c>
      <c r="F440" t="s">
        <v>45</v>
      </c>
      <c r="G440">
        <v>1</v>
      </c>
      <c r="H440" s="27">
        <v>121.88</v>
      </c>
      <c r="I440" s="27">
        <v>12707.8</v>
      </c>
      <c r="J440" s="27">
        <v>0</v>
      </c>
      <c r="K440" s="27">
        <v>12707.8</v>
      </c>
      <c r="L440" s="22">
        <v>45495</v>
      </c>
    </row>
    <row r="441" spans="1:12" hidden="1" x14ac:dyDescent="0.35">
      <c r="A441">
        <v>87517</v>
      </c>
      <c r="B441">
        <v>104</v>
      </c>
      <c r="C441" t="s">
        <v>39</v>
      </c>
      <c r="D441" s="22">
        <v>45493</v>
      </c>
      <c r="E441" s="27">
        <v>22342.5</v>
      </c>
      <c r="F441" t="s">
        <v>45</v>
      </c>
      <c r="G441">
        <v>1</v>
      </c>
      <c r="H441" s="27">
        <v>212.25</v>
      </c>
      <c r="I441" s="27">
        <v>22130.25</v>
      </c>
      <c r="J441" s="27">
        <v>0</v>
      </c>
      <c r="K441" s="27">
        <v>22130.25</v>
      </c>
      <c r="L441" s="22">
        <v>45495</v>
      </c>
    </row>
    <row r="442" spans="1:12" hidden="1" x14ac:dyDescent="0.35">
      <c r="A442">
        <v>87516</v>
      </c>
      <c r="B442">
        <v>104</v>
      </c>
      <c r="C442" t="s">
        <v>39</v>
      </c>
      <c r="D442" s="22">
        <v>45493</v>
      </c>
      <c r="E442" s="27">
        <v>2417</v>
      </c>
      <c r="F442" t="s">
        <v>44</v>
      </c>
      <c r="G442">
        <v>1</v>
      </c>
      <c r="H442" s="27">
        <v>0</v>
      </c>
      <c r="I442" s="27">
        <v>2417</v>
      </c>
      <c r="J442" s="27">
        <v>0</v>
      </c>
      <c r="K442" s="27">
        <v>0</v>
      </c>
      <c r="L442" s="22">
        <v>45495</v>
      </c>
    </row>
    <row r="443" spans="1:12" x14ac:dyDescent="0.35">
      <c r="A443">
        <v>87507</v>
      </c>
      <c r="B443">
        <v>104</v>
      </c>
      <c r="C443" t="s">
        <v>39</v>
      </c>
      <c r="D443" s="22">
        <v>45493</v>
      </c>
      <c r="E443" s="27">
        <v>54811.63</v>
      </c>
      <c r="F443" t="s">
        <v>40</v>
      </c>
      <c r="G443">
        <v>1</v>
      </c>
      <c r="H443" s="27">
        <v>1452.51</v>
      </c>
      <c r="I443" s="27">
        <v>53359.12</v>
      </c>
      <c r="J443" s="27">
        <v>0</v>
      </c>
      <c r="K443" s="27">
        <v>53359.12</v>
      </c>
      <c r="L443" s="22">
        <v>45495</v>
      </c>
    </row>
    <row r="444" spans="1:12" hidden="1" x14ac:dyDescent="0.35">
      <c r="A444">
        <v>87508</v>
      </c>
      <c r="B444">
        <v>104</v>
      </c>
      <c r="C444" t="s">
        <v>39</v>
      </c>
      <c r="D444" s="22">
        <v>45493</v>
      </c>
      <c r="E444" s="27">
        <v>992.97</v>
      </c>
      <c r="F444" t="s">
        <v>41</v>
      </c>
      <c r="G444">
        <v>1</v>
      </c>
      <c r="H444" s="27">
        <v>0</v>
      </c>
      <c r="I444" s="27">
        <v>992.97</v>
      </c>
      <c r="J444" s="27">
        <v>0</v>
      </c>
      <c r="K444" s="27">
        <v>0</v>
      </c>
      <c r="L444" s="22">
        <v>45495</v>
      </c>
    </row>
    <row r="445" spans="1:12" hidden="1" x14ac:dyDescent="0.35">
      <c r="A445">
        <v>87509</v>
      </c>
      <c r="B445">
        <v>104</v>
      </c>
      <c r="C445" t="s">
        <v>39</v>
      </c>
      <c r="D445" s="22">
        <v>45493</v>
      </c>
      <c r="E445" s="27">
        <v>17.5</v>
      </c>
      <c r="F445" t="s">
        <v>42</v>
      </c>
      <c r="G445">
        <v>1</v>
      </c>
      <c r="H445" s="27">
        <v>0.13</v>
      </c>
      <c r="I445" s="27">
        <v>17.37</v>
      </c>
      <c r="J445" s="27">
        <v>0</v>
      </c>
      <c r="K445" s="27">
        <v>17.37</v>
      </c>
      <c r="L445" s="22">
        <v>45495</v>
      </c>
    </row>
    <row r="446" spans="1:12" hidden="1" x14ac:dyDescent="0.35">
      <c r="A446">
        <v>87512</v>
      </c>
      <c r="B446">
        <v>104</v>
      </c>
      <c r="C446" t="s">
        <v>39</v>
      </c>
      <c r="D446" s="22">
        <v>45493</v>
      </c>
      <c r="E446" s="27">
        <v>3645.94</v>
      </c>
      <c r="F446" t="s">
        <v>43</v>
      </c>
      <c r="G446">
        <v>1</v>
      </c>
      <c r="H446" s="27">
        <v>26.98</v>
      </c>
      <c r="I446" s="27">
        <v>3618.96</v>
      </c>
      <c r="J446" s="27">
        <v>0</v>
      </c>
      <c r="K446" s="27">
        <v>3618.96</v>
      </c>
      <c r="L446" s="22">
        <v>45495</v>
      </c>
    </row>
    <row r="447" spans="1:12" hidden="1" x14ac:dyDescent="0.35">
      <c r="A447">
        <v>87499</v>
      </c>
      <c r="B447">
        <v>104</v>
      </c>
      <c r="C447" t="s">
        <v>39</v>
      </c>
      <c r="D447" s="22">
        <v>45494</v>
      </c>
      <c r="E447" s="27">
        <v>19514.71</v>
      </c>
      <c r="F447" t="s">
        <v>45</v>
      </c>
      <c r="G447">
        <v>1</v>
      </c>
      <c r="H447" s="27">
        <v>185.39</v>
      </c>
      <c r="I447" s="27">
        <v>19329.32</v>
      </c>
      <c r="J447" s="27">
        <v>0</v>
      </c>
      <c r="K447" s="27">
        <v>19329.32</v>
      </c>
      <c r="L447" s="22">
        <v>45495</v>
      </c>
    </row>
    <row r="448" spans="1:12" hidden="1" x14ac:dyDescent="0.35">
      <c r="A448">
        <v>87498</v>
      </c>
      <c r="B448">
        <v>104</v>
      </c>
      <c r="C448" t="s">
        <v>39</v>
      </c>
      <c r="D448" s="22">
        <v>45494</v>
      </c>
      <c r="E448" s="27">
        <v>1301.26</v>
      </c>
      <c r="F448" t="s">
        <v>44</v>
      </c>
      <c r="G448">
        <v>1</v>
      </c>
      <c r="H448" s="27">
        <v>0</v>
      </c>
      <c r="I448" s="27">
        <v>1301.26</v>
      </c>
      <c r="J448" s="27">
        <v>0</v>
      </c>
      <c r="K448" s="27">
        <v>0</v>
      </c>
      <c r="L448" s="22">
        <v>45495</v>
      </c>
    </row>
    <row r="449" spans="1:12" hidden="1" x14ac:dyDescent="0.35">
      <c r="A449">
        <v>87494</v>
      </c>
      <c r="B449">
        <v>104</v>
      </c>
      <c r="C449" t="s">
        <v>39</v>
      </c>
      <c r="D449" s="22">
        <v>45494</v>
      </c>
      <c r="E449" s="27">
        <v>2257.16</v>
      </c>
      <c r="F449" t="s">
        <v>43</v>
      </c>
      <c r="G449">
        <v>1</v>
      </c>
      <c r="H449" s="27">
        <v>16.7</v>
      </c>
      <c r="I449" s="27">
        <v>2240.46</v>
      </c>
      <c r="J449" s="27">
        <v>0</v>
      </c>
      <c r="K449" s="27">
        <v>2240.46</v>
      </c>
      <c r="L449" s="22">
        <v>45495</v>
      </c>
    </row>
    <row r="450" spans="1:12" hidden="1" x14ac:dyDescent="0.35">
      <c r="A450">
        <v>87491</v>
      </c>
      <c r="B450">
        <v>104</v>
      </c>
      <c r="C450" t="s">
        <v>39</v>
      </c>
      <c r="D450" s="22">
        <v>45494</v>
      </c>
      <c r="E450" s="27">
        <v>19</v>
      </c>
      <c r="F450" t="s">
        <v>42</v>
      </c>
      <c r="G450">
        <v>1</v>
      </c>
      <c r="H450" s="27">
        <v>0.14000000000000001</v>
      </c>
      <c r="I450" s="27">
        <v>18.86</v>
      </c>
      <c r="J450" s="27">
        <v>0</v>
      </c>
      <c r="K450" s="27">
        <v>18.86</v>
      </c>
      <c r="L450" s="22">
        <v>45495</v>
      </c>
    </row>
    <row r="451" spans="1:12" hidden="1" x14ac:dyDescent="0.35">
      <c r="A451">
        <v>87490</v>
      </c>
      <c r="B451">
        <v>104</v>
      </c>
      <c r="C451" t="s">
        <v>39</v>
      </c>
      <c r="D451" s="22">
        <v>45494</v>
      </c>
      <c r="E451" s="27">
        <v>727.78</v>
      </c>
      <c r="F451" t="s">
        <v>41</v>
      </c>
      <c r="G451">
        <v>1</v>
      </c>
      <c r="H451" s="27">
        <v>0</v>
      </c>
      <c r="I451" s="27">
        <v>727.78</v>
      </c>
      <c r="J451" s="27">
        <v>0</v>
      </c>
      <c r="K451" s="27">
        <v>0</v>
      </c>
      <c r="L451" s="22">
        <v>45495</v>
      </c>
    </row>
    <row r="452" spans="1:12" x14ac:dyDescent="0.35">
      <c r="A452">
        <v>87489</v>
      </c>
      <c r="B452">
        <v>104</v>
      </c>
      <c r="C452" t="s">
        <v>39</v>
      </c>
      <c r="D452" s="22">
        <v>45494</v>
      </c>
      <c r="E452" s="27">
        <v>37574.47</v>
      </c>
      <c r="F452" t="s">
        <v>40</v>
      </c>
      <c r="G452">
        <v>1</v>
      </c>
      <c r="H452" s="27">
        <v>995.72</v>
      </c>
      <c r="I452" s="27">
        <v>36578.75</v>
      </c>
      <c r="J452" s="27">
        <v>0</v>
      </c>
      <c r="K452" s="27">
        <v>36578.75</v>
      </c>
      <c r="L452" s="22">
        <v>45495</v>
      </c>
    </row>
    <row r="453" spans="1:12" x14ac:dyDescent="0.35">
      <c r="A453">
        <v>87867</v>
      </c>
      <c r="B453">
        <v>104</v>
      </c>
      <c r="C453" t="s">
        <v>39</v>
      </c>
      <c r="D453" s="22">
        <v>45495</v>
      </c>
      <c r="E453" s="27">
        <v>12096.29</v>
      </c>
      <c r="F453" t="s">
        <v>40</v>
      </c>
      <c r="G453">
        <v>1</v>
      </c>
      <c r="H453" s="27">
        <v>320.55</v>
      </c>
      <c r="I453" s="27">
        <v>11775.74</v>
      </c>
      <c r="J453" s="27">
        <v>0</v>
      </c>
      <c r="K453" s="27">
        <v>11775.74</v>
      </c>
      <c r="L453" s="22">
        <v>45495</v>
      </c>
    </row>
    <row r="454" spans="1:12" hidden="1" x14ac:dyDescent="0.35">
      <c r="A454">
        <v>87868</v>
      </c>
      <c r="B454">
        <v>104</v>
      </c>
      <c r="C454" t="s">
        <v>39</v>
      </c>
      <c r="D454" s="22">
        <v>45495</v>
      </c>
      <c r="E454" s="27">
        <v>1239.97</v>
      </c>
      <c r="F454" t="s">
        <v>41</v>
      </c>
      <c r="G454">
        <v>1</v>
      </c>
      <c r="H454" s="27">
        <v>0</v>
      </c>
      <c r="I454" s="27">
        <v>1239.97</v>
      </c>
      <c r="J454" s="27">
        <v>0</v>
      </c>
      <c r="K454" s="27">
        <v>0</v>
      </c>
      <c r="L454" s="22">
        <v>45495</v>
      </c>
    </row>
    <row r="455" spans="1:12" hidden="1" x14ac:dyDescent="0.35">
      <c r="A455">
        <v>87872</v>
      </c>
      <c r="B455">
        <v>104</v>
      </c>
      <c r="C455" t="s">
        <v>39</v>
      </c>
      <c r="D455" s="22">
        <v>45495</v>
      </c>
      <c r="E455" s="27">
        <v>505.89</v>
      </c>
      <c r="F455" t="s">
        <v>43</v>
      </c>
      <c r="G455">
        <v>1</v>
      </c>
      <c r="H455" s="27">
        <v>3.74</v>
      </c>
      <c r="I455" s="27">
        <v>502.15</v>
      </c>
      <c r="J455" s="27">
        <v>0</v>
      </c>
      <c r="K455" s="27">
        <v>502.15</v>
      </c>
      <c r="L455" s="22">
        <v>45496</v>
      </c>
    </row>
    <row r="456" spans="1:12" hidden="1" x14ac:dyDescent="0.35">
      <c r="A456">
        <v>87876</v>
      </c>
      <c r="B456">
        <v>104</v>
      </c>
      <c r="C456" t="s">
        <v>39</v>
      </c>
      <c r="D456" s="22">
        <v>45495</v>
      </c>
      <c r="E456" s="27">
        <v>621.5</v>
      </c>
      <c r="F456" t="s">
        <v>44</v>
      </c>
      <c r="G456">
        <v>1</v>
      </c>
      <c r="H456" s="27">
        <v>0</v>
      </c>
      <c r="I456" s="27">
        <v>621.5</v>
      </c>
      <c r="J456" s="27">
        <v>0</v>
      </c>
      <c r="K456" s="27">
        <v>0</v>
      </c>
      <c r="L456" s="22">
        <v>45495</v>
      </c>
    </row>
    <row r="457" spans="1:12" hidden="1" x14ac:dyDescent="0.35">
      <c r="A457">
        <v>87877</v>
      </c>
      <c r="B457">
        <v>104</v>
      </c>
      <c r="C457" t="s">
        <v>39</v>
      </c>
      <c r="D457" s="22">
        <v>45495</v>
      </c>
      <c r="E457" s="27">
        <v>4778.51</v>
      </c>
      <c r="F457" t="s">
        <v>45</v>
      </c>
      <c r="G457">
        <v>1</v>
      </c>
      <c r="H457" s="27">
        <v>45.4</v>
      </c>
      <c r="I457" s="27">
        <v>4733.1099999999997</v>
      </c>
      <c r="J457" s="27">
        <v>0</v>
      </c>
      <c r="K457" s="27">
        <v>4733.1099999999997</v>
      </c>
      <c r="L457" s="22">
        <v>45496</v>
      </c>
    </row>
    <row r="458" spans="1:12" hidden="1" x14ac:dyDescent="0.35">
      <c r="A458">
        <v>88186</v>
      </c>
      <c r="B458">
        <v>104</v>
      </c>
      <c r="C458" t="s">
        <v>39</v>
      </c>
      <c r="D458" s="22">
        <v>45496</v>
      </c>
      <c r="E458" s="27">
        <v>393</v>
      </c>
      <c r="F458" t="s">
        <v>46</v>
      </c>
      <c r="G458">
        <v>1</v>
      </c>
      <c r="H458" s="27">
        <v>0</v>
      </c>
      <c r="I458" s="27">
        <v>393</v>
      </c>
      <c r="J458" s="27">
        <v>0</v>
      </c>
      <c r="K458" s="27">
        <v>393</v>
      </c>
      <c r="L458" s="22">
        <v>45496</v>
      </c>
    </row>
    <row r="459" spans="1:12" x14ac:dyDescent="0.35">
      <c r="A459">
        <v>88174</v>
      </c>
      <c r="B459">
        <v>104</v>
      </c>
      <c r="C459" t="s">
        <v>39</v>
      </c>
      <c r="D459" s="22">
        <v>45496</v>
      </c>
      <c r="E459" s="27">
        <v>15847.22</v>
      </c>
      <c r="F459" t="s">
        <v>40</v>
      </c>
      <c r="G459">
        <v>1</v>
      </c>
      <c r="H459" s="27">
        <v>419.95</v>
      </c>
      <c r="I459" s="27">
        <v>15427.27</v>
      </c>
      <c r="J459" s="27">
        <v>0</v>
      </c>
      <c r="K459" s="27">
        <v>15427.27</v>
      </c>
      <c r="L459" s="22">
        <v>45496</v>
      </c>
    </row>
    <row r="460" spans="1:12" hidden="1" x14ac:dyDescent="0.35">
      <c r="A460">
        <v>88175</v>
      </c>
      <c r="B460">
        <v>104</v>
      </c>
      <c r="C460" t="s">
        <v>39</v>
      </c>
      <c r="D460" s="22">
        <v>45496</v>
      </c>
      <c r="E460" s="27">
        <v>1608.06</v>
      </c>
      <c r="F460" t="s">
        <v>41</v>
      </c>
      <c r="G460">
        <v>1</v>
      </c>
      <c r="H460" s="27">
        <v>0</v>
      </c>
      <c r="I460" s="27">
        <v>1608.06</v>
      </c>
      <c r="J460" s="27">
        <v>0</v>
      </c>
      <c r="K460" s="27">
        <v>0</v>
      </c>
      <c r="L460" s="22">
        <v>45496</v>
      </c>
    </row>
    <row r="461" spans="1:12" hidden="1" x14ac:dyDescent="0.35">
      <c r="A461">
        <v>88179</v>
      </c>
      <c r="B461">
        <v>104</v>
      </c>
      <c r="C461" t="s">
        <v>39</v>
      </c>
      <c r="D461" s="22">
        <v>45496</v>
      </c>
      <c r="E461" s="27">
        <v>705.68</v>
      </c>
      <c r="F461" t="s">
        <v>43</v>
      </c>
      <c r="G461">
        <v>1</v>
      </c>
      <c r="H461" s="27">
        <v>5.22</v>
      </c>
      <c r="I461" s="27">
        <v>700.46</v>
      </c>
      <c r="J461" s="27">
        <v>0</v>
      </c>
      <c r="K461" s="27">
        <v>700.46</v>
      </c>
      <c r="L461" s="22">
        <v>45497</v>
      </c>
    </row>
    <row r="462" spans="1:12" hidden="1" x14ac:dyDescent="0.35">
      <c r="A462">
        <v>88183</v>
      </c>
      <c r="B462">
        <v>104</v>
      </c>
      <c r="C462" t="s">
        <v>39</v>
      </c>
      <c r="D462" s="22">
        <v>45496</v>
      </c>
      <c r="E462" s="27">
        <v>88.85</v>
      </c>
      <c r="F462" t="s">
        <v>44</v>
      </c>
      <c r="G462">
        <v>1</v>
      </c>
      <c r="H462" s="27">
        <v>0</v>
      </c>
      <c r="I462" s="27">
        <v>88.85</v>
      </c>
      <c r="J462" s="27">
        <v>0</v>
      </c>
      <c r="K462" s="27">
        <v>0</v>
      </c>
      <c r="L462" s="22">
        <v>45496</v>
      </c>
    </row>
    <row r="463" spans="1:12" hidden="1" x14ac:dyDescent="0.35">
      <c r="A463">
        <v>88184</v>
      </c>
      <c r="B463">
        <v>104</v>
      </c>
      <c r="C463" t="s">
        <v>39</v>
      </c>
      <c r="D463" s="22">
        <v>45496</v>
      </c>
      <c r="E463" s="27">
        <v>5655.57</v>
      </c>
      <c r="F463" t="s">
        <v>45</v>
      </c>
      <c r="G463">
        <v>1</v>
      </c>
      <c r="H463" s="27">
        <v>53.73</v>
      </c>
      <c r="I463" s="27">
        <v>5601.84</v>
      </c>
      <c r="J463" s="27">
        <v>0</v>
      </c>
      <c r="K463" s="27">
        <v>5601.84</v>
      </c>
      <c r="L463" s="22">
        <v>45497</v>
      </c>
    </row>
    <row r="464" spans="1:12" hidden="1" x14ac:dyDescent="0.35">
      <c r="A464">
        <v>88341</v>
      </c>
      <c r="B464">
        <v>104</v>
      </c>
      <c r="C464" t="s">
        <v>39</v>
      </c>
      <c r="D464" s="22">
        <v>45497</v>
      </c>
      <c r="E464" s="27">
        <v>1334.59</v>
      </c>
      <c r="F464" t="s">
        <v>43</v>
      </c>
      <c r="G464">
        <v>1</v>
      </c>
      <c r="H464" s="27">
        <v>9.8800000000000008</v>
      </c>
      <c r="I464" s="27">
        <v>1324.71</v>
      </c>
      <c r="J464" s="27">
        <v>0</v>
      </c>
      <c r="K464" s="27">
        <v>1324.71</v>
      </c>
      <c r="L464" s="22">
        <v>45498</v>
      </c>
    </row>
    <row r="465" spans="1:12" hidden="1" x14ac:dyDescent="0.35">
      <c r="A465">
        <v>88346</v>
      </c>
      <c r="B465">
        <v>104</v>
      </c>
      <c r="C465" t="s">
        <v>39</v>
      </c>
      <c r="D465" s="22">
        <v>45497</v>
      </c>
      <c r="E465" s="27">
        <v>5682.33</v>
      </c>
      <c r="F465" t="s">
        <v>45</v>
      </c>
      <c r="G465">
        <v>1</v>
      </c>
      <c r="H465" s="27">
        <v>53.98</v>
      </c>
      <c r="I465" s="27">
        <v>5628.35</v>
      </c>
      <c r="J465" s="27">
        <v>0</v>
      </c>
      <c r="K465" s="27">
        <v>5628.35</v>
      </c>
      <c r="L465" s="22">
        <v>45498</v>
      </c>
    </row>
    <row r="466" spans="1:12" hidden="1" x14ac:dyDescent="0.35">
      <c r="A466">
        <v>88345</v>
      </c>
      <c r="B466">
        <v>104</v>
      </c>
      <c r="C466" t="s">
        <v>39</v>
      </c>
      <c r="D466" s="22">
        <v>45497</v>
      </c>
      <c r="E466" s="27">
        <v>431.38</v>
      </c>
      <c r="F466" t="s">
        <v>44</v>
      </c>
      <c r="G466">
        <v>1</v>
      </c>
      <c r="H466" s="27">
        <v>0</v>
      </c>
      <c r="I466" s="27">
        <v>431.38</v>
      </c>
      <c r="J466" s="27">
        <v>0</v>
      </c>
      <c r="K466" s="27">
        <v>0</v>
      </c>
      <c r="L466" s="22">
        <v>45497</v>
      </c>
    </row>
    <row r="467" spans="1:12" x14ac:dyDescent="0.35">
      <c r="A467">
        <v>88336</v>
      </c>
      <c r="B467">
        <v>104</v>
      </c>
      <c r="C467" t="s">
        <v>39</v>
      </c>
      <c r="D467" s="22">
        <v>45497</v>
      </c>
      <c r="E467" s="27">
        <v>12548.97</v>
      </c>
      <c r="F467" t="s">
        <v>40</v>
      </c>
      <c r="G467">
        <v>1</v>
      </c>
      <c r="H467" s="27">
        <v>332.55</v>
      </c>
      <c r="I467" s="27">
        <v>12216.42</v>
      </c>
      <c r="J467" s="27">
        <v>0</v>
      </c>
      <c r="K467" s="27">
        <v>12216.42</v>
      </c>
      <c r="L467" s="22">
        <v>45497</v>
      </c>
    </row>
    <row r="468" spans="1:12" hidden="1" x14ac:dyDescent="0.35">
      <c r="A468">
        <v>90866</v>
      </c>
      <c r="B468">
        <v>104</v>
      </c>
      <c r="C468" t="s">
        <v>39</v>
      </c>
      <c r="D468" s="22">
        <v>45498</v>
      </c>
      <c r="E468" s="27">
        <v>6853.24</v>
      </c>
      <c r="F468" t="s">
        <v>45</v>
      </c>
      <c r="G468">
        <v>1</v>
      </c>
      <c r="H468" s="27">
        <v>65.11</v>
      </c>
      <c r="I468" s="27">
        <v>6788.13</v>
      </c>
      <c r="J468" s="27">
        <v>0</v>
      </c>
      <c r="K468" s="27">
        <v>6788.13</v>
      </c>
      <c r="L468" s="22">
        <v>45499</v>
      </c>
    </row>
    <row r="469" spans="1:12" hidden="1" x14ac:dyDescent="0.35">
      <c r="A469">
        <v>90865</v>
      </c>
      <c r="B469">
        <v>104</v>
      </c>
      <c r="C469" t="s">
        <v>39</v>
      </c>
      <c r="D469" s="22">
        <v>45498</v>
      </c>
      <c r="E469" s="27">
        <v>1015.54</v>
      </c>
      <c r="F469" t="s">
        <v>44</v>
      </c>
      <c r="G469">
        <v>1</v>
      </c>
      <c r="H469" s="27">
        <v>0</v>
      </c>
      <c r="I469" s="27">
        <v>1015.54</v>
      </c>
      <c r="J469" s="27">
        <v>0</v>
      </c>
      <c r="K469" s="27">
        <v>0</v>
      </c>
      <c r="L469" s="22">
        <v>45498</v>
      </c>
    </row>
    <row r="470" spans="1:12" hidden="1" x14ac:dyDescent="0.35">
      <c r="A470">
        <v>90861</v>
      </c>
      <c r="B470">
        <v>104</v>
      </c>
      <c r="C470" t="s">
        <v>39</v>
      </c>
      <c r="D470" s="22">
        <v>45498</v>
      </c>
      <c r="E470" s="27">
        <v>1301.3599999999999</v>
      </c>
      <c r="F470" t="s">
        <v>43</v>
      </c>
      <c r="G470">
        <v>1</v>
      </c>
      <c r="H470" s="27">
        <v>9.6300000000000008</v>
      </c>
      <c r="I470" s="27">
        <v>1291.73</v>
      </c>
      <c r="J470" s="27">
        <v>0</v>
      </c>
      <c r="K470" s="27">
        <v>1291.73</v>
      </c>
      <c r="L470" s="22">
        <v>45499</v>
      </c>
    </row>
    <row r="471" spans="1:12" x14ac:dyDescent="0.35">
      <c r="A471">
        <v>90856</v>
      </c>
      <c r="B471">
        <v>104</v>
      </c>
      <c r="C471" t="s">
        <v>39</v>
      </c>
      <c r="D471" s="22">
        <v>45498</v>
      </c>
      <c r="E471" s="27">
        <v>18034.759999999998</v>
      </c>
      <c r="F471" t="s">
        <v>40</v>
      </c>
      <c r="G471">
        <v>1</v>
      </c>
      <c r="H471" s="27">
        <v>477.92</v>
      </c>
      <c r="I471" s="27">
        <v>17556.84</v>
      </c>
      <c r="J471" s="27">
        <v>0</v>
      </c>
      <c r="K471" s="27">
        <v>17556.84</v>
      </c>
      <c r="L471" s="22">
        <v>45498</v>
      </c>
    </row>
    <row r="472" spans="1:12" hidden="1" x14ac:dyDescent="0.35">
      <c r="A472">
        <v>90858</v>
      </c>
      <c r="B472">
        <v>104</v>
      </c>
      <c r="C472" t="s">
        <v>39</v>
      </c>
      <c r="D472" s="22">
        <v>45498</v>
      </c>
      <c r="E472" s="27">
        <v>26.6</v>
      </c>
      <c r="F472" t="s">
        <v>42</v>
      </c>
      <c r="G472">
        <v>1</v>
      </c>
      <c r="H472" s="27">
        <v>0.2</v>
      </c>
      <c r="I472" s="27">
        <v>26.4</v>
      </c>
      <c r="J472" s="27">
        <v>0</v>
      </c>
      <c r="K472" s="27">
        <v>26.4</v>
      </c>
      <c r="L472" s="22">
        <v>45499</v>
      </c>
    </row>
    <row r="473" spans="1:12" hidden="1" x14ac:dyDescent="0.35">
      <c r="A473">
        <v>90857</v>
      </c>
      <c r="B473">
        <v>104</v>
      </c>
      <c r="C473" t="s">
        <v>39</v>
      </c>
      <c r="D473" s="22">
        <v>45498</v>
      </c>
      <c r="E473" s="27">
        <v>631.77</v>
      </c>
      <c r="F473" t="s">
        <v>41</v>
      </c>
      <c r="G473">
        <v>1</v>
      </c>
      <c r="H473" s="27">
        <v>0</v>
      </c>
      <c r="I473" s="27">
        <v>631.77</v>
      </c>
      <c r="J473" s="27">
        <v>0</v>
      </c>
      <c r="K473" s="27">
        <v>0</v>
      </c>
      <c r="L473" s="22">
        <v>45498</v>
      </c>
    </row>
    <row r="474" spans="1:12" hidden="1" x14ac:dyDescent="0.35">
      <c r="A474">
        <v>91113</v>
      </c>
      <c r="B474">
        <v>104</v>
      </c>
      <c r="C474" t="s">
        <v>39</v>
      </c>
      <c r="D474" s="22">
        <v>45499</v>
      </c>
      <c r="E474" s="27">
        <v>12993.45</v>
      </c>
      <c r="F474" t="s">
        <v>45</v>
      </c>
      <c r="G474">
        <v>1</v>
      </c>
      <c r="H474" s="27">
        <v>123.44</v>
      </c>
      <c r="I474" s="27">
        <v>12870.01</v>
      </c>
      <c r="J474" s="27">
        <v>0</v>
      </c>
      <c r="K474" s="27">
        <v>12870.01</v>
      </c>
      <c r="L474" s="22">
        <v>45502</v>
      </c>
    </row>
    <row r="475" spans="1:12" hidden="1" x14ac:dyDescent="0.35">
      <c r="A475">
        <v>91104</v>
      </c>
      <c r="B475">
        <v>104</v>
      </c>
      <c r="C475" t="s">
        <v>39</v>
      </c>
      <c r="D475" s="22">
        <v>45499</v>
      </c>
      <c r="E475" s="27">
        <v>1295.17</v>
      </c>
      <c r="F475" t="s">
        <v>41</v>
      </c>
      <c r="G475">
        <v>1</v>
      </c>
      <c r="H475" s="27">
        <v>0</v>
      </c>
      <c r="I475" s="27">
        <v>1295.17</v>
      </c>
      <c r="J475" s="27">
        <v>0</v>
      </c>
      <c r="K475" s="27">
        <v>0</v>
      </c>
      <c r="L475" s="22">
        <v>45499</v>
      </c>
    </row>
    <row r="476" spans="1:12" x14ac:dyDescent="0.35">
      <c r="A476">
        <v>91103</v>
      </c>
      <c r="B476">
        <v>104</v>
      </c>
      <c r="C476" t="s">
        <v>39</v>
      </c>
      <c r="D476" s="22">
        <v>45499</v>
      </c>
      <c r="E476" s="27">
        <v>31632.23</v>
      </c>
      <c r="F476" t="s">
        <v>40</v>
      </c>
      <c r="G476">
        <v>1</v>
      </c>
      <c r="H476" s="27">
        <v>838.25</v>
      </c>
      <c r="I476" s="27">
        <v>30793.98</v>
      </c>
      <c r="J476" s="27">
        <v>0</v>
      </c>
      <c r="K476" s="27">
        <v>30793.98</v>
      </c>
      <c r="L476" s="22">
        <v>45499</v>
      </c>
    </row>
    <row r="477" spans="1:12" hidden="1" x14ac:dyDescent="0.35">
      <c r="A477">
        <v>91108</v>
      </c>
      <c r="B477">
        <v>104</v>
      </c>
      <c r="C477" t="s">
        <v>39</v>
      </c>
      <c r="D477" s="22">
        <v>45499</v>
      </c>
      <c r="E477" s="27">
        <v>2425.21</v>
      </c>
      <c r="F477" t="s">
        <v>43</v>
      </c>
      <c r="G477">
        <v>1</v>
      </c>
      <c r="H477" s="27">
        <v>17.95</v>
      </c>
      <c r="I477" s="27">
        <v>2407.2600000000002</v>
      </c>
      <c r="J477" s="27">
        <v>0</v>
      </c>
      <c r="K477" s="27">
        <v>2407.2600000000002</v>
      </c>
      <c r="L477" s="22">
        <v>45502</v>
      </c>
    </row>
    <row r="478" spans="1:12" hidden="1" x14ac:dyDescent="0.35">
      <c r="A478">
        <v>91112</v>
      </c>
      <c r="B478">
        <v>104</v>
      </c>
      <c r="C478" t="s">
        <v>39</v>
      </c>
      <c r="D478" s="22">
        <v>45499</v>
      </c>
      <c r="E478" s="27">
        <v>1970.29</v>
      </c>
      <c r="F478" t="s">
        <v>44</v>
      </c>
      <c r="G478">
        <v>1</v>
      </c>
      <c r="H478" s="27">
        <v>0</v>
      </c>
      <c r="I478" s="27">
        <v>1970.29</v>
      </c>
      <c r="J478" s="27">
        <v>0</v>
      </c>
      <c r="K478" s="27">
        <v>0</v>
      </c>
      <c r="L478" s="22">
        <v>45499</v>
      </c>
    </row>
    <row r="479" spans="1:12" hidden="1" x14ac:dyDescent="0.35">
      <c r="A479">
        <v>91683</v>
      </c>
      <c r="B479">
        <v>104</v>
      </c>
      <c r="C479" t="s">
        <v>39</v>
      </c>
      <c r="D479" s="22">
        <v>45500</v>
      </c>
      <c r="E479" s="27">
        <v>20263.98</v>
      </c>
      <c r="F479" t="s">
        <v>45</v>
      </c>
      <c r="G479">
        <v>1</v>
      </c>
      <c r="H479" s="27">
        <v>192.51</v>
      </c>
      <c r="I479" s="27">
        <v>20071.47</v>
      </c>
      <c r="J479" s="27">
        <v>0</v>
      </c>
      <c r="K479" s="27">
        <v>20071.47</v>
      </c>
      <c r="L479" s="22">
        <v>45502</v>
      </c>
    </row>
    <row r="480" spans="1:12" x14ac:dyDescent="0.35">
      <c r="A480">
        <v>91673</v>
      </c>
      <c r="B480">
        <v>104</v>
      </c>
      <c r="C480" t="s">
        <v>39</v>
      </c>
      <c r="D480" s="22">
        <v>45500</v>
      </c>
      <c r="E480" s="27">
        <v>64388.81</v>
      </c>
      <c r="F480" t="s">
        <v>40</v>
      </c>
      <c r="G480">
        <v>1</v>
      </c>
      <c r="H480" s="27">
        <v>1706.3</v>
      </c>
      <c r="I480" s="27">
        <v>62682.51</v>
      </c>
      <c r="J480" s="27">
        <v>0</v>
      </c>
      <c r="K480" s="27">
        <v>62682.51</v>
      </c>
      <c r="L480" s="22">
        <v>45502</v>
      </c>
    </row>
    <row r="481" spans="1:12" hidden="1" x14ac:dyDescent="0.35">
      <c r="A481">
        <v>91674</v>
      </c>
      <c r="B481">
        <v>104</v>
      </c>
      <c r="C481" t="s">
        <v>39</v>
      </c>
      <c r="D481" s="22">
        <v>45500</v>
      </c>
      <c r="E481" s="27">
        <v>863.6</v>
      </c>
      <c r="F481" t="s">
        <v>41</v>
      </c>
      <c r="G481">
        <v>1</v>
      </c>
      <c r="H481" s="27">
        <v>0</v>
      </c>
      <c r="I481" s="27">
        <v>863.6</v>
      </c>
      <c r="J481" s="27">
        <v>0</v>
      </c>
      <c r="K481" s="27">
        <v>0</v>
      </c>
      <c r="L481" s="22">
        <v>45502</v>
      </c>
    </row>
    <row r="482" spans="1:12" hidden="1" x14ac:dyDescent="0.35">
      <c r="A482">
        <v>91675</v>
      </c>
      <c r="B482">
        <v>104</v>
      </c>
      <c r="C482" t="s">
        <v>39</v>
      </c>
      <c r="D482" s="22">
        <v>45500</v>
      </c>
      <c r="E482" s="27">
        <v>128.35</v>
      </c>
      <c r="F482" t="s">
        <v>42</v>
      </c>
      <c r="G482">
        <v>1</v>
      </c>
      <c r="H482" s="27">
        <v>0.95</v>
      </c>
      <c r="I482" s="27">
        <v>127.4</v>
      </c>
      <c r="J482" s="27">
        <v>0</v>
      </c>
      <c r="K482" s="27">
        <v>127.4</v>
      </c>
      <c r="L482" s="22">
        <v>45502</v>
      </c>
    </row>
    <row r="483" spans="1:12" hidden="1" x14ac:dyDescent="0.35">
      <c r="A483">
        <v>91678</v>
      </c>
      <c r="B483">
        <v>104</v>
      </c>
      <c r="C483" t="s">
        <v>39</v>
      </c>
      <c r="D483" s="22">
        <v>45500</v>
      </c>
      <c r="E483" s="27">
        <v>2788.28</v>
      </c>
      <c r="F483" t="s">
        <v>43</v>
      </c>
      <c r="G483">
        <v>1</v>
      </c>
      <c r="H483" s="27">
        <v>20.63</v>
      </c>
      <c r="I483" s="27">
        <v>2767.65</v>
      </c>
      <c r="J483" s="27">
        <v>0</v>
      </c>
      <c r="K483" s="27">
        <v>2767.65</v>
      </c>
      <c r="L483" s="22">
        <v>45502</v>
      </c>
    </row>
    <row r="484" spans="1:12" hidden="1" x14ac:dyDescent="0.35">
      <c r="A484">
        <v>91682</v>
      </c>
      <c r="B484">
        <v>104</v>
      </c>
      <c r="C484" t="s">
        <v>39</v>
      </c>
      <c r="D484" s="22">
        <v>45500</v>
      </c>
      <c r="E484" s="27">
        <v>2935.39</v>
      </c>
      <c r="F484" t="s">
        <v>44</v>
      </c>
      <c r="G484">
        <v>1</v>
      </c>
      <c r="H484" s="27">
        <v>0</v>
      </c>
      <c r="I484" s="27">
        <v>2935.39</v>
      </c>
      <c r="J484" s="27">
        <v>0</v>
      </c>
      <c r="K484" s="27">
        <v>0</v>
      </c>
      <c r="L484" s="22">
        <v>45502</v>
      </c>
    </row>
    <row r="485" spans="1:12" hidden="1" x14ac:dyDescent="0.35">
      <c r="A485">
        <v>92036</v>
      </c>
      <c r="B485">
        <v>104</v>
      </c>
      <c r="C485" t="s">
        <v>39</v>
      </c>
      <c r="D485" s="22">
        <v>45501</v>
      </c>
      <c r="E485" s="27">
        <v>17.96</v>
      </c>
      <c r="F485" t="s">
        <v>42</v>
      </c>
      <c r="G485">
        <v>1</v>
      </c>
      <c r="H485" s="27">
        <v>0.13</v>
      </c>
      <c r="I485" s="27">
        <v>17.829999999999998</v>
      </c>
      <c r="J485" s="27">
        <v>0</v>
      </c>
      <c r="K485" s="27">
        <v>17.829999999999998</v>
      </c>
      <c r="L485" s="22">
        <v>45502</v>
      </c>
    </row>
    <row r="486" spans="1:12" x14ac:dyDescent="0.35">
      <c r="A486">
        <v>92034</v>
      </c>
      <c r="B486">
        <v>104</v>
      </c>
      <c r="C486" t="s">
        <v>39</v>
      </c>
      <c r="D486" s="22">
        <v>45501</v>
      </c>
      <c r="E486" s="27">
        <v>44362.31</v>
      </c>
      <c r="F486" t="s">
        <v>40</v>
      </c>
      <c r="G486">
        <v>1</v>
      </c>
      <c r="H486" s="27">
        <v>1175.5999999999999</v>
      </c>
      <c r="I486" s="27">
        <v>43186.71</v>
      </c>
      <c r="J486" s="27">
        <v>0</v>
      </c>
      <c r="K486" s="27">
        <v>43186.71</v>
      </c>
      <c r="L486" s="22">
        <v>45502</v>
      </c>
    </row>
    <row r="487" spans="1:12" hidden="1" x14ac:dyDescent="0.35">
      <c r="A487">
        <v>92035</v>
      </c>
      <c r="B487">
        <v>104</v>
      </c>
      <c r="C487" t="s">
        <v>39</v>
      </c>
      <c r="D487" s="22">
        <v>45501</v>
      </c>
      <c r="E487" s="27">
        <v>544.09</v>
      </c>
      <c r="F487" t="s">
        <v>41</v>
      </c>
      <c r="G487">
        <v>1</v>
      </c>
      <c r="H487" s="27">
        <v>0</v>
      </c>
      <c r="I487" s="27">
        <v>544.09</v>
      </c>
      <c r="J487" s="27">
        <v>0</v>
      </c>
      <c r="K487" s="27">
        <v>0</v>
      </c>
      <c r="L487" s="22">
        <v>45502</v>
      </c>
    </row>
    <row r="488" spans="1:12" hidden="1" x14ac:dyDescent="0.35">
      <c r="A488">
        <v>92047</v>
      </c>
      <c r="B488">
        <v>104</v>
      </c>
      <c r="C488" t="s">
        <v>39</v>
      </c>
      <c r="D488" s="22">
        <v>45501</v>
      </c>
      <c r="E488" s="27">
        <v>70</v>
      </c>
      <c r="F488" t="s">
        <v>46</v>
      </c>
      <c r="G488">
        <v>1</v>
      </c>
      <c r="H488" s="27">
        <v>0</v>
      </c>
      <c r="I488" s="27">
        <v>70</v>
      </c>
      <c r="J488" s="27">
        <v>0</v>
      </c>
      <c r="K488" s="27">
        <v>70</v>
      </c>
      <c r="L488" s="22">
        <v>45502</v>
      </c>
    </row>
    <row r="489" spans="1:12" hidden="1" x14ac:dyDescent="0.35">
      <c r="A489">
        <v>92044</v>
      </c>
      <c r="B489">
        <v>104</v>
      </c>
      <c r="C489" t="s">
        <v>39</v>
      </c>
      <c r="D489" s="22">
        <v>45501</v>
      </c>
      <c r="E489" s="27">
        <v>16042.36</v>
      </c>
      <c r="F489" t="s">
        <v>45</v>
      </c>
      <c r="G489">
        <v>1</v>
      </c>
      <c r="H489" s="27">
        <v>152.4</v>
      </c>
      <c r="I489" s="27">
        <v>15889.96</v>
      </c>
      <c r="J489" s="27">
        <v>0</v>
      </c>
      <c r="K489" s="27">
        <v>15889.96</v>
      </c>
      <c r="L489" s="22">
        <v>45502</v>
      </c>
    </row>
    <row r="490" spans="1:12" hidden="1" x14ac:dyDescent="0.35">
      <c r="A490">
        <v>92043</v>
      </c>
      <c r="B490">
        <v>104</v>
      </c>
      <c r="C490" t="s">
        <v>39</v>
      </c>
      <c r="D490" s="22">
        <v>45501</v>
      </c>
      <c r="E490" s="27">
        <v>1226.58</v>
      </c>
      <c r="F490" t="s">
        <v>44</v>
      </c>
      <c r="G490">
        <v>1</v>
      </c>
      <c r="H490" s="27">
        <v>0</v>
      </c>
      <c r="I490" s="27">
        <v>1226.58</v>
      </c>
      <c r="J490" s="27">
        <v>0</v>
      </c>
      <c r="K490" s="27">
        <v>0</v>
      </c>
      <c r="L490" s="22">
        <v>45502</v>
      </c>
    </row>
    <row r="491" spans="1:12" hidden="1" x14ac:dyDescent="0.35">
      <c r="A491">
        <v>92039</v>
      </c>
      <c r="B491">
        <v>104</v>
      </c>
      <c r="C491" t="s">
        <v>39</v>
      </c>
      <c r="D491" s="22">
        <v>45501</v>
      </c>
      <c r="E491" s="27">
        <v>2478.69</v>
      </c>
      <c r="F491" t="s">
        <v>43</v>
      </c>
      <c r="G491">
        <v>1</v>
      </c>
      <c r="H491" s="27">
        <v>18.34</v>
      </c>
      <c r="I491" s="27">
        <v>2460.35</v>
      </c>
      <c r="J491" s="27">
        <v>0</v>
      </c>
      <c r="K491" s="27">
        <v>2460.35</v>
      </c>
      <c r="L491" s="22">
        <v>45502</v>
      </c>
    </row>
    <row r="492" spans="1:12" x14ac:dyDescent="0.35">
      <c r="A492">
        <v>91844</v>
      </c>
      <c r="B492">
        <v>104</v>
      </c>
      <c r="C492" t="s">
        <v>39</v>
      </c>
      <c r="D492" s="22">
        <v>45502</v>
      </c>
      <c r="E492" s="27">
        <v>8124.8</v>
      </c>
      <c r="F492" t="s">
        <v>40</v>
      </c>
      <c r="G492">
        <v>1</v>
      </c>
      <c r="H492" s="27">
        <v>215.31</v>
      </c>
      <c r="I492" s="27">
        <v>7909.49</v>
      </c>
      <c r="J492" s="27">
        <v>0</v>
      </c>
      <c r="K492" s="27">
        <v>7909.49</v>
      </c>
      <c r="L492" s="22">
        <v>45502</v>
      </c>
    </row>
    <row r="493" spans="1:12" hidden="1" x14ac:dyDescent="0.35">
      <c r="A493">
        <v>91845</v>
      </c>
      <c r="B493">
        <v>104</v>
      </c>
      <c r="C493" t="s">
        <v>39</v>
      </c>
      <c r="D493" s="22">
        <v>45502</v>
      </c>
      <c r="E493" s="27">
        <v>326.33999999999997</v>
      </c>
      <c r="F493" t="s">
        <v>41</v>
      </c>
      <c r="G493">
        <v>1</v>
      </c>
      <c r="H493" s="27">
        <v>0</v>
      </c>
      <c r="I493" s="27">
        <v>326.33999999999997</v>
      </c>
      <c r="J493" s="27">
        <v>0</v>
      </c>
      <c r="K493" s="27">
        <v>0</v>
      </c>
      <c r="L493" s="22">
        <v>45502</v>
      </c>
    </row>
    <row r="494" spans="1:12" hidden="1" x14ac:dyDescent="0.35">
      <c r="A494">
        <v>91849</v>
      </c>
      <c r="B494">
        <v>104</v>
      </c>
      <c r="C494" t="s">
        <v>39</v>
      </c>
      <c r="D494" s="22">
        <v>45502</v>
      </c>
      <c r="E494" s="27">
        <v>790.99</v>
      </c>
      <c r="F494" t="s">
        <v>43</v>
      </c>
      <c r="G494">
        <v>1</v>
      </c>
      <c r="H494" s="27">
        <v>5.85</v>
      </c>
      <c r="I494" s="27">
        <v>785.14</v>
      </c>
      <c r="J494" s="27">
        <v>0</v>
      </c>
      <c r="K494" s="27">
        <v>785.14</v>
      </c>
      <c r="L494" s="22">
        <v>45503</v>
      </c>
    </row>
    <row r="495" spans="1:12" hidden="1" x14ac:dyDescent="0.35">
      <c r="A495">
        <v>91853</v>
      </c>
      <c r="B495">
        <v>104</v>
      </c>
      <c r="C495" t="s">
        <v>39</v>
      </c>
      <c r="D495" s="22">
        <v>45502</v>
      </c>
      <c r="E495" s="27">
        <v>510.8</v>
      </c>
      <c r="F495" t="s">
        <v>44</v>
      </c>
      <c r="G495">
        <v>1</v>
      </c>
      <c r="H495" s="27">
        <v>0</v>
      </c>
      <c r="I495" s="27">
        <v>510.8</v>
      </c>
      <c r="J495" s="27">
        <v>0</v>
      </c>
      <c r="K495" s="27">
        <v>0</v>
      </c>
      <c r="L495" s="22">
        <v>45502</v>
      </c>
    </row>
    <row r="496" spans="1:12" hidden="1" x14ac:dyDescent="0.35">
      <c r="A496">
        <v>91854</v>
      </c>
      <c r="B496">
        <v>104</v>
      </c>
      <c r="C496" t="s">
        <v>39</v>
      </c>
      <c r="D496" s="22">
        <v>45502</v>
      </c>
      <c r="E496" s="27">
        <v>3830.61</v>
      </c>
      <c r="F496" t="s">
        <v>45</v>
      </c>
      <c r="G496">
        <v>1</v>
      </c>
      <c r="H496" s="27">
        <v>36.39</v>
      </c>
      <c r="I496" s="27">
        <v>3794.22</v>
      </c>
      <c r="J496" s="27">
        <v>0</v>
      </c>
      <c r="K496" s="27">
        <v>3794.22</v>
      </c>
      <c r="L496" s="22">
        <v>45503</v>
      </c>
    </row>
    <row r="497" spans="1:12" hidden="1" x14ac:dyDescent="0.35">
      <c r="A497">
        <v>92290</v>
      </c>
      <c r="B497">
        <v>104</v>
      </c>
      <c r="C497" t="s">
        <v>39</v>
      </c>
      <c r="D497" s="22">
        <v>45503</v>
      </c>
      <c r="E497" s="27">
        <v>1182.8</v>
      </c>
      <c r="F497" t="s">
        <v>44</v>
      </c>
      <c r="G497">
        <v>1</v>
      </c>
      <c r="H497" s="27">
        <v>0</v>
      </c>
      <c r="I497" s="27">
        <v>1182.8</v>
      </c>
      <c r="J497" s="27">
        <v>0</v>
      </c>
      <c r="K497" s="27">
        <v>0</v>
      </c>
      <c r="L497" s="22">
        <v>45503</v>
      </c>
    </row>
    <row r="498" spans="1:12" hidden="1" x14ac:dyDescent="0.35">
      <c r="A498">
        <v>92286</v>
      </c>
      <c r="B498">
        <v>104</v>
      </c>
      <c r="C498" t="s">
        <v>39</v>
      </c>
      <c r="D498" s="22">
        <v>45503</v>
      </c>
      <c r="E498" s="27">
        <v>349.23</v>
      </c>
      <c r="F498" t="s">
        <v>43</v>
      </c>
      <c r="G498">
        <v>1</v>
      </c>
      <c r="H498" s="27">
        <v>2.58</v>
      </c>
      <c r="I498" s="27">
        <v>346.65</v>
      </c>
      <c r="J498" s="27">
        <v>0</v>
      </c>
      <c r="K498" s="27">
        <v>346.65</v>
      </c>
      <c r="L498" s="22">
        <v>45504</v>
      </c>
    </row>
    <row r="499" spans="1:12" hidden="1" x14ac:dyDescent="0.35">
      <c r="A499">
        <v>92283</v>
      </c>
      <c r="B499">
        <v>104</v>
      </c>
      <c r="C499" t="s">
        <v>39</v>
      </c>
      <c r="D499" s="22">
        <v>45503</v>
      </c>
      <c r="E499" s="27">
        <v>36</v>
      </c>
      <c r="F499" t="s">
        <v>42</v>
      </c>
      <c r="G499">
        <v>1</v>
      </c>
      <c r="H499" s="27">
        <v>0.27</v>
      </c>
      <c r="I499" s="27">
        <v>35.729999999999997</v>
      </c>
      <c r="J499" s="27">
        <v>0</v>
      </c>
      <c r="K499" s="27">
        <v>35.729999999999997</v>
      </c>
      <c r="L499" s="22">
        <v>45504</v>
      </c>
    </row>
    <row r="500" spans="1:12" hidden="1" x14ac:dyDescent="0.35">
      <c r="A500">
        <v>92291</v>
      </c>
      <c r="B500">
        <v>104</v>
      </c>
      <c r="C500" t="s">
        <v>39</v>
      </c>
      <c r="D500" s="22">
        <v>45503</v>
      </c>
      <c r="E500" s="27">
        <v>2833.42</v>
      </c>
      <c r="F500" t="s">
        <v>45</v>
      </c>
      <c r="G500">
        <v>1</v>
      </c>
      <c r="H500" s="27">
        <v>26.92</v>
      </c>
      <c r="I500" s="27">
        <v>2806.5</v>
      </c>
      <c r="J500" s="27">
        <v>0</v>
      </c>
      <c r="K500" s="27">
        <v>2806.5</v>
      </c>
      <c r="L500" s="22">
        <v>45504</v>
      </c>
    </row>
    <row r="501" spans="1:12" hidden="1" x14ac:dyDescent="0.35">
      <c r="A501">
        <v>92282</v>
      </c>
      <c r="B501">
        <v>104</v>
      </c>
      <c r="C501" t="s">
        <v>39</v>
      </c>
      <c r="D501" s="22">
        <v>45503</v>
      </c>
      <c r="E501" s="27">
        <v>129.94999999999999</v>
      </c>
      <c r="F501" t="s">
        <v>41</v>
      </c>
      <c r="G501">
        <v>1</v>
      </c>
      <c r="H501" s="27">
        <v>0</v>
      </c>
      <c r="I501" s="27">
        <v>129.94999999999999</v>
      </c>
      <c r="J501" s="27">
        <v>0</v>
      </c>
      <c r="K501" s="27">
        <v>0</v>
      </c>
      <c r="L501" s="22">
        <v>45503</v>
      </c>
    </row>
    <row r="502" spans="1:12" x14ac:dyDescent="0.35">
      <c r="A502">
        <v>92281</v>
      </c>
      <c r="B502">
        <v>104</v>
      </c>
      <c r="C502" t="s">
        <v>39</v>
      </c>
      <c r="D502" s="22">
        <v>45503</v>
      </c>
      <c r="E502" s="27">
        <v>11866.12</v>
      </c>
      <c r="F502" t="s">
        <v>40</v>
      </c>
      <c r="G502">
        <v>1</v>
      </c>
      <c r="H502" s="27">
        <v>314.45</v>
      </c>
      <c r="I502" s="27">
        <v>11551.67</v>
      </c>
      <c r="J502" s="27">
        <v>0</v>
      </c>
      <c r="K502" s="27">
        <v>11551.67</v>
      </c>
      <c r="L502" s="22">
        <v>45503</v>
      </c>
    </row>
    <row r="503" spans="1:12" hidden="1" x14ac:dyDescent="0.35">
      <c r="A503">
        <v>92491</v>
      </c>
      <c r="B503">
        <v>104</v>
      </c>
      <c r="C503" t="s">
        <v>39</v>
      </c>
      <c r="D503" s="22">
        <v>45504</v>
      </c>
      <c r="E503" s="27">
        <v>299.33999999999997</v>
      </c>
      <c r="F503" t="s">
        <v>41</v>
      </c>
      <c r="G503">
        <v>1</v>
      </c>
      <c r="H503" s="27">
        <v>0</v>
      </c>
      <c r="I503" s="27">
        <v>299.33999999999997</v>
      </c>
      <c r="J503" s="27">
        <v>0</v>
      </c>
      <c r="K503" s="27">
        <v>0</v>
      </c>
      <c r="L503" s="22">
        <v>45504</v>
      </c>
    </row>
    <row r="504" spans="1:12" hidden="1" x14ac:dyDescent="0.35">
      <c r="A504">
        <v>92503</v>
      </c>
      <c r="B504">
        <v>104</v>
      </c>
      <c r="C504" t="s">
        <v>39</v>
      </c>
      <c r="D504" s="22">
        <v>45504</v>
      </c>
      <c r="E504" s="27">
        <v>192</v>
      </c>
      <c r="F504" t="s">
        <v>46</v>
      </c>
      <c r="G504">
        <v>1</v>
      </c>
      <c r="H504" s="27">
        <v>0</v>
      </c>
      <c r="I504" s="27">
        <v>192</v>
      </c>
      <c r="J504" s="27">
        <v>0</v>
      </c>
      <c r="K504" s="27">
        <v>192</v>
      </c>
      <c r="L504" s="22">
        <v>45504</v>
      </c>
    </row>
    <row r="505" spans="1:12" hidden="1" x14ac:dyDescent="0.35">
      <c r="A505">
        <v>92500</v>
      </c>
      <c r="B505">
        <v>104</v>
      </c>
      <c r="C505" t="s">
        <v>39</v>
      </c>
      <c r="D505" s="22">
        <v>45504</v>
      </c>
      <c r="E505" s="27">
        <v>3923.44</v>
      </c>
      <c r="F505" t="s">
        <v>45</v>
      </c>
      <c r="G505">
        <v>1</v>
      </c>
      <c r="H505" s="27">
        <v>37.270000000000003</v>
      </c>
      <c r="I505" s="27">
        <v>3886.17</v>
      </c>
      <c r="J505" s="27">
        <v>0</v>
      </c>
      <c r="K505" s="27">
        <v>3886.17</v>
      </c>
      <c r="L505" s="22">
        <v>45505</v>
      </c>
    </row>
    <row r="506" spans="1:12" x14ac:dyDescent="0.35">
      <c r="A506">
        <v>92490</v>
      </c>
      <c r="B506">
        <v>104</v>
      </c>
      <c r="C506" t="s">
        <v>39</v>
      </c>
      <c r="D506" s="22">
        <v>45504</v>
      </c>
      <c r="E506" s="27">
        <v>12238.85</v>
      </c>
      <c r="F506" t="s">
        <v>40</v>
      </c>
      <c r="G506">
        <v>1</v>
      </c>
      <c r="H506" s="27">
        <v>324.33</v>
      </c>
      <c r="I506" s="27">
        <v>11914.52</v>
      </c>
      <c r="J506" s="27">
        <v>0</v>
      </c>
      <c r="K506" s="27">
        <v>11914.52</v>
      </c>
      <c r="L506" s="22">
        <v>45504</v>
      </c>
    </row>
    <row r="507" spans="1:12" hidden="1" x14ac:dyDescent="0.35">
      <c r="A507">
        <v>92495</v>
      </c>
      <c r="B507">
        <v>104</v>
      </c>
      <c r="C507" t="s">
        <v>39</v>
      </c>
      <c r="D507" s="22">
        <v>45504</v>
      </c>
      <c r="E507" s="27">
        <v>809.24</v>
      </c>
      <c r="F507" t="s">
        <v>43</v>
      </c>
      <c r="G507">
        <v>1</v>
      </c>
      <c r="H507" s="27">
        <v>5.99</v>
      </c>
      <c r="I507" s="27">
        <v>803.25</v>
      </c>
      <c r="J507" s="27">
        <v>0</v>
      </c>
      <c r="K507" s="27">
        <v>803.25</v>
      </c>
      <c r="L507" s="22">
        <v>45505</v>
      </c>
    </row>
    <row r="508" spans="1:12" hidden="1" x14ac:dyDescent="0.35">
      <c r="A508">
        <v>92499</v>
      </c>
      <c r="B508">
        <v>104</v>
      </c>
      <c r="C508" t="s">
        <v>39</v>
      </c>
      <c r="D508" s="22">
        <v>45504</v>
      </c>
      <c r="E508" s="27">
        <v>1962.26</v>
      </c>
      <c r="F508" t="s">
        <v>44</v>
      </c>
      <c r="G508">
        <v>1</v>
      </c>
      <c r="H508" s="27">
        <v>0</v>
      </c>
      <c r="I508" s="27">
        <v>1962.26</v>
      </c>
      <c r="J508" s="27">
        <v>0</v>
      </c>
      <c r="K508" s="27">
        <v>0</v>
      </c>
      <c r="L508" s="22">
        <v>45504</v>
      </c>
    </row>
    <row r="509" spans="1:12" hidden="1" x14ac:dyDescent="0.35">
      <c r="A509">
        <v>92746</v>
      </c>
      <c r="B509">
        <v>104</v>
      </c>
      <c r="C509" t="s">
        <v>39</v>
      </c>
      <c r="D509" s="22">
        <v>45505</v>
      </c>
      <c r="E509" s="27">
        <v>2288.94</v>
      </c>
      <c r="F509" t="s">
        <v>44</v>
      </c>
      <c r="G509">
        <v>1</v>
      </c>
      <c r="H509" s="27">
        <v>0</v>
      </c>
      <c r="I509" s="27">
        <v>2288.94</v>
      </c>
      <c r="J509" s="27">
        <v>18.309999999999999</v>
      </c>
      <c r="K509" s="27">
        <v>-18.309999999999999</v>
      </c>
      <c r="L509" s="22">
        <v>45505</v>
      </c>
    </row>
    <row r="510" spans="1:12" hidden="1" x14ac:dyDescent="0.35">
      <c r="A510">
        <v>92747</v>
      </c>
      <c r="B510">
        <v>104</v>
      </c>
      <c r="C510" t="s">
        <v>39</v>
      </c>
      <c r="D510" s="22">
        <v>45505</v>
      </c>
      <c r="E510" s="27">
        <v>5870.62</v>
      </c>
      <c r="F510" t="s">
        <v>45</v>
      </c>
      <c r="G510">
        <v>1</v>
      </c>
      <c r="H510" s="27">
        <v>55.77</v>
      </c>
      <c r="I510" s="27">
        <v>5814.85</v>
      </c>
      <c r="J510" s="27">
        <v>46.96</v>
      </c>
      <c r="K510" s="27">
        <v>5767.88</v>
      </c>
      <c r="L510" s="22">
        <v>45506</v>
      </c>
    </row>
    <row r="511" spans="1:12" x14ac:dyDescent="0.35">
      <c r="A511">
        <v>92737</v>
      </c>
      <c r="B511">
        <v>104</v>
      </c>
      <c r="C511" t="s">
        <v>39</v>
      </c>
      <c r="D511" s="22">
        <v>45505</v>
      </c>
      <c r="E511" s="27">
        <v>13407.45</v>
      </c>
      <c r="F511" t="s">
        <v>40</v>
      </c>
      <c r="G511">
        <v>1</v>
      </c>
      <c r="H511" s="27">
        <v>355.3</v>
      </c>
      <c r="I511" s="27">
        <v>13052.15</v>
      </c>
      <c r="J511" s="27">
        <v>107.26</v>
      </c>
      <c r="K511" s="27">
        <v>12944.89</v>
      </c>
      <c r="L511" s="22">
        <v>45505</v>
      </c>
    </row>
    <row r="512" spans="1:12" hidden="1" x14ac:dyDescent="0.35">
      <c r="A512">
        <v>92738</v>
      </c>
      <c r="B512">
        <v>104</v>
      </c>
      <c r="C512" t="s">
        <v>39</v>
      </c>
      <c r="D512" s="22">
        <v>45505</v>
      </c>
      <c r="E512" s="27">
        <v>263.67</v>
      </c>
      <c r="F512" t="s">
        <v>41</v>
      </c>
      <c r="G512">
        <v>1</v>
      </c>
      <c r="H512" s="27">
        <v>0</v>
      </c>
      <c r="I512" s="27">
        <v>263.67</v>
      </c>
      <c r="J512" s="27">
        <v>2.11</v>
      </c>
      <c r="K512" s="27">
        <v>-2.11</v>
      </c>
      <c r="L512" s="22">
        <v>45505</v>
      </c>
    </row>
    <row r="513" spans="1:12" hidden="1" x14ac:dyDescent="0.35">
      <c r="A513">
        <v>92739</v>
      </c>
      <c r="B513">
        <v>104</v>
      </c>
      <c r="C513" t="s">
        <v>39</v>
      </c>
      <c r="D513" s="22">
        <v>45505</v>
      </c>
      <c r="E513" s="27">
        <v>10</v>
      </c>
      <c r="F513" t="s">
        <v>42</v>
      </c>
      <c r="G513">
        <v>1</v>
      </c>
      <c r="H513" s="27">
        <v>7.0000000000000007E-2</v>
      </c>
      <c r="I513" s="27">
        <v>9.93</v>
      </c>
      <c r="J513" s="27">
        <v>0.08</v>
      </c>
      <c r="K513" s="27">
        <v>9.85</v>
      </c>
      <c r="L513" s="22">
        <v>45506</v>
      </c>
    </row>
    <row r="514" spans="1:12" hidden="1" x14ac:dyDescent="0.35">
      <c r="A514">
        <v>92742</v>
      </c>
      <c r="B514">
        <v>104</v>
      </c>
      <c r="C514" t="s">
        <v>39</v>
      </c>
      <c r="D514" s="22">
        <v>45505</v>
      </c>
      <c r="E514" s="27">
        <v>2145.64</v>
      </c>
      <c r="F514" t="s">
        <v>43</v>
      </c>
      <c r="G514">
        <v>1</v>
      </c>
      <c r="H514" s="27">
        <v>15.88</v>
      </c>
      <c r="I514" s="27">
        <v>2129.7600000000002</v>
      </c>
      <c r="J514" s="27">
        <v>17.170000000000002</v>
      </c>
      <c r="K514" s="27">
        <v>2112.6</v>
      </c>
      <c r="L514" s="22">
        <v>45506</v>
      </c>
    </row>
    <row r="515" spans="1:12" hidden="1" x14ac:dyDescent="0.35">
      <c r="A515">
        <v>92985</v>
      </c>
      <c r="B515">
        <v>104</v>
      </c>
      <c r="C515" t="s">
        <v>39</v>
      </c>
      <c r="D515" s="22">
        <v>45506</v>
      </c>
      <c r="E515" s="27">
        <v>498.37</v>
      </c>
      <c r="F515" t="s">
        <v>41</v>
      </c>
      <c r="G515">
        <v>1</v>
      </c>
      <c r="H515" s="27">
        <v>0</v>
      </c>
      <c r="I515" s="27">
        <v>498.37</v>
      </c>
      <c r="J515" s="27">
        <v>3.99</v>
      </c>
      <c r="K515" s="27">
        <v>-3.99</v>
      </c>
      <c r="L515" s="22">
        <v>45506</v>
      </c>
    </row>
    <row r="516" spans="1:12" hidden="1" x14ac:dyDescent="0.35">
      <c r="A516">
        <v>92986</v>
      </c>
      <c r="B516">
        <v>104</v>
      </c>
      <c r="C516" t="s">
        <v>39</v>
      </c>
      <c r="D516" s="22">
        <v>45506</v>
      </c>
      <c r="E516" s="27">
        <v>22</v>
      </c>
      <c r="F516" t="s">
        <v>42</v>
      </c>
      <c r="G516">
        <v>1</v>
      </c>
      <c r="H516" s="27">
        <v>0.16</v>
      </c>
      <c r="I516" s="27">
        <v>21.84</v>
      </c>
      <c r="J516" s="27">
        <v>0.18</v>
      </c>
      <c r="K516" s="27">
        <v>21.66</v>
      </c>
      <c r="L516" s="22">
        <v>45509</v>
      </c>
    </row>
    <row r="517" spans="1:12" x14ac:dyDescent="0.35">
      <c r="A517">
        <v>92984</v>
      </c>
      <c r="B517">
        <v>104</v>
      </c>
      <c r="C517" t="s">
        <v>39</v>
      </c>
      <c r="D517" s="22">
        <v>45506</v>
      </c>
      <c r="E517" s="27">
        <v>28784.34</v>
      </c>
      <c r="F517" t="s">
        <v>40</v>
      </c>
      <c r="G517">
        <v>1</v>
      </c>
      <c r="H517" s="27">
        <v>762.79</v>
      </c>
      <c r="I517" s="27">
        <v>28021.55</v>
      </c>
      <c r="J517" s="27">
        <v>230.27</v>
      </c>
      <c r="K517" s="27">
        <v>27791.279999999999</v>
      </c>
      <c r="L517" s="22">
        <v>45506</v>
      </c>
    </row>
    <row r="518" spans="1:12" hidden="1" x14ac:dyDescent="0.35">
      <c r="A518">
        <v>92994</v>
      </c>
      <c r="B518">
        <v>104</v>
      </c>
      <c r="C518" t="s">
        <v>39</v>
      </c>
      <c r="D518" s="22">
        <v>45506</v>
      </c>
      <c r="E518" s="27">
        <v>11202.36</v>
      </c>
      <c r="F518" t="s">
        <v>45</v>
      </c>
      <c r="G518">
        <v>1</v>
      </c>
      <c r="H518" s="27">
        <v>106.42</v>
      </c>
      <c r="I518" s="27">
        <v>11095.94</v>
      </c>
      <c r="J518" s="27">
        <v>89.62</v>
      </c>
      <c r="K518" s="27">
        <v>11006.32</v>
      </c>
      <c r="L518" s="22">
        <v>45509</v>
      </c>
    </row>
    <row r="519" spans="1:12" hidden="1" x14ac:dyDescent="0.35">
      <c r="A519">
        <v>92993</v>
      </c>
      <c r="B519">
        <v>104</v>
      </c>
      <c r="C519" t="s">
        <v>39</v>
      </c>
      <c r="D519" s="22">
        <v>45506</v>
      </c>
      <c r="E519" s="27">
        <v>3546.37</v>
      </c>
      <c r="F519" t="s">
        <v>44</v>
      </c>
      <c r="G519">
        <v>1</v>
      </c>
      <c r="H519" s="27">
        <v>0</v>
      </c>
      <c r="I519" s="27">
        <v>3546.37</v>
      </c>
      <c r="J519" s="27">
        <v>28.37</v>
      </c>
      <c r="K519" s="27">
        <v>-28.37</v>
      </c>
      <c r="L519" s="22">
        <v>45506</v>
      </c>
    </row>
    <row r="520" spans="1:12" hidden="1" x14ac:dyDescent="0.35">
      <c r="A520">
        <v>92989</v>
      </c>
      <c r="B520">
        <v>104</v>
      </c>
      <c r="C520" t="s">
        <v>39</v>
      </c>
      <c r="D520" s="22">
        <v>45506</v>
      </c>
      <c r="E520" s="27">
        <v>1787.4</v>
      </c>
      <c r="F520" t="s">
        <v>43</v>
      </c>
      <c r="G520">
        <v>1</v>
      </c>
      <c r="H520" s="27">
        <v>13.23</v>
      </c>
      <c r="I520" s="27">
        <v>1774.17</v>
      </c>
      <c r="J520" s="27">
        <v>14.3</v>
      </c>
      <c r="K520" s="27">
        <v>1759.87</v>
      </c>
      <c r="L520" s="22">
        <v>45509</v>
      </c>
    </row>
    <row r="521" spans="1:12" hidden="1" x14ac:dyDescent="0.35">
      <c r="A521">
        <v>93203</v>
      </c>
      <c r="B521">
        <v>104</v>
      </c>
      <c r="C521" t="s">
        <v>39</v>
      </c>
      <c r="D521" s="22">
        <v>45507</v>
      </c>
      <c r="E521" s="27">
        <v>16922.12</v>
      </c>
      <c r="F521" t="s">
        <v>45</v>
      </c>
      <c r="G521">
        <v>1</v>
      </c>
      <c r="H521" s="27">
        <v>160.76</v>
      </c>
      <c r="I521" s="27">
        <v>16761.36</v>
      </c>
      <c r="J521" s="27">
        <v>135.38</v>
      </c>
      <c r="K521" s="27">
        <v>16625.98</v>
      </c>
      <c r="L521" s="22">
        <v>45509</v>
      </c>
    </row>
    <row r="522" spans="1:12" hidden="1" x14ac:dyDescent="0.35">
      <c r="A522">
        <v>93202</v>
      </c>
      <c r="B522">
        <v>104</v>
      </c>
      <c r="C522" t="s">
        <v>39</v>
      </c>
      <c r="D522" s="22">
        <v>45507</v>
      </c>
      <c r="E522" s="27">
        <v>3717.1</v>
      </c>
      <c r="F522" t="s">
        <v>44</v>
      </c>
      <c r="G522">
        <v>1</v>
      </c>
      <c r="H522" s="27">
        <v>0</v>
      </c>
      <c r="I522" s="27">
        <v>3717.1</v>
      </c>
      <c r="J522" s="27">
        <v>29.74</v>
      </c>
      <c r="K522" s="27">
        <v>-29.74</v>
      </c>
      <c r="L522" s="22">
        <v>45509</v>
      </c>
    </row>
    <row r="523" spans="1:12" hidden="1" x14ac:dyDescent="0.35">
      <c r="A523">
        <v>93198</v>
      </c>
      <c r="B523">
        <v>104</v>
      </c>
      <c r="C523" t="s">
        <v>39</v>
      </c>
      <c r="D523" s="22">
        <v>45507</v>
      </c>
      <c r="E523" s="27">
        <v>3751.26</v>
      </c>
      <c r="F523" t="s">
        <v>43</v>
      </c>
      <c r="G523">
        <v>1</v>
      </c>
      <c r="H523" s="27">
        <v>27.76</v>
      </c>
      <c r="I523" s="27">
        <v>3723.5</v>
      </c>
      <c r="J523" s="27">
        <v>30.01</v>
      </c>
      <c r="K523" s="27">
        <v>3693.49</v>
      </c>
      <c r="L523" s="22">
        <v>45509</v>
      </c>
    </row>
    <row r="524" spans="1:12" x14ac:dyDescent="0.35">
      <c r="A524">
        <v>93193</v>
      </c>
      <c r="B524">
        <v>104</v>
      </c>
      <c r="C524" t="s">
        <v>39</v>
      </c>
      <c r="D524" s="22">
        <v>45507</v>
      </c>
      <c r="E524" s="27">
        <v>62805.63</v>
      </c>
      <c r="F524" t="s">
        <v>40</v>
      </c>
      <c r="G524">
        <v>1</v>
      </c>
      <c r="H524" s="27">
        <v>1664.35</v>
      </c>
      <c r="I524" s="27">
        <v>61141.279999999999</v>
      </c>
      <c r="J524" s="27">
        <v>502.45</v>
      </c>
      <c r="K524" s="27">
        <v>60638.84</v>
      </c>
      <c r="L524" s="22">
        <v>45509</v>
      </c>
    </row>
    <row r="525" spans="1:12" hidden="1" x14ac:dyDescent="0.35">
      <c r="A525">
        <v>93194</v>
      </c>
      <c r="B525">
        <v>104</v>
      </c>
      <c r="C525" t="s">
        <v>39</v>
      </c>
      <c r="D525" s="22">
        <v>45507</v>
      </c>
      <c r="E525" s="27">
        <v>1442.88</v>
      </c>
      <c r="F525" t="s">
        <v>41</v>
      </c>
      <c r="G525">
        <v>1</v>
      </c>
      <c r="H525" s="27">
        <v>0</v>
      </c>
      <c r="I525" s="27">
        <v>1442.88</v>
      </c>
      <c r="J525" s="27">
        <v>11.54</v>
      </c>
      <c r="K525" s="27">
        <v>-11.54</v>
      </c>
      <c r="L525" s="22">
        <v>45509</v>
      </c>
    </row>
    <row r="526" spans="1:12" hidden="1" x14ac:dyDescent="0.35">
      <c r="A526">
        <v>93195</v>
      </c>
      <c r="B526">
        <v>104</v>
      </c>
      <c r="C526" t="s">
        <v>39</v>
      </c>
      <c r="D526" s="22">
        <v>45507</v>
      </c>
      <c r="E526" s="27">
        <v>191.98</v>
      </c>
      <c r="F526" t="s">
        <v>42</v>
      </c>
      <c r="G526">
        <v>1</v>
      </c>
      <c r="H526" s="27">
        <v>1.42</v>
      </c>
      <c r="I526" s="27">
        <v>190.56</v>
      </c>
      <c r="J526" s="27">
        <v>1.54</v>
      </c>
      <c r="K526" s="27">
        <v>189.02</v>
      </c>
      <c r="L526" s="22">
        <v>45509</v>
      </c>
    </row>
    <row r="527" spans="1:12" hidden="1" x14ac:dyDescent="0.35">
      <c r="A527">
        <v>93422</v>
      </c>
      <c r="B527">
        <v>104</v>
      </c>
      <c r="C527" t="s">
        <v>39</v>
      </c>
      <c r="D527" s="22">
        <v>45508</v>
      </c>
      <c r="E527" s="27">
        <v>1016.18</v>
      </c>
      <c r="F527" t="s">
        <v>41</v>
      </c>
      <c r="G527">
        <v>1</v>
      </c>
      <c r="H527" s="27">
        <v>0</v>
      </c>
      <c r="I527" s="27">
        <v>1016.18</v>
      </c>
      <c r="J527" s="27">
        <v>8.1300000000000008</v>
      </c>
      <c r="K527" s="27">
        <v>-8.1300000000000008</v>
      </c>
      <c r="L527" s="22">
        <v>45509</v>
      </c>
    </row>
    <row r="528" spans="1:12" x14ac:dyDescent="0.35">
      <c r="A528">
        <v>93421</v>
      </c>
      <c r="B528">
        <v>104</v>
      </c>
      <c r="C528" t="s">
        <v>39</v>
      </c>
      <c r="D528" s="22">
        <v>45508</v>
      </c>
      <c r="E528" s="27">
        <v>44353.48</v>
      </c>
      <c r="F528" t="s">
        <v>40</v>
      </c>
      <c r="G528">
        <v>1</v>
      </c>
      <c r="H528" s="27">
        <v>1175.3699999999999</v>
      </c>
      <c r="I528" s="27">
        <v>43178.11</v>
      </c>
      <c r="J528" s="27">
        <v>354.83</v>
      </c>
      <c r="K528" s="27">
        <v>42823.28</v>
      </c>
      <c r="L528" s="22">
        <v>45509</v>
      </c>
    </row>
    <row r="529" spans="1:12" hidden="1" x14ac:dyDescent="0.35">
      <c r="A529">
        <v>93423</v>
      </c>
      <c r="B529">
        <v>104</v>
      </c>
      <c r="C529" t="s">
        <v>39</v>
      </c>
      <c r="D529" s="22">
        <v>45508</v>
      </c>
      <c r="E529" s="27">
        <v>5</v>
      </c>
      <c r="F529" t="s">
        <v>42</v>
      </c>
      <c r="G529">
        <v>1</v>
      </c>
      <c r="H529" s="27">
        <v>0.04</v>
      </c>
      <c r="I529" s="27">
        <v>4.96</v>
      </c>
      <c r="J529" s="27">
        <v>0.04</v>
      </c>
      <c r="K529" s="27">
        <v>4.92</v>
      </c>
      <c r="L529" s="22">
        <v>45509</v>
      </c>
    </row>
    <row r="530" spans="1:12" hidden="1" x14ac:dyDescent="0.35">
      <c r="A530">
        <v>93426</v>
      </c>
      <c r="B530">
        <v>104</v>
      </c>
      <c r="C530" t="s">
        <v>39</v>
      </c>
      <c r="D530" s="22">
        <v>45508</v>
      </c>
      <c r="E530" s="27">
        <v>2278.75</v>
      </c>
      <c r="F530" t="s">
        <v>43</v>
      </c>
      <c r="G530">
        <v>1</v>
      </c>
      <c r="H530" s="27">
        <v>16.86</v>
      </c>
      <c r="I530" s="27">
        <v>2261.89</v>
      </c>
      <c r="J530" s="27">
        <v>18.23</v>
      </c>
      <c r="K530" s="27">
        <v>2243.66</v>
      </c>
      <c r="L530" s="22">
        <v>45509</v>
      </c>
    </row>
    <row r="531" spans="1:12" hidden="1" x14ac:dyDescent="0.35">
      <c r="A531">
        <v>93430</v>
      </c>
      <c r="B531">
        <v>104</v>
      </c>
      <c r="C531" t="s">
        <v>39</v>
      </c>
      <c r="D531" s="22">
        <v>45508</v>
      </c>
      <c r="E531" s="27">
        <v>3294.91</v>
      </c>
      <c r="F531" t="s">
        <v>44</v>
      </c>
      <c r="G531">
        <v>1</v>
      </c>
      <c r="H531" s="27">
        <v>0</v>
      </c>
      <c r="I531" s="27">
        <v>3294.91</v>
      </c>
      <c r="J531" s="27">
        <v>26.36</v>
      </c>
      <c r="K531" s="27">
        <v>-26.36</v>
      </c>
      <c r="L531" s="22">
        <v>45509</v>
      </c>
    </row>
    <row r="532" spans="1:12" hidden="1" x14ac:dyDescent="0.35">
      <c r="A532">
        <v>93431</v>
      </c>
      <c r="B532">
        <v>104</v>
      </c>
      <c r="C532" t="s">
        <v>39</v>
      </c>
      <c r="D532" s="22">
        <v>45508</v>
      </c>
      <c r="E532" s="27">
        <v>14694.08</v>
      </c>
      <c r="F532" t="s">
        <v>45</v>
      </c>
      <c r="G532">
        <v>1</v>
      </c>
      <c r="H532" s="27">
        <v>139.59</v>
      </c>
      <c r="I532" s="27">
        <v>14554.49</v>
      </c>
      <c r="J532" s="27">
        <v>117.55</v>
      </c>
      <c r="K532" s="27">
        <v>14436.93</v>
      </c>
      <c r="L532" s="22">
        <v>45509</v>
      </c>
    </row>
    <row r="533" spans="1:12" hidden="1" x14ac:dyDescent="0.35">
      <c r="A533">
        <v>93640</v>
      </c>
      <c r="B533">
        <v>104</v>
      </c>
      <c r="C533" t="s">
        <v>39</v>
      </c>
      <c r="D533" s="22">
        <v>45509</v>
      </c>
      <c r="E533" s="27">
        <v>5029.93</v>
      </c>
      <c r="F533" t="s">
        <v>45</v>
      </c>
      <c r="G533">
        <v>1</v>
      </c>
      <c r="H533" s="27">
        <v>47.78</v>
      </c>
      <c r="I533" s="27">
        <v>4982.1499999999996</v>
      </c>
      <c r="J533" s="27">
        <v>40.24</v>
      </c>
      <c r="K533" s="27">
        <v>4941.91</v>
      </c>
      <c r="L533" s="22">
        <v>45510</v>
      </c>
    </row>
    <row r="534" spans="1:12" hidden="1" x14ac:dyDescent="0.35">
      <c r="A534">
        <v>93639</v>
      </c>
      <c r="B534">
        <v>104</v>
      </c>
      <c r="C534" t="s">
        <v>39</v>
      </c>
      <c r="D534" s="22">
        <v>45509</v>
      </c>
      <c r="E534" s="27">
        <v>1334.81</v>
      </c>
      <c r="F534" t="s">
        <v>44</v>
      </c>
      <c r="G534">
        <v>1</v>
      </c>
      <c r="H534" s="27">
        <v>0</v>
      </c>
      <c r="I534" s="27">
        <v>1334.81</v>
      </c>
      <c r="J534" s="27">
        <v>10.68</v>
      </c>
      <c r="K534" s="27">
        <v>-10.68</v>
      </c>
      <c r="L534" s="22">
        <v>45509</v>
      </c>
    </row>
    <row r="535" spans="1:12" hidden="1" x14ac:dyDescent="0.35">
      <c r="A535">
        <v>93635</v>
      </c>
      <c r="B535">
        <v>104</v>
      </c>
      <c r="C535" t="s">
        <v>39</v>
      </c>
      <c r="D535" s="22">
        <v>45509</v>
      </c>
      <c r="E535" s="27">
        <v>1480.87</v>
      </c>
      <c r="F535" t="s">
        <v>43</v>
      </c>
      <c r="G535">
        <v>1</v>
      </c>
      <c r="H535" s="27">
        <v>10.96</v>
      </c>
      <c r="I535" s="27">
        <v>1469.91</v>
      </c>
      <c r="J535" s="27">
        <v>11.85</v>
      </c>
      <c r="K535" s="27">
        <v>1458.06</v>
      </c>
      <c r="L535" s="22">
        <v>45510</v>
      </c>
    </row>
    <row r="536" spans="1:12" hidden="1" x14ac:dyDescent="0.35">
      <c r="A536">
        <v>93631</v>
      </c>
      <c r="B536">
        <v>104</v>
      </c>
      <c r="C536" t="s">
        <v>39</v>
      </c>
      <c r="D536" s="22">
        <v>45509</v>
      </c>
      <c r="E536" s="27">
        <v>501.49</v>
      </c>
      <c r="F536" t="s">
        <v>41</v>
      </c>
      <c r="G536">
        <v>1</v>
      </c>
      <c r="H536" s="27">
        <v>0</v>
      </c>
      <c r="I536" s="27">
        <v>501.49</v>
      </c>
      <c r="J536" s="27">
        <v>4.01</v>
      </c>
      <c r="K536" s="27">
        <v>-4.01</v>
      </c>
      <c r="L536" s="22">
        <v>45509</v>
      </c>
    </row>
    <row r="537" spans="1:12" x14ac:dyDescent="0.35">
      <c r="A537">
        <v>93630</v>
      </c>
      <c r="B537">
        <v>104</v>
      </c>
      <c r="C537" t="s">
        <v>39</v>
      </c>
      <c r="D537" s="22">
        <v>45509</v>
      </c>
      <c r="E537" s="27">
        <v>11255.17</v>
      </c>
      <c r="F537" t="s">
        <v>40</v>
      </c>
      <c r="G537">
        <v>1</v>
      </c>
      <c r="H537" s="27">
        <v>298.26</v>
      </c>
      <c r="I537" s="27">
        <v>10956.91</v>
      </c>
      <c r="J537" s="27">
        <v>90.04</v>
      </c>
      <c r="K537" s="27">
        <v>10866.87</v>
      </c>
      <c r="L537" s="22">
        <v>45509</v>
      </c>
    </row>
    <row r="538" spans="1:12" hidden="1" x14ac:dyDescent="0.35">
      <c r="A538">
        <v>93840</v>
      </c>
      <c r="B538">
        <v>104</v>
      </c>
      <c r="C538" t="s">
        <v>39</v>
      </c>
      <c r="D538" s="22">
        <v>45510</v>
      </c>
      <c r="E538" s="27">
        <v>200</v>
      </c>
      <c r="F538" t="s">
        <v>41</v>
      </c>
      <c r="G538">
        <v>1</v>
      </c>
      <c r="H538" s="27">
        <v>0</v>
      </c>
      <c r="I538" s="27">
        <v>200</v>
      </c>
      <c r="J538" s="27">
        <v>1.6</v>
      </c>
      <c r="K538" s="27">
        <v>-1.6</v>
      </c>
      <c r="L538" s="22">
        <v>45510</v>
      </c>
    </row>
    <row r="539" spans="1:12" hidden="1" x14ac:dyDescent="0.35">
      <c r="A539">
        <v>93848</v>
      </c>
      <c r="B539">
        <v>104</v>
      </c>
      <c r="C539" t="s">
        <v>39</v>
      </c>
      <c r="D539" s="22">
        <v>45510</v>
      </c>
      <c r="E539" s="27">
        <v>1462.82</v>
      </c>
      <c r="F539" t="s">
        <v>44</v>
      </c>
      <c r="G539">
        <v>1</v>
      </c>
      <c r="H539" s="27">
        <v>0</v>
      </c>
      <c r="I539" s="27">
        <v>1462.82</v>
      </c>
      <c r="J539" s="27">
        <v>11.7</v>
      </c>
      <c r="K539" s="27">
        <v>-11.7</v>
      </c>
      <c r="L539" s="22">
        <v>45510</v>
      </c>
    </row>
    <row r="540" spans="1:12" hidden="1" x14ac:dyDescent="0.35">
      <c r="A540">
        <v>93849</v>
      </c>
      <c r="B540">
        <v>104</v>
      </c>
      <c r="C540" t="s">
        <v>39</v>
      </c>
      <c r="D540" s="22">
        <v>45510</v>
      </c>
      <c r="E540" s="27">
        <v>5097.1400000000003</v>
      </c>
      <c r="F540" t="s">
        <v>45</v>
      </c>
      <c r="G540">
        <v>1</v>
      </c>
      <c r="H540" s="27">
        <v>48.42</v>
      </c>
      <c r="I540" s="27">
        <v>5048.72</v>
      </c>
      <c r="J540" s="27">
        <v>40.78</v>
      </c>
      <c r="K540" s="27">
        <v>5007.9399999999996</v>
      </c>
      <c r="L540" s="22">
        <v>45511</v>
      </c>
    </row>
    <row r="541" spans="1:12" hidden="1" x14ac:dyDescent="0.35">
      <c r="A541">
        <v>93844</v>
      </c>
      <c r="B541">
        <v>104</v>
      </c>
      <c r="C541" t="s">
        <v>39</v>
      </c>
      <c r="D541" s="22">
        <v>45510</v>
      </c>
      <c r="E541" s="27">
        <v>1665.11</v>
      </c>
      <c r="F541" t="s">
        <v>43</v>
      </c>
      <c r="G541">
        <v>1</v>
      </c>
      <c r="H541" s="27">
        <v>12.32</v>
      </c>
      <c r="I541" s="27">
        <v>1652.79</v>
      </c>
      <c r="J541" s="27">
        <v>13.32</v>
      </c>
      <c r="K541" s="27">
        <v>1639.47</v>
      </c>
      <c r="L541" s="22">
        <v>45511</v>
      </c>
    </row>
    <row r="542" spans="1:12" x14ac:dyDescent="0.35">
      <c r="A542">
        <v>93839</v>
      </c>
      <c r="B542">
        <v>104</v>
      </c>
      <c r="C542" t="s">
        <v>39</v>
      </c>
      <c r="D542" s="22">
        <v>45510</v>
      </c>
      <c r="E542" s="27">
        <v>15848.71</v>
      </c>
      <c r="F542" t="s">
        <v>40</v>
      </c>
      <c r="G542">
        <v>1</v>
      </c>
      <c r="H542" s="27">
        <v>419.99</v>
      </c>
      <c r="I542" s="27">
        <v>15428.72</v>
      </c>
      <c r="J542" s="27">
        <v>126.79</v>
      </c>
      <c r="K542" s="27">
        <v>15301.93</v>
      </c>
      <c r="L542" s="22">
        <v>45510</v>
      </c>
    </row>
    <row r="543" spans="1:12" hidden="1" x14ac:dyDescent="0.35">
      <c r="A543">
        <v>94030</v>
      </c>
      <c r="B543">
        <v>104</v>
      </c>
      <c r="C543" t="s">
        <v>39</v>
      </c>
      <c r="D543" s="22">
        <v>45511</v>
      </c>
      <c r="E543" s="27">
        <v>803.17</v>
      </c>
      <c r="F543" t="s">
        <v>41</v>
      </c>
      <c r="G543">
        <v>1</v>
      </c>
      <c r="H543" s="27">
        <v>0</v>
      </c>
      <c r="I543" s="27">
        <v>803.17</v>
      </c>
      <c r="J543" s="27">
        <v>6.43</v>
      </c>
      <c r="K543" s="27">
        <v>-6.43</v>
      </c>
      <c r="L543" s="22">
        <v>45511</v>
      </c>
    </row>
    <row r="544" spans="1:12" x14ac:dyDescent="0.35">
      <c r="A544">
        <v>94029</v>
      </c>
      <c r="B544">
        <v>104</v>
      </c>
      <c r="C544" t="s">
        <v>39</v>
      </c>
      <c r="D544" s="22">
        <v>45511</v>
      </c>
      <c r="E544" s="27">
        <v>12185.03</v>
      </c>
      <c r="F544" t="s">
        <v>40</v>
      </c>
      <c r="G544">
        <v>1</v>
      </c>
      <c r="H544" s="27">
        <v>322.89999999999998</v>
      </c>
      <c r="I544" s="27">
        <v>11862.13</v>
      </c>
      <c r="J544" s="27">
        <v>97.48</v>
      </c>
      <c r="K544" s="27">
        <v>11764.65</v>
      </c>
      <c r="L544" s="22">
        <v>45511</v>
      </c>
    </row>
    <row r="545" spans="1:12" hidden="1" x14ac:dyDescent="0.35">
      <c r="A545">
        <v>94034</v>
      </c>
      <c r="B545">
        <v>104</v>
      </c>
      <c r="C545" t="s">
        <v>39</v>
      </c>
      <c r="D545" s="22">
        <v>45511</v>
      </c>
      <c r="E545" s="27">
        <v>1167.04</v>
      </c>
      <c r="F545" t="s">
        <v>43</v>
      </c>
      <c r="G545">
        <v>1</v>
      </c>
      <c r="H545" s="27">
        <v>8.64</v>
      </c>
      <c r="I545" s="27">
        <v>1158.4000000000001</v>
      </c>
      <c r="J545" s="27">
        <v>9.34</v>
      </c>
      <c r="K545" s="27">
        <v>1149.07</v>
      </c>
      <c r="L545" s="22">
        <v>45512</v>
      </c>
    </row>
    <row r="546" spans="1:12" hidden="1" x14ac:dyDescent="0.35">
      <c r="A546">
        <v>94038</v>
      </c>
      <c r="B546">
        <v>104</v>
      </c>
      <c r="C546" t="s">
        <v>39</v>
      </c>
      <c r="D546" s="22">
        <v>45511</v>
      </c>
      <c r="E546" s="27">
        <v>765.24</v>
      </c>
      <c r="F546" t="s">
        <v>44</v>
      </c>
      <c r="G546">
        <v>1</v>
      </c>
      <c r="H546" s="27">
        <v>0</v>
      </c>
      <c r="I546" s="27">
        <v>765.24</v>
      </c>
      <c r="J546" s="27">
        <v>6.12</v>
      </c>
      <c r="K546" s="27">
        <v>-6.12</v>
      </c>
      <c r="L546" s="22">
        <v>45511</v>
      </c>
    </row>
    <row r="547" spans="1:12" hidden="1" x14ac:dyDescent="0.35">
      <c r="A547">
        <v>94039</v>
      </c>
      <c r="B547">
        <v>104</v>
      </c>
      <c r="C547" t="s">
        <v>39</v>
      </c>
      <c r="D547" s="22">
        <v>45511</v>
      </c>
      <c r="E547" s="27">
        <v>4268.8</v>
      </c>
      <c r="F547" t="s">
        <v>45</v>
      </c>
      <c r="G547">
        <v>1</v>
      </c>
      <c r="H547" s="27">
        <v>40.549999999999997</v>
      </c>
      <c r="I547" s="27">
        <v>4228.25</v>
      </c>
      <c r="J547" s="27">
        <v>34.15</v>
      </c>
      <c r="K547" s="27">
        <v>4194.1000000000004</v>
      </c>
      <c r="L547" s="22">
        <v>45512</v>
      </c>
    </row>
    <row r="548" spans="1:12" hidden="1" x14ac:dyDescent="0.35">
      <c r="A548">
        <v>94338</v>
      </c>
      <c r="B548">
        <v>104</v>
      </c>
      <c r="C548" t="s">
        <v>39</v>
      </c>
      <c r="D548" s="22">
        <v>45512</v>
      </c>
      <c r="E548" s="27">
        <v>1745.29</v>
      </c>
      <c r="F548" t="s">
        <v>43</v>
      </c>
      <c r="G548">
        <v>1</v>
      </c>
      <c r="H548" s="27">
        <v>12.92</v>
      </c>
      <c r="I548" s="27">
        <v>1732.37</v>
      </c>
      <c r="J548" s="27">
        <v>13.96</v>
      </c>
      <c r="K548" s="27">
        <v>1718.41</v>
      </c>
      <c r="L548" s="22">
        <v>45513</v>
      </c>
    </row>
    <row r="549" spans="1:12" hidden="1" x14ac:dyDescent="0.35">
      <c r="A549">
        <v>94335</v>
      </c>
      <c r="B549">
        <v>104</v>
      </c>
      <c r="C549" t="s">
        <v>39</v>
      </c>
      <c r="D549" s="22">
        <v>45512</v>
      </c>
      <c r="E549" s="27">
        <v>101</v>
      </c>
      <c r="F549" t="s">
        <v>42</v>
      </c>
      <c r="G549">
        <v>1</v>
      </c>
      <c r="H549" s="27">
        <v>0.75</v>
      </c>
      <c r="I549" s="27">
        <v>100.25</v>
      </c>
      <c r="J549" s="27">
        <v>0.81</v>
      </c>
      <c r="K549" s="27">
        <v>99.44</v>
      </c>
      <c r="L549" s="22">
        <v>45513</v>
      </c>
    </row>
    <row r="550" spans="1:12" hidden="1" x14ac:dyDescent="0.35">
      <c r="A550">
        <v>94334</v>
      </c>
      <c r="B550">
        <v>104</v>
      </c>
      <c r="C550" t="s">
        <v>39</v>
      </c>
      <c r="D550" s="22">
        <v>45512</v>
      </c>
      <c r="E550" s="27">
        <v>954</v>
      </c>
      <c r="F550" t="s">
        <v>41</v>
      </c>
      <c r="G550">
        <v>1</v>
      </c>
      <c r="H550" s="27">
        <v>0</v>
      </c>
      <c r="I550" s="27">
        <v>954</v>
      </c>
      <c r="J550" s="27">
        <v>7.63</v>
      </c>
      <c r="K550" s="27">
        <v>-7.63</v>
      </c>
      <c r="L550" s="22">
        <v>45512</v>
      </c>
    </row>
    <row r="551" spans="1:12" x14ac:dyDescent="0.35">
      <c r="A551">
        <v>94333</v>
      </c>
      <c r="B551">
        <v>104</v>
      </c>
      <c r="C551" t="s">
        <v>39</v>
      </c>
      <c r="D551" s="22">
        <v>45512</v>
      </c>
      <c r="E551" s="27">
        <v>18102.96</v>
      </c>
      <c r="F551" t="s">
        <v>40</v>
      </c>
      <c r="G551">
        <v>1</v>
      </c>
      <c r="H551" s="27">
        <v>479.73</v>
      </c>
      <c r="I551" s="27">
        <v>17623.23</v>
      </c>
      <c r="J551" s="27">
        <v>144.82</v>
      </c>
      <c r="K551" s="27">
        <v>17478.41</v>
      </c>
      <c r="L551" s="22">
        <v>45512</v>
      </c>
    </row>
    <row r="552" spans="1:12" hidden="1" x14ac:dyDescent="0.35">
      <c r="A552">
        <v>94342</v>
      </c>
      <c r="B552">
        <v>104</v>
      </c>
      <c r="C552" t="s">
        <v>39</v>
      </c>
      <c r="D552" s="22">
        <v>45512</v>
      </c>
      <c r="E552" s="27">
        <v>1910.45</v>
      </c>
      <c r="F552" t="s">
        <v>44</v>
      </c>
      <c r="G552">
        <v>1</v>
      </c>
      <c r="H552" s="27">
        <v>0</v>
      </c>
      <c r="I552" s="27">
        <v>1910.45</v>
      </c>
      <c r="J552" s="27">
        <v>15.28</v>
      </c>
      <c r="K552" s="27">
        <v>-15.28</v>
      </c>
      <c r="L552" s="22">
        <v>45512</v>
      </c>
    </row>
    <row r="553" spans="1:12" hidden="1" x14ac:dyDescent="0.35">
      <c r="A553">
        <v>94343</v>
      </c>
      <c r="B553">
        <v>104</v>
      </c>
      <c r="C553" t="s">
        <v>39</v>
      </c>
      <c r="D553" s="22">
        <v>45512</v>
      </c>
      <c r="E553" s="27">
        <v>8390.5400000000009</v>
      </c>
      <c r="F553" t="s">
        <v>45</v>
      </c>
      <c r="G553">
        <v>1</v>
      </c>
      <c r="H553" s="27">
        <v>79.709999999999994</v>
      </c>
      <c r="I553" s="27">
        <v>8310.83</v>
      </c>
      <c r="J553" s="27">
        <v>67.12</v>
      </c>
      <c r="K553" s="27">
        <v>8243.7099999999991</v>
      </c>
      <c r="L553" s="22">
        <v>45513</v>
      </c>
    </row>
    <row r="554" spans="1:12" hidden="1" x14ac:dyDescent="0.35">
      <c r="A554">
        <v>94346</v>
      </c>
      <c r="B554">
        <v>104</v>
      </c>
      <c r="C554" t="s">
        <v>39</v>
      </c>
      <c r="D554" s="22">
        <v>45512</v>
      </c>
      <c r="E554" s="27">
        <v>100</v>
      </c>
      <c r="F554" t="s">
        <v>46</v>
      </c>
      <c r="G554">
        <v>1</v>
      </c>
      <c r="H554" s="27">
        <v>0</v>
      </c>
      <c r="I554" s="27">
        <v>100</v>
      </c>
      <c r="J554" s="27">
        <v>0.8</v>
      </c>
      <c r="K554" s="27">
        <v>99.2</v>
      </c>
      <c r="L554" s="22">
        <v>45512</v>
      </c>
    </row>
    <row r="555" spans="1:12" hidden="1" x14ac:dyDescent="0.35">
      <c r="A555">
        <v>94638</v>
      </c>
      <c r="B555">
        <v>104</v>
      </c>
      <c r="C555" t="s">
        <v>39</v>
      </c>
      <c r="D555" s="22">
        <v>45513</v>
      </c>
      <c r="E555" s="27">
        <v>781.7</v>
      </c>
      <c r="F555" t="s">
        <v>41</v>
      </c>
      <c r="G555">
        <v>1</v>
      </c>
      <c r="H555" s="27">
        <v>0</v>
      </c>
      <c r="I555" s="27">
        <v>781.7</v>
      </c>
      <c r="J555" s="27">
        <v>6.25</v>
      </c>
      <c r="K555" s="27">
        <v>-6.25</v>
      </c>
      <c r="L555" s="22">
        <v>45513</v>
      </c>
    </row>
    <row r="556" spans="1:12" hidden="1" x14ac:dyDescent="0.35">
      <c r="A556">
        <v>94647</v>
      </c>
      <c r="B556">
        <v>104</v>
      </c>
      <c r="C556" t="s">
        <v>39</v>
      </c>
      <c r="D556" s="22">
        <v>45513</v>
      </c>
      <c r="E556" s="27">
        <v>9760.57</v>
      </c>
      <c r="F556" t="s">
        <v>45</v>
      </c>
      <c r="G556">
        <v>1</v>
      </c>
      <c r="H556" s="27">
        <v>92.73</v>
      </c>
      <c r="I556" s="27">
        <v>9667.84</v>
      </c>
      <c r="J556" s="27">
        <v>78.08</v>
      </c>
      <c r="K556" s="27">
        <v>9589.76</v>
      </c>
      <c r="L556" s="22">
        <v>45516</v>
      </c>
    </row>
    <row r="557" spans="1:12" hidden="1" x14ac:dyDescent="0.35">
      <c r="A557">
        <v>94646</v>
      </c>
      <c r="B557">
        <v>104</v>
      </c>
      <c r="C557" t="s">
        <v>39</v>
      </c>
      <c r="D557" s="22">
        <v>45513</v>
      </c>
      <c r="E557" s="27">
        <v>2011.95</v>
      </c>
      <c r="F557" t="s">
        <v>44</v>
      </c>
      <c r="G557">
        <v>1</v>
      </c>
      <c r="H557" s="27">
        <v>0</v>
      </c>
      <c r="I557" s="27">
        <v>2011.95</v>
      </c>
      <c r="J557" s="27">
        <v>16.100000000000001</v>
      </c>
      <c r="K557" s="27">
        <v>-16.100000000000001</v>
      </c>
      <c r="L557" s="22">
        <v>45513</v>
      </c>
    </row>
    <row r="558" spans="1:12" hidden="1" x14ac:dyDescent="0.35">
      <c r="A558">
        <v>94642</v>
      </c>
      <c r="B558">
        <v>104</v>
      </c>
      <c r="C558" t="s">
        <v>39</v>
      </c>
      <c r="D558" s="22">
        <v>45513</v>
      </c>
      <c r="E558" s="27">
        <v>1466.22</v>
      </c>
      <c r="F558" t="s">
        <v>43</v>
      </c>
      <c r="G558">
        <v>1</v>
      </c>
      <c r="H558" s="27">
        <v>10.85</v>
      </c>
      <c r="I558" s="27">
        <v>1455.37</v>
      </c>
      <c r="J558" s="27">
        <v>11.73</v>
      </c>
      <c r="K558" s="27">
        <v>1443.64</v>
      </c>
      <c r="L558" s="22">
        <v>45516</v>
      </c>
    </row>
    <row r="559" spans="1:12" x14ac:dyDescent="0.35">
      <c r="A559">
        <v>94637</v>
      </c>
      <c r="B559">
        <v>104</v>
      </c>
      <c r="C559" t="s">
        <v>39</v>
      </c>
      <c r="D559" s="22">
        <v>45513</v>
      </c>
      <c r="E559" s="27">
        <v>21842.73</v>
      </c>
      <c r="F559" t="s">
        <v>40</v>
      </c>
      <c r="G559">
        <v>1</v>
      </c>
      <c r="H559" s="27">
        <v>578.83000000000004</v>
      </c>
      <c r="I559" s="27">
        <v>21263.9</v>
      </c>
      <c r="J559" s="27">
        <v>138.47999999999999</v>
      </c>
      <c r="K559" s="27">
        <v>21125.42</v>
      </c>
      <c r="L559" s="22">
        <v>45513</v>
      </c>
    </row>
    <row r="560" spans="1:12" hidden="1" x14ac:dyDescent="0.35">
      <c r="A560">
        <v>94886</v>
      </c>
      <c r="B560">
        <v>104</v>
      </c>
      <c r="C560" t="s">
        <v>39</v>
      </c>
      <c r="D560" s="22">
        <v>45514</v>
      </c>
      <c r="E560" s="27">
        <v>32</v>
      </c>
      <c r="F560" t="s">
        <v>42</v>
      </c>
      <c r="G560">
        <v>1</v>
      </c>
      <c r="H560" s="27">
        <v>0.24</v>
      </c>
      <c r="I560" s="27">
        <v>31.76</v>
      </c>
      <c r="J560" s="27">
        <v>0</v>
      </c>
      <c r="K560" s="27">
        <v>31.76</v>
      </c>
      <c r="L560" s="22">
        <v>45516</v>
      </c>
    </row>
    <row r="561" spans="1:12" hidden="1" x14ac:dyDescent="0.35">
      <c r="A561">
        <v>94889</v>
      </c>
      <c r="B561">
        <v>104</v>
      </c>
      <c r="C561" t="s">
        <v>39</v>
      </c>
      <c r="D561" s="22">
        <v>45514</v>
      </c>
      <c r="E561" s="27">
        <v>4130.1000000000004</v>
      </c>
      <c r="F561" t="s">
        <v>43</v>
      </c>
      <c r="G561">
        <v>1</v>
      </c>
      <c r="H561" s="27">
        <v>30.56</v>
      </c>
      <c r="I561" s="27">
        <v>4099.54</v>
      </c>
      <c r="J561" s="27">
        <v>0</v>
      </c>
      <c r="K561" s="27">
        <v>4099.54</v>
      </c>
      <c r="L561" s="22">
        <v>45516</v>
      </c>
    </row>
    <row r="562" spans="1:12" hidden="1" x14ac:dyDescent="0.35">
      <c r="A562">
        <v>94893</v>
      </c>
      <c r="B562">
        <v>104</v>
      </c>
      <c r="C562" t="s">
        <v>39</v>
      </c>
      <c r="D562" s="22">
        <v>45514</v>
      </c>
      <c r="E562" s="27">
        <v>2003.49</v>
      </c>
      <c r="F562" t="s">
        <v>44</v>
      </c>
      <c r="G562">
        <v>1</v>
      </c>
      <c r="H562" s="27">
        <v>0</v>
      </c>
      <c r="I562" s="27">
        <v>2003.49</v>
      </c>
      <c r="J562" s="27">
        <v>0</v>
      </c>
      <c r="K562" s="27">
        <v>0</v>
      </c>
      <c r="L562" s="22">
        <v>45516</v>
      </c>
    </row>
    <row r="563" spans="1:12" hidden="1" x14ac:dyDescent="0.35">
      <c r="A563">
        <v>94894</v>
      </c>
      <c r="B563">
        <v>104</v>
      </c>
      <c r="C563" t="s">
        <v>39</v>
      </c>
      <c r="D563" s="22">
        <v>45514</v>
      </c>
      <c r="E563" s="27">
        <v>15144.28</v>
      </c>
      <c r="F563" t="s">
        <v>45</v>
      </c>
      <c r="G563">
        <v>1</v>
      </c>
      <c r="H563" s="27">
        <v>143.87</v>
      </c>
      <c r="I563" s="27">
        <v>15000.41</v>
      </c>
      <c r="J563" s="27">
        <v>0</v>
      </c>
      <c r="K563" s="27">
        <v>15000.41</v>
      </c>
      <c r="L563" s="22">
        <v>45516</v>
      </c>
    </row>
    <row r="564" spans="1:12" x14ac:dyDescent="0.35">
      <c r="A564">
        <v>94884</v>
      </c>
      <c r="B564">
        <v>104</v>
      </c>
      <c r="C564" t="s">
        <v>39</v>
      </c>
      <c r="D564" s="22">
        <v>45514</v>
      </c>
      <c r="E564" s="27">
        <v>39273.65</v>
      </c>
      <c r="F564" t="s">
        <v>40</v>
      </c>
      <c r="G564">
        <v>1</v>
      </c>
      <c r="H564" s="27">
        <v>1040.75</v>
      </c>
      <c r="I564" s="27">
        <v>38232.9</v>
      </c>
      <c r="J564" s="27">
        <v>0</v>
      </c>
      <c r="K564" s="27">
        <v>38232.9</v>
      </c>
      <c r="L564" s="22">
        <v>45516</v>
      </c>
    </row>
    <row r="565" spans="1:12" hidden="1" x14ac:dyDescent="0.35">
      <c r="A565">
        <v>94885</v>
      </c>
      <c r="B565">
        <v>104</v>
      </c>
      <c r="C565" t="s">
        <v>39</v>
      </c>
      <c r="D565" s="22">
        <v>45514</v>
      </c>
      <c r="E565" s="27">
        <v>518.95000000000005</v>
      </c>
      <c r="F565" t="s">
        <v>41</v>
      </c>
      <c r="G565">
        <v>1</v>
      </c>
      <c r="H565" s="27">
        <v>0</v>
      </c>
      <c r="I565" s="27">
        <v>518.95000000000005</v>
      </c>
      <c r="J565" s="27">
        <v>0</v>
      </c>
      <c r="K565" s="27">
        <v>0</v>
      </c>
      <c r="L565" s="22">
        <v>45516</v>
      </c>
    </row>
    <row r="566" spans="1:12" hidden="1" x14ac:dyDescent="0.35">
      <c r="A566">
        <v>95160</v>
      </c>
      <c r="B566">
        <v>104</v>
      </c>
      <c r="C566" t="s">
        <v>39</v>
      </c>
      <c r="D566" s="22">
        <v>45515</v>
      </c>
      <c r="E566" s="27">
        <v>12943.76</v>
      </c>
      <c r="F566" t="s">
        <v>45</v>
      </c>
      <c r="G566">
        <v>1</v>
      </c>
      <c r="H566" s="27">
        <v>122.97</v>
      </c>
      <c r="I566" s="27">
        <v>12820.79</v>
      </c>
      <c r="J566" s="27">
        <v>0</v>
      </c>
      <c r="K566" s="27">
        <v>12820.79</v>
      </c>
      <c r="L566" s="22">
        <v>45516</v>
      </c>
    </row>
    <row r="567" spans="1:12" hidden="1" x14ac:dyDescent="0.35">
      <c r="A567">
        <v>95151</v>
      </c>
      <c r="B567">
        <v>104</v>
      </c>
      <c r="C567" t="s">
        <v>39</v>
      </c>
      <c r="D567" s="22">
        <v>45515</v>
      </c>
      <c r="E567" s="27">
        <v>501.15</v>
      </c>
      <c r="F567" t="s">
        <v>41</v>
      </c>
      <c r="G567">
        <v>1</v>
      </c>
      <c r="H567" s="27">
        <v>0</v>
      </c>
      <c r="I567" s="27">
        <v>501.15</v>
      </c>
      <c r="J567" s="27">
        <v>0</v>
      </c>
      <c r="K567" s="27">
        <v>0</v>
      </c>
      <c r="L567" s="22">
        <v>45516</v>
      </c>
    </row>
    <row r="568" spans="1:12" x14ac:dyDescent="0.35">
      <c r="A568">
        <v>95150</v>
      </c>
      <c r="B568">
        <v>104</v>
      </c>
      <c r="C568" t="s">
        <v>39</v>
      </c>
      <c r="D568" s="22">
        <v>45515</v>
      </c>
      <c r="E568" s="27">
        <v>29076.28</v>
      </c>
      <c r="F568" t="s">
        <v>40</v>
      </c>
      <c r="G568">
        <v>1</v>
      </c>
      <c r="H568" s="27">
        <v>770.52</v>
      </c>
      <c r="I568" s="27">
        <v>28305.759999999998</v>
      </c>
      <c r="J568" s="27">
        <v>0</v>
      </c>
      <c r="K568" s="27">
        <v>28305.759999999998</v>
      </c>
      <c r="L568" s="22">
        <v>45516</v>
      </c>
    </row>
    <row r="569" spans="1:12" hidden="1" x14ac:dyDescent="0.35">
      <c r="A569">
        <v>95159</v>
      </c>
      <c r="B569">
        <v>104</v>
      </c>
      <c r="C569" t="s">
        <v>39</v>
      </c>
      <c r="D569" s="22">
        <v>45515</v>
      </c>
      <c r="E569" s="27">
        <v>1917.61</v>
      </c>
      <c r="F569" t="s">
        <v>44</v>
      </c>
      <c r="G569">
        <v>1</v>
      </c>
      <c r="H569" s="27">
        <v>0</v>
      </c>
      <c r="I569" s="27">
        <v>1917.61</v>
      </c>
      <c r="J569" s="27">
        <v>0</v>
      </c>
      <c r="K569" s="27">
        <v>0</v>
      </c>
      <c r="L569" s="22">
        <v>45516</v>
      </c>
    </row>
    <row r="570" spans="1:12" hidden="1" x14ac:dyDescent="0.35">
      <c r="A570">
        <v>95155</v>
      </c>
      <c r="B570">
        <v>104</v>
      </c>
      <c r="C570" t="s">
        <v>39</v>
      </c>
      <c r="D570" s="22">
        <v>45515</v>
      </c>
      <c r="E570" s="27">
        <v>1211.46</v>
      </c>
      <c r="F570" t="s">
        <v>43</v>
      </c>
      <c r="G570">
        <v>1</v>
      </c>
      <c r="H570" s="27">
        <v>8.9600000000000009</v>
      </c>
      <c r="I570" s="27">
        <v>1202.5</v>
      </c>
      <c r="J570" s="27">
        <v>0</v>
      </c>
      <c r="K570" s="27">
        <v>1202.5</v>
      </c>
      <c r="L570" s="22">
        <v>45516</v>
      </c>
    </row>
  </sheetData>
  <autoFilter ref="A1:L570" xr:uid="{00000000-0001-0000-0200-000000000000}">
    <filterColumn colId="5">
      <filters>
        <filter val="CRÉDITO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9"/>
  <sheetViews>
    <sheetView workbookViewId="0"/>
  </sheetViews>
  <sheetFormatPr defaultRowHeight="14.5" x14ac:dyDescent="0.35"/>
  <sheetData>
    <row r="1" spans="1:33" x14ac:dyDescent="0.35">
      <c r="A1" t="s">
        <v>48</v>
      </c>
      <c r="B1" t="s">
        <v>17</v>
      </c>
      <c r="C1" t="s">
        <v>30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</row>
    <row r="2" spans="1:33" x14ac:dyDescent="0.35">
      <c r="A2">
        <v>217</v>
      </c>
      <c r="B2">
        <v>104</v>
      </c>
      <c r="C2" t="s">
        <v>39</v>
      </c>
      <c r="D2" t="s">
        <v>79</v>
      </c>
      <c r="E2" t="s">
        <v>80</v>
      </c>
      <c r="H2">
        <v>15000</v>
      </c>
      <c r="J2" s="2">
        <v>45089</v>
      </c>
      <c r="K2" t="s">
        <v>81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15000</v>
      </c>
      <c r="T2" s="2">
        <v>45093</v>
      </c>
      <c r="U2" s="2">
        <v>45100</v>
      </c>
      <c r="V2">
        <v>0</v>
      </c>
      <c r="W2" s="22"/>
      <c r="X2" s="22"/>
      <c r="Y2">
        <v>0</v>
      </c>
      <c r="Z2" s="22"/>
      <c r="AA2" s="22"/>
      <c r="AB2">
        <v>0</v>
      </c>
      <c r="AC2" s="22"/>
      <c r="AD2" s="22"/>
      <c r="AE2">
        <v>0</v>
      </c>
      <c r="AF2" s="22"/>
      <c r="AG2" s="22"/>
    </row>
    <row r="3" spans="1:33" x14ac:dyDescent="0.35">
      <c r="A3">
        <v>224</v>
      </c>
      <c r="B3">
        <v>104</v>
      </c>
      <c r="C3" t="s">
        <v>39</v>
      </c>
      <c r="D3" t="s">
        <v>82</v>
      </c>
      <c r="E3" t="s">
        <v>83</v>
      </c>
      <c r="H3">
        <v>930</v>
      </c>
      <c r="J3" s="2">
        <v>45077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930</v>
      </c>
      <c r="T3" s="22"/>
      <c r="U3" s="22"/>
      <c r="V3">
        <v>0</v>
      </c>
      <c r="W3" s="22"/>
      <c r="X3" s="22"/>
      <c r="Y3">
        <v>0</v>
      </c>
      <c r="Z3" s="22"/>
      <c r="AA3" s="22"/>
      <c r="AB3">
        <v>0</v>
      </c>
      <c r="AC3" s="22"/>
      <c r="AD3" s="22"/>
      <c r="AE3">
        <v>0</v>
      </c>
      <c r="AF3" s="22"/>
      <c r="AG3" s="22"/>
    </row>
    <row r="4" spans="1:33" x14ac:dyDescent="0.35">
      <c r="A4">
        <v>249</v>
      </c>
      <c r="B4">
        <v>104</v>
      </c>
      <c r="C4" t="s">
        <v>39</v>
      </c>
      <c r="D4" t="s">
        <v>84</v>
      </c>
      <c r="E4" t="s">
        <v>85</v>
      </c>
      <c r="H4">
        <v>1515.2</v>
      </c>
      <c r="J4" s="2">
        <v>45077</v>
      </c>
      <c r="K4" t="s">
        <v>81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1515.2</v>
      </c>
      <c r="T4" s="2">
        <v>45100</v>
      </c>
      <c r="U4" s="2">
        <v>45100</v>
      </c>
      <c r="V4">
        <v>0</v>
      </c>
      <c r="W4" s="22"/>
      <c r="X4" s="22"/>
      <c r="Y4">
        <v>0</v>
      </c>
      <c r="Z4" s="22"/>
      <c r="AA4" s="22"/>
      <c r="AB4">
        <v>0</v>
      </c>
      <c r="AC4" s="22"/>
      <c r="AD4" s="22"/>
      <c r="AE4">
        <v>0</v>
      </c>
      <c r="AF4" s="22"/>
      <c r="AG4" s="22"/>
    </row>
    <row r="5" spans="1:33" x14ac:dyDescent="0.35">
      <c r="A5">
        <v>250</v>
      </c>
      <c r="B5">
        <v>104</v>
      </c>
      <c r="C5" t="s">
        <v>39</v>
      </c>
      <c r="D5" t="s">
        <v>84</v>
      </c>
      <c r="E5" t="s">
        <v>85</v>
      </c>
      <c r="H5">
        <v>1804.63</v>
      </c>
      <c r="J5" s="2">
        <v>45093</v>
      </c>
      <c r="K5" t="s">
        <v>81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1804.63</v>
      </c>
      <c r="T5" s="2">
        <v>45115</v>
      </c>
      <c r="U5" s="2">
        <v>45117</v>
      </c>
      <c r="V5">
        <v>0</v>
      </c>
      <c r="W5" s="22"/>
      <c r="X5" s="22"/>
      <c r="Y5">
        <v>0</v>
      </c>
      <c r="Z5" s="22"/>
      <c r="AA5" s="22"/>
      <c r="AB5">
        <v>0</v>
      </c>
      <c r="AC5" s="22"/>
      <c r="AD5" s="22"/>
      <c r="AE5">
        <v>0</v>
      </c>
      <c r="AF5" s="22"/>
      <c r="AG5" s="22"/>
    </row>
    <row r="6" spans="1:33" x14ac:dyDescent="0.35">
      <c r="A6">
        <v>266</v>
      </c>
      <c r="B6">
        <v>104</v>
      </c>
      <c r="C6" t="s">
        <v>39</v>
      </c>
      <c r="D6" t="s">
        <v>86</v>
      </c>
      <c r="E6" t="s">
        <v>87</v>
      </c>
      <c r="H6">
        <v>1816.11</v>
      </c>
      <c r="J6" s="2">
        <v>45047</v>
      </c>
      <c r="K6" t="s">
        <v>81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1816.11</v>
      </c>
      <c r="T6" s="2">
        <v>45105</v>
      </c>
      <c r="U6" s="2">
        <v>45105</v>
      </c>
      <c r="V6">
        <v>0</v>
      </c>
      <c r="W6" s="22"/>
      <c r="X6" s="22"/>
      <c r="Y6">
        <v>0</v>
      </c>
      <c r="Z6" s="22"/>
      <c r="AA6" s="22"/>
      <c r="AB6">
        <v>0</v>
      </c>
      <c r="AC6" s="22"/>
      <c r="AD6" s="22"/>
      <c r="AE6">
        <v>0</v>
      </c>
      <c r="AF6" s="22"/>
      <c r="AG6" s="22"/>
    </row>
    <row r="7" spans="1:33" x14ac:dyDescent="0.35">
      <c r="A7">
        <v>267</v>
      </c>
      <c r="B7">
        <v>104</v>
      </c>
      <c r="C7" t="s">
        <v>39</v>
      </c>
      <c r="D7" t="s">
        <v>86</v>
      </c>
      <c r="E7" t="s">
        <v>87</v>
      </c>
      <c r="H7">
        <v>2287.8000000000002</v>
      </c>
      <c r="J7" s="2">
        <v>45082</v>
      </c>
      <c r="K7" t="s">
        <v>81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2287.8000000000002</v>
      </c>
      <c r="T7" s="2">
        <v>45112</v>
      </c>
      <c r="U7" s="2">
        <v>45112</v>
      </c>
      <c r="V7">
        <v>0</v>
      </c>
      <c r="W7" s="22"/>
      <c r="X7" s="22"/>
      <c r="Y7">
        <v>0</v>
      </c>
      <c r="Z7" s="22"/>
      <c r="AA7" s="22"/>
      <c r="AB7">
        <v>0</v>
      </c>
      <c r="AC7" s="22"/>
      <c r="AD7" s="22"/>
      <c r="AE7">
        <v>0</v>
      </c>
      <c r="AF7" s="22"/>
      <c r="AG7" s="22"/>
    </row>
    <row r="8" spans="1:33" x14ac:dyDescent="0.35">
      <c r="A8">
        <v>268</v>
      </c>
      <c r="B8">
        <v>104</v>
      </c>
      <c r="C8" t="s">
        <v>39</v>
      </c>
      <c r="D8" t="s">
        <v>86</v>
      </c>
      <c r="E8" t="s">
        <v>87</v>
      </c>
      <c r="H8">
        <v>2344.63</v>
      </c>
      <c r="J8" s="2">
        <v>45089</v>
      </c>
      <c r="K8" t="s">
        <v>81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2344.63</v>
      </c>
      <c r="T8" s="2">
        <v>45119</v>
      </c>
      <c r="U8" s="2">
        <v>45119</v>
      </c>
      <c r="V8">
        <v>0</v>
      </c>
      <c r="W8" s="22"/>
      <c r="X8" s="22"/>
      <c r="Y8">
        <v>0</v>
      </c>
      <c r="Z8" s="22"/>
      <c r="AA8" s="22"/>
      <c r="AB8">
        <v>0</v>
      </c>
      <c r="AC8" s="22"/>
      <c r="AD8" s="22"/>
      <c r="AE8">
        <v>0</v>
      </c>
      <c r="AF8" s="22"/>
      <c r="AG8" s="22"/>
    </row>
    <row r="9" spans="1:33" x14ac:dyDescent="0.35">
      <c r="A9">
        <v>269</v>
      </c>
      <c r="B9">
        <v>104</v>
      </c>
      <c r="C9" t="s">
        <v>39</v>
      </c>
      <c r="D9" t="s">
        <v>86</v>
      </c>
      <c r="E9" t="s">
        <v>87</v>
      </c>
      <c r="H9">
        <v>2560.86</v>
      </c>
      <c r="J9" s="2">
        <v>45107</v>
      </c>
      <c r="K9" t="s">
        <v>81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2560.86</v>
      </c>
      <c r="T9" s="2">
        <v>45126</v>
      </c>
      <c r="U9" s="2">
        <v>45126</v>
      </c>
      <c r="V9">
        <v>0</v>
      </c>
      <c r="W9" s="22"/>
      <c r="X9" s="22"/>
      <c r="Y9">
        <v>0</v>
      </c>
      <c r="Z9" s="22"/>
      <c r="AA9" s="22"/>
      <c r="AB9">
        <v>0</v>
      </c>
      <c r="AC9" s="22"/>
      <c r="AD9" s="22"/>
      <c r="AE9">
        <v>0</v>
      </c>
      <c r="AF9" s="22"/>
      <c r="AG9" s="22"/>
    </row>
    <row r="10" spans="1:33" x14ac:dyDescent="0.35">
      <c r="A10">
        <v>277</v>
      </c>
      <c r="B10">
        <v>104</v>
      </c>
      <c r="C10" t="s">
        <v>39</v>
      </c>
      <c r="D10" t="s">
        <v>86</v>
      </c>
      <c r="E10" t="s">
        <v>87</v>
      </c>
      <c r="H10">
        <v>1658.57</v>
      </c>
      <c r="J10" s="2">
        <v>45075</v>
      </c>
      <c r="K10" t="s">
        <v>81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1658.57</v>
      </c>
      <c r="T10" s="2">
        <v>45133</v>
      </c>
      <c r="U10" s="2">
        <v>45133</v>
      </c>
      <c r="V10">
        <v>0</v>
      </c>
      <c r="W10" s="22"/>
      <c r="X10" s="22"/>
      <c r="Y10">
        <v>0</v>
      </c>
      <c r="Z10" s="22"/>
      <c r="AA10" s="22"/>
      <c r="AB10">
        <v>0</v>
      </c>
      <c r="AC10" s="22"/>
      <c r="AD10" s="22"/>
      <c r="AE10">
        <v>0</v>
      </c>
      <c r="AF10" s="22"/>
      <c r="AG10" s="22"/>
    </row>
    <row r="11" spans="1:33" x14ac:dyDescent="0.35">
      <c r="A11">
        <v>281</v>
      </c>
      <c r="B11">
        <v>104</v>
      </c>
      <c r="C11" t="s">
        <v>39</v>
      </c>
      <c r="D11" t="s">
        <v>84</v>
      </c>
      <c r="E11" t="s">
        <v>88</v>
      </c>
      <c r="H11">
        <v>1636.71</v>
      </c>
      <c r="J11" s="2">
        <v>45078</v>
      </c>
      <c r="K11" t="s">
        <v>89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1636.71</v>
      </c>
      <c r="T11" s="2">
        <v>45130</v>
      </c>
      <c r="U11" s="2">
        <v>45131</v>
      </c>
      <c r="V11">
        <v>0</v>
      </c>
      <c r="W11" s="22"/>
      <c r="X11" s="22"/>
      <c r="Y11">
        <v>0</v>
      </c>
      <c r="Z11" s="22"/>
      <c r="AA11" s="22"/>
      <c r="AB11">
        <v>0</v>
      </c>
      <c r="AC11" s="22"/>
      <c r="AD11" s="22"/>
      <c r="AE11">
        <v>0</v>
      </c>
      <c r="AF11" s="22"/>
      <c r="AG11" s="22"/>
    </row>
    <row r="12" spans="1:33" x14ac:dyDescent="0.35">
      <c r="A12">
        <v>302</v>
      </c>
      <c r="B12">
        <v>104</v>
      </c>
      <c r="C12" t="s">
        <v>39</v>
      </c>
      <c r="D12" t="s">
        <v>86</v>
      </c>
      <c r="E12" t="s">
        <v>87</v>
      </c>
      <c r="H12">
        <v>1489.91</v>
      </c>
      <c r="J12" s="2">
        <v>45133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1489.91</v>
      </c>
      <c r="T12" s="2">
        <v>45133</v>
      </c>
      <c r="U12" s="2">
        <v>45133</v>
      </c>
      <c r="V12">
        <v>0</v>
      </c>
      <c r="W12" s="22"/>
      <c r="X12" s="22"/>
      <c r="Y12">
        <v>0</v>
      </c>
      <c r="Z12" s="22"/>
      <c r="AA12" s="22"/>
      <c r="AB12">
        <v>0</v>
      </c>
      <c r="AC12" s="22"/>
      <c r="AD12" s="22"/>
      <c r="AE12">
        <v>0</v>
      </c>
      <c r="AF12" s="22"/>
      <c r="AG12" s="22"/>
    </row>
    <row r="13" spans="1:33" x14ac:dyDescent="0.35">
      <c r="A13">
        <v>307</v>
      </c>
      <c r="B13">
        <v>104</v>
      </c>
      <c r="C13" t="s">
        <v>39</v>
      </c>
      <c r="D13" t="s">
        <v>90</v>
      </c>
      <c r="E13" t="s">
        <v>91</v>
      </c>
      <c r="F13">
        <v>430</v>
      </c>
      <c r="G13" t="s">
        <v>92</v>
      </c>
      <c r="H13">
        <v>13983.75</v>
      </c>
      <c r="I13" t="s">
        <v>93</v>
      </c>
      <c r="J13" s="2">
        <v>45127</v>
      </c>
      <c r="K13" t="s">
        <v>81</v>
      </c>
      <c r="L13">
        <v>12375</v>
      </c>
      <c r="M13">
        <v>0</v>
      </c>
      <c r="N13">
        <v>0</v>
      </c>
      <c r="O13">
        <v>0</v>
      </c>
      <c r="P13">
        <v>0</v>
      </c>
      <c r="Q13">
        <v>0</v>
      </c>
      <c r="R13">
        <v>1608.75</v>
      </c>
      <c r="S13">
        <v>13983.75</v>
      </c>
      <c r="T13" s="2">
        <v>45117</v>
      </c>
      <c r="U13" s="2">
        <v>45117</v>
      </c>
      <c r="V13">
        <v>0</v>
      </c>
      <c r="W13" s="22"/>
      <c r="X13" s="22"/>
      <c r="Y13">
        <v>0</v>
      </c>
      <c r="Z13" s="22"/>
      <c r="AA13" s="22"/>
      <c r="AB13">
        <v>0</v>
      </c>
      <c r="AC13" s="22"/>
      <c r="AD13" s="22"/>
      <c r="AE13">
        <v>0</v>
      </c>
      <c r="AF13" s="22"/>
      <c r="AG13" s="22"/>
    </row>
    <row r="14" spans="1:33" x14ac:dyDescent="0.35">
      <c r="A14">
        <v>319</v>
      </c>
      <c r="B14">
        <v>104</v>
      </c>
      <c r="C14" t="s">
        <v>39</v>
      </c>
      <c r="D14" t="s">
        <v>86</v>
      </c>
      <c r="E14" t="s">
        <v>87</v>
      </c>
      <c r="H14">
        <v>2467.87</v>
      </c>
      <c r="J14" s="2">
        <v>45116</v>
      </c>
      <c r="K14" t="s">
        <v>81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2467.87</v>
      </c>
      <c r="T14" s="2">
        <v>45140</v>
      </c>
      <c r="U14" s="2">
        <v>45140</v>
      </c>
      <c r="V14">
        <v>3131.15</v>
      </c>
      <c r="W14" s="2">
        <v>45147</v>
      </c>
      <c r="X14" s="2">
        <v>45147</v>
      </c>
      <c r="Y14">
        <v>2581.52</v>
      </c>
      <c r="Z14" s="2">
        <v>45154</v>
      </c>
      <c r="AA14" s="2">
        <v>45154</v>
      </c>
      <c r="AB14">
        <v>2578.7800000000002</v>
      </c>
      <c r="AC14" s="2">
        <v>45161</v>
      </c>
      <c r="AD14" s="2">
        <v>45161</v>
      </c>
      <c r="AE14">
        <v>3014.62</v>
      </c>
      <c r="AF14" s="2">
        <v>45168</v>
      </c>
      <c r="AG14" s="2">
        <v>45168</v>
      </c>
    </row>
    <row r="15" spans="1:33" x14ac:dyDescent="0.35">
      <c r="A15">
        <v>321</v>
      </c>
      <c r="B15">
        <v>104</v>
      </c>
      <c r="C15" t="s">
        <v>39</v>
      </c>
      <c r="D15" t="s">
        <v>94</v>
      </c>
      <c r="E15" t="s">
        <v>91</v>
      </c>
      <c r="F15">
        <v>491</v>
      </c>
      <c r="G15" t="s">
        <v>95</v>
      </c>
      <c r="H15">
        <v>32575</v>
      </c>
      <c r="I15" t="s">
        <v>93</v>
      </c>
      <c r="J15" s="2">
        <v>45155</v>
      </c>
      <c r="K15" t="s">
        <v>81</v>
      </c>
      <c r="L15">
        <v>29000</v>
      </c>
      <c r="M15">
        <v>0</v>
      </c>
      <c r="N15">
        <v>0</v>
      </c>
      <c r="O15">
        <v>0</v>
      </c>
      <c r="P15">
        <v>0</v>
      </c>
      <c r="Q15">
        <v>0</v>
      </c>
      <c r="R15">
        <v>3575</v>
      </c>
      <c r="S15">
        <v>16287.5</v>
      </c>
      <c r="T15" s="2">
        <v>45131</v>
      </c>
      <c r="U15" s="2">
        <v>45132</v>
      </c>
      <c r="V15">
        <v>16287.5</v>
      </c>
      <c r="W15" s="2">
        <v>45146</v>
      </c>
      <c r="X15" s="2">
        <v>45149</v>
      </c>
      <c r="Y15">
        <v>0</v>
      </c>
      <c r="Z15" s="22"/>
      <c r="AA15" s="22"/>
      <c r="AB15">
        <v>0</v>
      </c>
      <c r="AC15" s="22"/>
      <c r="AD15" s="22"/>
      <c r="AE15">
        <v>0</v>
      </c>
      <c r="AF15" s="22"/>
      <c r="AG15" s="22"/>
    </row>
    <row r="16" spans="1:33" x14ac:dyDescent="0.35">
      <c r="A16">
        <v>333</v>
      </c>
      <c r="B16">
        <v>104</v>
      </c>
      <c r="C16" t="s">
        <v>39</v>
      </c>
      <c r="D16" t="s">
        <v>96</v>
      </c>
      <c r="E16" t="s">
        <v>91</v>
      </c>
      <c r="F16">
        <v>489</v>
      </c>
      <c r="G16" t="s">
        <v>96</v>
      </c>
      <c r="H16">
        <v>400</v>
      </c>
      <c r="I16" t="s">
        <v>97</v>
      </c>
      <c r="J16" s="2">
        <v>45136</v>
      </c>
      <c r="K16" t="s">
        <v>81</v>
      </c>
      <c r="L16">
        <v>400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400</v>
      </c>
      <c r="T16" s="2">
        <v>45124</v>
      </c>
      <c r="U16" s="2">
        <v>45124</v>
      </c>
      <c r="V16">
        <v>0</v>
      </c>
      <c r="W16" s="22"/>
      <c r="X16" s="22"/>
      <c r="Y16">
        <v>0</v>
      </c>
      <c r="Z16" s="22"/>
      <c r="AA16" s="22"/>
      <c r="AB16">
        <v>0</v>
      </c>
      <c r="AC16" s="22"/>
      <c r="AD16" s="22"/>
      <c r="AE16">
        <v>0</v>
      </c>
      <c r="AF16" s="22"/>
      <c r="AG16" s="22"/>
    </row>
    <row r="17" spans="1:33" x14ac:dyDescent="0.35">
      <c r="A17">
        <v>357</v>
      </c>
      <c r="B17">
        <v>104</v>
      </c>
      <c r="C17" t="s">
        <v>39</v>
      </c>
      <c r="D17" t="s">
        <v>98</v>
      </c>
      <c r="E17" t="s">
        <v>91</v>
      </c>
      <c r="F17">
        <v>592</v>
      </c>
      <c r="G17" t="s">
        <v>99</v>
      </c>
      <c r="H17">
        <v>4500</v>
      </c>
      <c r="I17" t="s">
        <v>97</v>
      </c>
      <c r="J17" s="2">
        <v>45147</v>
      </c>
      <c r="K17" t="s">
        <v>81</v>
      </c>
      <c r="L17">
        <v>4500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4500</v>
      </c>
      <c r="T17" s="2">
        <v>45141</v>
      </c>
      <c r="U17" s="2">
        <v>45141</v>
      </c>
      <c r="V17">
        <v>0</v>
      </c>
      <c r="W17" s="22"/>
      <c r="X17" s="22"/>
      <c r="Y17">
        <v>0</v>
      </c>
      <c r="Z17" s="22"/>
      <c r="AA17" s="22"/>
      <c r="AB17">
        <v>0</v>
      </c>
      <c r="AC17" s="22"/>
      <c r="AD17" s="22"/>
      <c r="AE17">
        <v>0</v>
      </c>
      <c r="AF17" s="22"/>
      <c r="AG17" s="22"/>
    </row>
    <row r="18" spans="1:33" x14ac:dyDescent="0.35">
      <c r="A18">
        <v>364</v>
      </c>
      <c r="B18">
        <v>104</v>
      </c>
      <c r="C18" t="s">
        <v>39</v>
      </c>
      <c r="D18" t="s">
        <v>100</v>
      </c>
      <c r="E18" t="s">
        <v>91</v>
      </c>
      <c r="F18">
        <v>635</v>
      </c>
      <c r="G18" t="s">
        <v>101</v>
      </c>
      <c r="H18">
        <v>1800</v>
      </c>
      <c r="I18" t="s">
        <v>97</v>
      </c>
      <c r="J18" s="2">
        <v>45150</v>
      </c>
      <c r="K18" t="s">
        <v>81</v>
      </c>
      <c r="L18">
        <v>1800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1800</v>
      </c>
      <c r="T18" s="2">
        <v>45142</v>
      </c>
      <c r="U18" s="2">
        <v>45142</v>
      </c>
      <c r="V18">
        <v>0</v>
      </c>
      <c r="W18" s="22"/>
      <c r="X18" s="22"/>
      <c r="Y18">
        <v>0</v>
      </c>
      <c r="Z18" s="22"/>
      <c r="AA18" s="22"/>
      <c r="AB18">
        <v>0</v>
      </c>
      <c r="AC18" s="22"/>
      <c r="AD18" s="22"/>
      <c r="AE18">
        <v>0</v>
      </c>
      <c r="AF18" s="22"/>
      <c r="AG18" s="22"/>
    </row>
    <row r="19" spans="1:33" x14ac:dyDescent="0.35">
      <c r="A19">
        <v>367</v>
      </c>
      <c r="B19">
        <v>104</v>
      </c>
      <c r="C19" t="s">
        <v>39</v>
      </c>
      <c r="D19" t="s">
        <v>84</v>
      </c>
      <c r="E19" t="s">
        <v>88</v>
      </c>
      <c r="H19">
        <v>2717.48</v>
      </c>
      <c r="J19" s="2">
        <v>45108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1398.1</v>
      </c>
      <c r="T19" s="2">
        <v>45146</v>
      </c>
      <c r="U19" s="2">
        <v>45146</v>
      </c>
      <c r="V19">
        <v>1319.38</v>
      </c>
      <c r="W19" s="2">
        <v>45161</v>
      </c>
      <c r="X19" s="2">
        <v>45161</v>
      </c>
      <c r="Y19">
        <v>0</v>
      </c>
      <c r="Z19" s="22"/>
      <c r="AA19" s="22"/>
      <c r="AB19">
        <v>0</v>
      </c>
      <c r="AC19" s="22"/>
      <c r="AD19" s="22"/>
      <c r="AE19">
        <v>0</v>
      </c>
      <c r="AF19" s="22"/>
      <c r="AG19" s="22"/>
    </row>
    <row r="20" spans="1:33" x14ac:dyDescent="0.35">
      <c r="A20">
        <v>387</v>
      </c>
      <c r="B20">
        <v>104</v>
      </c>
      <c r="C20" t="s">
        <v>39</v>
      </c>
      <c r="D20" t="s">
        <v>86</v>
      </c>
      <c r="E20" t="s">
        <v>87</v>
      </c>
      <c r="H20">
        <v>6100.45</v>
      </c>
      <c r="J20" s="2">
        <v>45139</v>
      </c>
      <c r="K20" t="s">
        <v>81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3042.77</v>
      </c>
      <c r="T20" s="2">
        <v>45175</v>
      </c>
      <c r="U20" s="2">
        <v>45175</v>
      </c>
      <c r="V20">
        <v>3067.68</v>
      </c>
      <c r="W20" s="2">
        <v>45182</v>
      </c>
      <c r="X20" s="2">
        <v>45182</v>
      </c>
      <c r="Y20">
        <v>1434.56</v>
      </c>
      <c r="Z20" s="2">
        <v>45196</v>
      </c>
      <c r="AA20" s="2">
        <v>45196</v>
      </c>
      <c r="AB20">
        <v>1963.77</v>
      </c>
      <c r="AC20" s="2">
        <v>45196</v>
      </c>
      <c r="AD20" s="2">
        <v>45196</v>
      </c>
      <c r="AE20">
        <v>515.86</v>
      </c>
      <c r="AF20" s="2">
        <v>45196</v>
      </c>
      <c r="AG20" s="2">
        <v>45196</v>
      </c>
    </row>
    <row r="21" spans="1:33" x14ac:dyDescent="0.35">
      <c r="A21">
        <v>390</v>
      </c>
      <c r="B21">
        <v>104</v>
      </c>
      <c r="C21" t="s">
        <v>39</v>
      </c>
      <c r="D21" t="s">
        <v>84</v>
      </c>
      <c r="E21" t="s">
        <v>88</v>
      </c>
      <c r="H21">
        <v>625.9</v>
      </c>
      <c r="J21" s="2">
        <v>45139</v>
      </c>
      <c r="K21" t="s">
        <v>81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1258.2</v>
      </c>
      <c r="T21" s="2">
        <v>45179</v>
      </c>
      <c r="U21" s="2">
        <v>45177</v>
      </c>
      <c r="V21">
        <v>1682.91</v>
      </c>
      <c r="W21" s="2">
        <v>45194</v>
      </c>
      <c r="X21" s="2">
        <v>45194</v>
      </c>
      <c r="Y21">
        <v>0</v>
      </c>
      <c r="Z21" s="22"/>
      <c r="AA21" s="22"/>
      <c r="AB21">
        <v>0</v>
      </c>
      <c r="AC21" s="22"/>
      <c r="AD21" s="22"/>
      <c r="AE21">
        <v>0</v>
      </c>
      <c r="AF21" s="22"/>
      <c r="AG21" s="22"/>
    </row>
    <row r="22" spans="1:33" x14ac:dyDescent="0.35">
      <c r="A22">
        <v>434</v>
      </c>
      <c r="B22">
        <v>104</v>
      </c>
      <c r="C22" t="s">
        <v>39</v>
      </c>
      <c r="D22" t="s">
        <v>86</v>
      </c>
      <c r="E22" t="s">
        <v>87</v>
      </c>
      <c r="H22">
        <v>0</v>
      </c>
      <c r="J22" s="2">
        <v>45170</v>
      </c>
      <c r="K22" t="s">
        <v>81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2436.87</v>
      </c>
      <c r="T22" s="2">
        <v>45203</v>
      </c>
      <c r="U22" s="2">
        <v>45203</v>
      </c>
      <c r="V22">
        <v>2321.75</v>
      </c>
      <c r="W22" s="2">
        <v>45210</v>
      </c>
      <c r="X22" s="2">
        <v>45210</v>
      </c>
      <c r="Y22">
        <v>3042.06</v>
      </c>
      <c r="Z22" s="2">
        <v>45217</v>
      </c>
      <c r="AA22" s="2">
        <v>45217</v>
      </c>
      <c r="AB22">
        <v>1510.33</v>
      </c>
      <c r="AC22" s="2">
        <v>45224</v>
      </c>
      <c r="AD22" s="2">
        <v>45224</v>
      </c>
      <c r="AE22">
        <v>831.01</v>
      </c>
      <c r="AF22" s="2">
        <v>45224</v>
      </c>
      <c r="AG22" s="2">
        <v>45224</v>
      </c>
    </row>
    <row r="23" spans="1:33" x14ac:dyDescent="0.35">
      <c r="A23">
        <v>448</v>
      </c>
      <c r="B23">
        <v>104</v>
      </c>
      <c r="C23" t="s">
        <v>39</v>
      </c>
      <c r="D23" t="s">
        <v>102</v>
      </c>
      <c r="E23" t="s">
        <v>91</v>
      </c>
      <c r="F23">
        <v>1060</v>
      </c>
      <c r="G23" t="s">
        <v>103</v>
      </c>
      <c r="H23">
        <v>1200</v>
      </c>
      <c r="J23" s="2">
        <v>45227</v>
      </c>
      <c r="K23" t="s">
        <v>81</v>
      </c>
      <c r="L23">
        <v>0</v>
      </c>
      <c r="M23">
        <v>0</v>
      </c>
      <c r="N23">
        <v>0</v>
      </c>
      <c r="O23">
        <v>0</v>
      </c>
      <c r="P23">
        <v>1200</v>
      </c>
      <c r="Q23">
        <v>0</v>
      </c>
      <c r="R23">
        <v>0</v>
      </c>
      <c r="S23">
        <v>1200</v>
      </c>
      <c r="T23" s="2">
        <v>45194</v>
      </c>
      <c r="U23" s="2">
        <v>45194</v>
      </c>
      <c r="V23">
        <v>0</v>
      </c>
      <c r="W23" s="22"/>
      <c r="X23" s="22"/>
      <c r="Y23">
        <v>0</v>
      </c>
      <c r="Z23" s="22"/>
      <c r="AA23" s="22"/>
      <c r="AB23">
        <v>0</v>
      </c>
      <c r="AC23" s="22"/>
      <c r="AD23" s="22"/>
      <c r="AE23">
        <v>0</v>
      </c>
      <c r="AF23" s="22"/>
      <c r="AG23" s="22"/>
    </row>
    <row r="24" spans="1:33" x14ac:dyDescent="0.35">
      <c r="A24">
        <v>452</v>
      </c>
      <c r="B24">
        <v>104</v>
      </c>
      <c r="C24" t="s">
        <v>39</v>
      </c>
      <c r="D24" t="s">
        <v>104</v>
      </c>
      <c r="E24" t="s">
        <v>91</v>
      </c>
      <c r="F24">
        <v>873</v>
      </c>
      <c r="G24" t="s">
        <v>105</v>
      </c>
      <c r="H24">
        <v>27967.5</v>
      </c>
      <c r="J24" s="2">
        <v>45204</v>
      </c>
      <c r="K24" t="s">
        <v>81</v>
      </c>
      <c r="L24">
        <v>24750</v>
      </c>
      <c r="M24">
        <v>0</v>
      </c>
      <c r="N24">
        <v>0</v>
      </c>
      <c r="O24">
        <v>0</v>
      </c>
      <c r="P24">
        <v>0</v>
      </c>
      <c r="Q24">
        <v>0</v>
      </c>
      <c r="R24">
        <v>3217.5</v>
      </c>
      <c r="S24">
        <v>12430</v>
      </c>
      <c r="T24" s="2">
        <v>45195</v>
      </c>
      <c r="U24" s="2">
        <v>45195</v>
      </c>
      <c r="V24">
        <v>15537.5</v>
      </c>
      <c r="W24" s="2">
        <v>45204</v>
      </c>
      <c r="X24" s="2">
        <v>45205</v>
      </c>
      <c r="Y24">
        <v>0</v>
      </c>
      <c r="Z24" s="22"/>
      <c r="AA24" s="22"/>
      <c r="AB24">
        <v>0</v>
      </c>
      <c r="AC24" s="22"/>
      <c r="AD24" s="22"/>
      <c r="AE24">
        <v>0</v>
      </c>
      <c r="AF24" s="22"/>
      <c r="AG24" s="22"/>
    </row>
    <row r="25" spans="1:33" x14ac:dyDescent="0.35">
      <c r="A25">
        <v>453</v>
      </c>
      <c r="B25">
        <v>104</v>
      </c>
      <c r="C25" t="s">
        <v>39</v>
      </c>
      <c r="D25" t="s">
        <v>106</v>
      </c>
      <c r="E25" t="s">
        <v>91</v>
      </c>
      <c r="F25">
        <v>975</v>
      </c>
      <c r="G25" t="s">
        <v>107</v>
      </c>
      <c r="H25">
        <v>12430</v>
      </c>
      <c r="J25" s="2">
        <v>45197</v>
      </c>
      <c r="K25" t="s">
        <v>81</v>
      </c>
      <c r="L25">
        <v>11000</v>
      </c>
      <c r="M25">
        <v>0</v>
      </c>
      <c r="N25">
        <v>0</v>
      </c>
      <c r="O25">
        <v>0</v>
      </c>
      <c r="P25">
        <v>0</v>
      </c>
      <c r="Q25">
        <v>0</v>
      </c>
      <c r="R25">
        <v>1430</v>
      </c>
      <c r="S25">
        <v>12430</v>
      </c>
      <c r="T25" s="2">
        <v>45197</v>
      </c>
      <c r="U25" s="2">
        <v>45197</v>
      </c>
      <c r="V25">
        <v>0</v>
      </c>
      <c r="W25" s="22"/>
      <c r="X25" s="22"/>
      <c r="Y25">
        <v>0</v>
      </c>
      <c r="Z25" s="22"/>
      <c r="AA25" s="22"/>
      <c r="AB25">
        <v>0</v>
      </c>
      <c r="AC25" s="22"/>
      <c r="AD25" s="22"/>
      <c r="AE25">
        <v>0</v>
      </c>
      <c r="AF25" s="22"/>
      <c r="AG25" s="22"/>
    </row>
    <row r="26" spans="1:33" x14ac:dyDescent="0.35">
      <c r="A26">
        <v>493</v>
      </c>
      <c r="B26">
        <v>104</v>
      </c>
      <c r="C26" t="s">
        <v>39</v>
      </c>
      <c r="D26" t="s">
        <v>86</v>
      </c>
      <c r="E26" t="s">
        <v>87</v>
      </c>
      <c r="H26">
        <v>0</v>
      </c>
      <c r="J26" s="2">
        <v>45200</v>
      </c>
      <c r="K26" t="s">
        <v>81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3090.04</v>
      </c>
      <c r="T26" s="2">
        <v>45231</v>
      </c>
      <c r="U26" s="2">
        <v>45231</v>
      </c>
      <c r="V26">
        <v>3143.18</v>
      </c>
      <c r="W26" s="2">
        <v>45238</v>
      </c>
      <c r="X26" s="2">
        <v>45238</v>
      </c>
      <c r="Y26">
        <v>2626.55</v>
      </c>
      <c r="Z26" s="2">
        <v>45245</v>
      </c>
      <c r="AA26" s="2">
        <v>45246</v>
      </c>
      <c r="AB26">
        <v>3242.8</v>
      </c>
      <c r="AC26" s="2">
        <v>45252</v>
      </c>
      <c r="AD26" s="2">
        <v>45252</v>
      </c>
      <c r="AE26">
        <v>181.82</v>
      </c>
      <c r="AF26" s="2">
        <v>45259</v>
      </c>
      <c r="AG26" s="2">
        <v>45259</v>
      </c>
    </row>
    <row r="27" spans="1:33" x14ac:dyDescent="0.35">
      <c r="A27">
        <v>514</v>
      </c>
      <c r="B27">
        <v>104</v>
      </c>
      <c r="C27" t="s">
        <v>39</v>
      </c>
      <c r="D27" t="s">
        <v>108</v>
      </c>
      <c r="E27" t="s">
        <v>91</v>
      </c>
      <c r="F27">
        <v>1472</v>
      </c>
      <c r="G27" t="s">
        <v>109</v>
      </c>
      <c r="H27">
        <v>14260</v>
      </c>
      <c r="J27" s="2">
        <v>45273</v>
      </c>
      <c r="K27" t="s">
        <v>81</v>
      </c>
      <c r="L27">
        <v>12760</v>
      </c>
      <c r="M27">
        <v>0</v>
      </c>
      <c r="N27">
        <v>0</v>
      </c>
      <c r="O27">
        <v>0</v>
      </c>
      <c r="P27">
        <v>1500</v>
      </c>
      <c r="Q27">
        <v>0</v>
      </c>
      <c r="R27">
        <v>0</v>
      </c>
      <c r="S27">
        <v>0</v>
      </c>
      <c r="T27" s="22"/>
      <c r="U27" s="2">
        <v>45273</v>
      </c>
      <c r="V27">
        <v>0</v>
      </c>
      <c r="W27" s="22"/>
      <c r="X27" s="22"/>
      <c r="Y27">
        <v>0</v>
      </c>
      <c r="Z27" s="22"/>
      <c r="AA27" s="22"/>
      <c r="AB27">
        <v>0</v>
      </c>
      <c r="AC27" s="22"/>
      <c r="AD27" s="22"/>
      <c r="AE27">
        <v>0</v>
      </c>
      <c r="AF27" s="22"/>
      <c r="AG27" s="22"/>
    </row>
    <row r="28" spans="1:33" x14ac:dyDescent="0.35">
      <c r="A28">
        <v>531</v>
      </c>
      <c r="B28">
        <v>104</v>
      </c>
      <c r="C28" t="s">
        <v>39</v>
      </c>
      <c r="D28" t="s">
        <v>110</v>
      </c>
      <c r="E28" t="s">
        <v>91</v>
      </c>
      <c r="F28">
        <v>1632</v>
      </c>
      <c r="G28" t="s">
        <v>111</v>
      </c>
      <c r="H28">
        <v>3000</v>
      </c>
      <c r="J28" s="2">
        <v>45269</v>
      </c>
      <c r="K28" t="s">
        <v>81</v>
      </c>
      <c r="L28">
        <v>0</v>
      </c>
      <c r="M28">
        <v>0</v>
      </c>
      <c r="N28">
        <v>0</v>
      </c>
      <c r="O28">
        <v>0</v>
      </c>
      <c r="P28">
        <v>3000</v>
      </c>
      <c r="Q28">
        <v>0</v>
      </c>
      <c r="R28">
        <v>0</v>
      </c>
      <c r="S28">
        <v>3000</v>
      </c>
      <c r="T28" s="2">
        <v>45240</v>
      </c>
      <c r="U28" s="2">
        <v>45261</v>
      </c>
      <c r="V28">
        <v>0</v>
      </c>
      <c r="W28" s="22"/>
      <c r="X28" s="22"/>
      <c r="Y28">
        <v>0</v>
      </c>
      <c r="Z28" s="22"/>
      <c r="AA28" s="22"/>
      <c r="AB28">
        <v>0</v>
      </c>
      <c r="AC28" s="22"/>
      <c r="AD28" s="22"/>
      <c r="AE28">
        <v>0</v>
      </c>
      <c r="AF28" s="22"/>
      <c r="AG28" s="22"/>
    </row>
    <row r="29" spans="1:33" x14ac:dyDescent="0.35">
      <c r="A29">
        <v>533</v>
      </c>
      <c r="B29">
        <v>104</v>
      </c>
      <c r="C29" t="s">
        <v>39</v>
      </c>
      <c r="D29" t="s">
        <v>112</v>
      </c>
      <c r="E29" t="s">
        <v>91</v>
      </c>
      <c r="F29">
        <v>1662</v>
      </c>
      <c r="G29" t="s">
        <v>113</v>
      </c>
      <c r="H29">
        <v>4000</v>
      </c>
      <c r="J29" s="2">
        <v>45244</v>
      </c>
      <c r="K29" t="s">
        <v>81</v>
      </c>
      <c r="L29">
        <v>0</v>
      </c>
      <c r="M29">
        <v>0</v>
      </c>
      <c r="N29">
        <v>0</v>
      </c>
      <c r="O29">
        <v>3000</v>
      </c>
      <c r="P29">
        <v>1000</v>
      </c>
      <c r="Q29">
        <v>0</v>
      </c>
      <c r="R29">
        <v>0</v>
      </c>
      <c r="S29">
        <v>3000</v>
      </c>
      <c r="T29" s="2">
        <v>45240</v>
      </c>
      <c r="U29" s="2">
        <v>45240</v>
      </c>
      <c r="V29">
        <v>1000</v>
      </c>
      <c r="W29" s="2">
        <v>45243</v>
      </c>
      <c r="X29" s="2">
        <v>45244</v>
      </c>
      <c r="Y29">
        <v>0</v>
      </c>
      <c r="Z29" s="22"/>
      <c r="AA29" s="22"/>
      <c r="AB29">
        <v>0</v>
      </c>
      <c r="AC29" s="22"/>
      <c r="AD29" s="22"/>
      <c r="AE29">
        <v>0</v>
      </c>
      <c r="AF29" s="22"/>
      <c r="AG29" s="22"/>
    </row>
    <row r="30" spans="1:33" x14ac:dyDescent="0.35">
      <c r="A30">
        <v>534</v>
      </c>
      <c r="B30">
        <v>104</v>
      </c>
      <c r="C30" t="s">
        <v>39</v>
      </c>
      <c r="D30" t="s">
        <v>114</v>
      </c>
      <c r="E30" t="s">
        <v>91</v>
      </c>
      <c r="F30">
        <v>1668</v>
      </c>
      <c r="G30" t="s">
        <v>115</v>
      </c>
      <c r="H30">
        <v>1500</v>
      </c>
      <c r="J30" s="2">
        <v>45247</v>
      </c>
      <c r="L30">
        <v>0</v>
      </c>
      <c r="M30">
        <v>0</v>
      </c>
      <c r="N30">
        <v>0</v>
      </c>
      <c r="O30">
        <v>0</v>
      </c>
      <c r="P30">
        <v>1500</v>
      </c>
      <c r="Q30">
        <v>0</v>
      </c>
      <c r="R30">
        <v>0</v>
      </c>
      <c r="S30">
        <v>1500</v>
      </c>
      <c r="T30" s="2">
        <v>45240</v>
      </c>
      <c r="U30" s="2">
        <v>45238</v>
      </c>
      <c r="V30">
        <v>0</v>
      </c>
      <c r="W30" s="22"/>
      <c r="X30" s="22"/>
      <c r="Y30">
        <v>0</v>
      </c>
      <c r="Z30" s="22"/>
      <c r="AA30" s="22"/>
      <c r="AB30">
        <v>0</v>
      </c>
      <c r="AC30" s="22"/>
      <c r="AD30" s="22"/>
      <c r="AE30">
        <v>0</v>
      </c>
      <c r="AF30" s="22"/>
      <c r="AG30" s="22"/>
    </row>
    <row r="31" spans="1:33" x14ac:dyDescent="0.35">
      <c r="A31">
        <v>537</v>
      </c>
      <c r="B31">
        <v>104</v>
      </c>
      <c r="C31" t="s">
        <v>39</v>
      </c>
      <c r="D31" t="s">
        <v>98</v>
      </c>
      <c r="E31" t="s">
        <v>91</v>
      </c>
      <c r="F31">
        <v>1683</v>
      </c>
      <c r="G31" t="s">
        <v>116</v>
      </c>
      <c r="H31">
        <v>4500</v>
      </c>
      <c r="J31" s="2">
        <v>45272</v>
      </c>
      <c r="K31" t="s">
        <v>81</v>
      </c>
      <c r="L31">
        <v>4500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4500</v>
      </c>
      <c r="T31" s="2">
        <v>45265</v>
      </c>
      <c r="U31" s="2">
        <v>45246</v>
      </c>
      <c r="V31">
        <v>0</v>
      </c>
      <c r="W31" s="22"/>
      <c r="X31" s="22"/>
      <c r="Y31">
        <v>0</v>
      </c>
      <c r="Z31" s="22"/>
      <c r="AA31" s="22"/>
      <c r="AB31">
        <v>0</v>
      </c>
      <c r="AC31" s="22"/>
      <c r="AD31" s="22"/>
      <c r="AE31">
        <v>0</v>
      </c>
      <c r="AF31" s="22"/>
      <c r="AG31" s="22"/>
    </row>
    <row r="32" spans="1:33" x14ac:dyDescent="0.35">
      <c r="A32">
        <v>554</v>
      </c>
      <c r="B32">
        <v>104</v>
      </c>
      <c r="C32" t="s">
        <v>39</v>
      </c>
      <c r="D32" t="s">
        <v>86</v>
      </c>
      <c r="E32" t="s">
        <v>87</v>
      </c>
      <c r="H32">
        <v>0</v>
      </c>
      <c r="J32" s="2">
        <v>45231</v>
      </c>
      <c r="K32" t="s">
        <v>81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1590.39</v>
      </c>
      <c r="T32" s="2">
        <v>45259</v>
      </c>
      <c r="U32" s="2">
        <v>45259</v>
      </c>
      <c r="V32">
        <v>2796.54</v>
      </c>
      <c r="W32" s="2">
        <v>45266</v>
      </c>
      <c r="X32" s="2">
        <v>45266</v>
      </c>
      <c r="Y32">
        <v>1039.1300000000001</v>
      </c>
      <c r="Z32" s="2">
        <v>45273</v>
      </c>
      <c r="AA32" s="2">
        <v>45273</v>
      </c>
      <c r="AB32">
        <v>2963.84</v>
      </c>
      <c r="AC32" s="2">
        <v>45280</v>
      </c>
      <c r="AD32" s="2">
        <v>45280</v>
      </c>
      <c r="AE32">
        <v>823.27</v>
      </c>
      <c r="AF32" s="2">
        <v>45287</v>
      </c>
      <c r="AG32" s="2">
        <v>45287</v>
      </c>
    </row>
    <row r="33" spans="1:33" x14ac:dyDescent="0.35">
      <c r="A33">
        <v>557</v>
      </c>
      <c r="B33">
        <v>104</v>
      </c>
      <c r="C33" t="s">
        <v>39</v>
      </c>
      <c r="D33" t="s">
        <v>84</v>
      </c>
      <c r="E33" t="s">
        <v>88</v>
      </c>
      <c r="H33">
        <v>0</v>
      </c>
      <c r="J33" s="2">
        <v>45200</v>
      </c>
      <c r="K33" t="s">
        <v>81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1017.36</v>
      </c>
      <c r="T33" s="2">
        <v>45253</v>
      </c>
      <c r="U33" s="2">
        <v>45253</v>
      </c>
      <c r="V33">
        <v>838.91</v>
      </c>
      <c r="W33" s="2">
        <v>45238</v>
      </c>
      <c r="X33" s="2">
        <v>45238</v>
      </c>
      <c r="Y33">
        <v>0</v>
      </c>
      <c r="Z33" s="22"/>
      <c r="AA33" s="22"/>
      <c r="AB33">
        <v>0</v>
      </c>
      <c r="AC33" s="22"/>
      <c r="AD33" s="22"/>
      <c r="AE33">
        <v>0</v>
      </c>
      <c r="AF33" s="22"/>
      <c r="AG33" s="22"/>
    </row>
    <row r="34" spans="1:33" x14ac:dyDescent="0.35">
      <c r="A34">
        <v>562</v>
      </c>
      <c r="B34">
        <v>104</v>
      </c>
      <c r="C34" t="s">
        <v>39</v>
      </c>
      <c r="D34" t="s">
        <v>117</v>
      </c>
      <c r="E34" t="s">
        <v>91</v>
      </c>
      <c r="F34">
        <v>1815</v>
      </c>
      <c r="G34" t="s">
        <v>118</v>
      </c>
      <c r="H34">
        <v>5500</v>
      </c>
      <c r="J34" s="2">
        <v>45261</v>
      </c>
      <c r="K34" t="s">
        <v>81</v>
      </c>
      <c r="L34">
        <v>0</v>
      </c>
      <c r="M34">
        <v>0</v>
      </c>
      <c r="N34">
        <v>0</v>
      </c>
      <c r="O34">
        <v>700</v>
      </c>
      <c r="P34">
        <v>4800</v>
      </c>
      <c r="Q34">
        <v>0</v>
      </c>
      <c r="R34">
        <v>0</v>
      </c>
      <c r="S34">
        <v>2400</v>
      </c>
      <c r="T34" s="2">
        <v>45247</v>
      </c>
      <c r="U34" s="2">
        <v>45253</v>
      </c>
      <c r="V34">
        <v>2400</v>
      </c>
      <c r="W34" s="2">
        <v>45254</v>
      </c>
      <c r="X34" s="2">
        <v>45253</v>
      </c>
      <c r="Y34">
        <v>700</v>
      </c>
      <c r="Z34" s="2">
        <v>45258</v>
      </c>
      <c r="AA34" s="2">
        <v>45261</v>
      </c>
      <c r="AB34">
        <v>0</v>
      </c>
      <c r="AC34" s="22"/>
      <c r="AD34" s="22"/>
      <c r="AE34">
        <v>0</v>
      </c>
      <c r="AF34" s="22"/>
      <c r="AG34" s="22"/>
    </row>
    <row r="35" spans="1:33" x14ac:dyDescent="0.35">
      <c r="A35">
        <v>563</v>
      </c>
      <c r="B35">
        <v>104</v>
      </c>
      <c r="C35" t="s">
        <v>39</v>
      </c>
      <c r="D35" t="s">
        <v>119</v>
      </c>
      <c r="E35" t="s">
        <v>91</v>
      </c>
      <c r="F35">
        <v>1203</v>
      </c>
      <c r="G35" t="s">
        <v>109</v>
      </c>
      <c r="H35">
        <v>55300</v>
      </c>
      <c r="J35" s="2">
        <v>45272</v>
      </c>
      <c r="K35" t="s">
        <v>81</v>
      </c>
      <c r="L35">
        <v>49500</v>
      </c>
      <c r="M35">
        <v>0</v>
      </c>
      <c r="N35">
        <v>0</v>
      </c>
      <c r="O35">
        <v>0</v>
      </c>
      <c r="P35">
        <v>5800</v>
      </c>
      <c r="Q35">
        <v>0</v>
      </c>
      <c r="R35">
        <v>0</v>
      </c>
      <c r="S35">
        <v>16590</v>
      </c>
      <c r="T35" s="2">
        <v>45247</v>
      </c>
      <c r="U35" s="2">
        <v>45246</v>
      </c>
      <c r="V35">
        <v>38710</v>
      </c>
      <c r="W35" s="2">
        <v>45265</v>
      </c>
      <c r="X35" s="2">
        <v>45261</v>
      </c>
      <c r="Y35">
        <v>0</v>
      </c>
      <c r="Z35" s="22"/>
      <c r="AA35" s="22"/>
      <c r="AB35">
        <v>0</v>
      </c>
      <c r="AC35" s="22"/>
      <c r="AD35" s="22"/>
      <c r="AE35">
        <v>0</v>
      </c>
      <c r="AF35" s="22"/>
      <c r="AG35" s="22"/>
    </row>
    <row r="36" spans="1:33" x14ac:dyDescent="0.35">
      <c r="A36">
        <v>572</v>
      </c>
      <c r="B36">
        <v>104</v>
      </c>
      <c r="C36" t="s">
        <v>39</v>
      </c>
      <c r="D36" t="s">
        <v>120</v>
      </c>
      <c r="E36" t="s">
        <v>91</v>
      </c>
      <c r="F36">
        <v>1734</v>
      </c>
      <c r="G36" t="s">
        <v>109</v>
      </c>
      <c r="H36">
        <v>3600</v>
      </c>
      <c r="J36" s="2">
        <v>45281</v>
      </c>
      <c r="K36" t="s">
        <v>81</v>
      </c>
      <c r="L36">
        <v>3600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1800</v>
      </c>
      <c r="T36" s="2">
        <v>45260</v>
      </c>
      <c r="U36" s="2">
        <v>45254</v>
      </c>
      <c r="V36">
        <v>1800</v>
      </c>
      <c r="W36" s="2">
        <v>45260</v>
      </c>
      <c r="X36" s="2">
        <v>45254</v>
      </c>
      <c r="Y36">
        <v>0</v>
      </c>
      <c r="Z36" s="22"/>
      <c r="AA36" s="22"/>
      <c r="AB36">
        <v>0</v>
      </c>
      <c r="AC36" s="22"/>
      <c r="AD36" s="22"/>
      <c r="AE36">
        <v>0</v>
      </c>
      <c r="AF36" s="22"/>
      <c r="AG36" s="22"/>
    </row>
    <row r="37" spans="1:33" x14ac:dyDescent="0.35">
      <c r="A37">
        <v>579</v>
      </c>
      <c r="B37">
        <v>104</v>
      </c>
      <c r="C37" t="s">
        <v>39</v>
      </c>
      <c r="D37" t="s">
        <v>121</v>
      </c>
      <c r="E37" t="s">
        <v>91</v>
      </c>
      <c r="F37">
        <v>1965</v>
      </c>
      <c r="G37" t="s">
        <v>122</v>
      </c>
      <c r="H37">
        <v>5000</v>
      </c>
      <c r="J37" s="2">
        <v>45260</v>
      </c>
      <c r="K37" t="s">
        <v>81</v>
      </c>
      <c r="L37">
        <v>0</v>
      </c>
      <c r="M37">
        <v>0</v>
      </c>
      <c r="N37">
        <v>0</v>
      </c>
      <c r="O37">
        <v>2000</v>
      </c>
      <c r="P37">
        <v>3000</v>
      </c>
      <c r="Q37">
        <v>0</v>
      </c>
      <c r="R37">
        <v>0</v>
      </c>
      <c r="S37">
        <v>5000</v>
      </c>
      <c r="T37" s="2">
        <v>45257</v>
      </c>
      <c r="U37" s="2">
        <v>45257</v>
      </c>
      <c r="V37">
        <v>0</v>
      </c>
      <c r="W37" s="22"/>
      <c r="X37" s="22"/>
      <c r="Y37">
        <v>0</v>
      </c>
      <c r="Z37" s="22"/>
      <c r="AA37" s="22"/>
      <c r="AB37">
        <v>0</v>
      </c>
      <c r="AC37" s="22"/>
      <c r="AD37" s="22"/>
      <c r="AE37">
        <v>0</v>
      </c>
      <c r="AF37" s="22"/>
      <c r="AG37" s="22"/>
    </row>
    <row r="38" spans="1:33" x14ac:dyDescent="0.35">
      <c r="A38">
        <v>593</v>
      </c>
      <c r="B38">
        <v>104</v>
      </c>
      <c r="C38" t="s">
        <v>39</v>
      </c>
      <c r="D38" t="s">
        <v>123</v>
      </c>
      <c r="E38" t="s">
        <v>91</v>
      </c>
      <c r="F38">
        <v>2030</v>
      </c>
      <c r="G38" t="s">
        <v>124</v>
      </c>
      <c r="H38">
        <v>2500</v>
      </c>
      <c r="J38" s="2">
        <v>45267</v>
      </c>
      <c r="K38" t="s">
        <v>81</v>
      </c>
      <c r="L38">
        <v>0</v>
      </c>
      <c r="M38">
        <v>0</v>
      </c>
      <c r="N38">
        <v>0</v>
      </c>
      <c r="O38">
        <v>2500</v>
      </c>
      <c r="P38">
        <v>0</v>
      </c>
      <c r="Q38">
        <v>0</v>
      </c>
      <c r="R38">
        <v>0</v>
      </c>
      <c r="S38">
        <v>2500</v>
      </c>
      <c r="T38" s="2">
        <v>45265</v>
      </c>
      <c r="U38" s="2">
        <v>45264</v>
      </c>
      <c r="V38">
        <v>0</v>
      </c>
      <c r="W38" s="22"/>
      <c r="X38" s="22"/>
      <c r="Y38">
        <v>0</v>
      </c>
      <c r="Z38" s="22"/>
      <c r="AA38" s="22"/>
      <c r="AB38">
        <v>0</v>
      </c>
      <c r="AC38" s="22"/>
      <c r="AD38" s="22"/>
      <c r="AE38">
        <v>0</v>
      </c>
      <c r="AF38" s="22"/>
      <c r="AG38" s="22"/>
    </row>
    <row r="39" spans="1:33" x14ac:dyDescent="0.35">
      <c r="A39">
        <v>606</v>
      </c>
      <c r="B39">
        <v>104</v>
      </c>
      <c r="C39" t="s">
        <v>39</v>
      </c>
      <c r="D39" t="s">
        <v>125</v>
      </c>
      <c r="E39" t="s">
        <v>91</v>
      </c>
      <c r="F39">
        <v>2032</v>
      </c>
      <c r="G39" t="s">
        <v>126</v>
      </c>
      <c r="H39">
        <v>3500</v>
      </c>
      <c r="J39" s="2">
        <v>45281</v>
      </c>
      <c r="K39" t="s">
        <v>81</v>
      </c>
      <c r="L39">
        <v>0</v>
      </c>
      <c r="M39">
        <v>0</v>
      </c>
      <c r="N39">
        <v>0</v>
      </c>
      <c r="O39">
        <v>0</v>
      </c>
      <c r="P39">
        <v>3500</v>
      </c>
      <c r="Q39">
        <v>0</v>
      </c>
      <c r="R39">
        <v>0</v>
      </c>
      <c r="S39">
        <v>3500</v>
      </c>
      <c r="T39" s="2">
        <v>45274</v>
      </c>
      <c r="U39" s="2">
        <v>45274</v>
      </c>
      <c r="V39">
        <v>0</v>
      </c>
      <c r="W39" s="22"/>
      <c r="X39" s="22"/>
      <c r="Y39">
        <v>0</v>
      </c>
      <c r="Z39" s="22"/>
      <c r="AA39" s="22"/>
      <c r="AB39">
        <v>0</v>
      </c>
      <c r="AC39" s="22"/>
      <c r="AD39" s="22"/>
      <c r="AE39">
        <v>0</v>
      </c>
      <c r="AF39" s="22"/>
      <c r="AG39" s="22"/>
    </row>
    <row r="40" spans="1:33" x14ac:dyDescent="0.35">
      <c r="A40">
        <v>610</v>
      </c>
      <c r="B40">
        <v>104</v>
      </c>
      <c r="C40" t="s">
        <v>39</v>
      </c>
      <c r="D40" t="s">
        <v>127</v>
      </c>
      <c r="E40" t="s">
        <v>91</v>
      </c>
      <c r="F40">
        <v>1671</v>
      </c>
      <c r="G40" t="s">
        <v>109</v>
      </c>
      <c r="H40">
        <v>0</v>
      </c>
      <c r="J40" s="2">
        <v>45272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2"/>
      <c r="U40" s="22"/>
      <c r="V40">
        <v>0</v>
      </c>
      <c r="W40" s="22"/>
      <c r="X40" s="22"/>
      <c r="Y40">
        <v>0</v>
      </c>
      <c r="Z40" s="22"/>
      <c r="AA40" s="22"/>
      <c r="AB40">
        <v>0</v>
      </c>
      <c r="AC40" s="22"/>
      <c r="AD40" s="22"/>
      <c r="AE40">
        <v>0</v>
      </c>
      <c r="AF40" s="22"/>
      <c r="AG40" s="22"/>
    </row>
    <row r="41" spans="1:33" x14ac:dyDescent="0.35">
      <c r="A41">
        <v>611</v>
      </c>
      <c r="B41">
        <v>104</v>
      </c>
      <c r="C41" t="s">
        <v>39</v>
      </c>
      <c r="D41" t="s">
        <v>128</v>
      </c>
      <c r="E41" t="s">
        <v>91</v>
      </c>
      <c r="F41">
        <v>2095</v>
      </c>
      <c r="G41" t="s">
        <v>129</v>
      </c>
      <c r="H41">
        <v>5200</v>
      </c>
      <c r="J41" s="2">
        <v>45274</v>
      </c>
      <c r="K41" t="s">
        <v>81</v>
      </c>
      <c r="L41">
        <v>0</v>
      </c>
      <c r="M41">
        <v>0</v>
      </c>
      <c r="N41">
        <v>0</v>
      </c>
      <c r="O41">
        <v>0</v>
      </c>
      <c r="P41">
        <v>5200</v>
      </c>
      <c r="Q41">
        <v>0</v>
      </c>
      <c r="R41">
        <v>0</v>
      </c>
      <c r="S41">
        <v>5200</v>
      </c>
      <c r="T41" s="2">
        <v>45268</v>
      </c>
      <c r="U41" s="2">
        <v>45268</v>
      </c>
      <c r="V41">
        <v>0</v>
      </c>
      <c r="W41" s="22"/>
      <c r="X41" s="22"/>
      <c r="Y41">
        <v>0</v>
      </c>
      <c r="Z41" s="22"/>
      <c r="AA41" s="22"/>
      <c r="AB41">
        <v>0</v>
      </c>
      <c r="AC41" s="22"/>
      <c r="AD41" s="22"/>
      <c r="AE41">
        <v>0</v>
      </c>
      <c r="AF41" s="22"/>
      <c r="AG41" s="22"/>
    </row>
    <row r="42" spans="1:33" x14ac:dyDescent="0.35">
      <c r="A42">
        <v>624</v>
      </c>
      <c r="B42">
        <v>104</v>
      </c>
      <c r="C42" t="s">
        <v>39</v>
      </c>
      <c r="D42" t="s">
        <v>130</v>
      </c>
      <c r="E42" t="s">
        <v>91</v>
      </c>
      <c r="F42">
        <v>2140</v>
      </c>
      <c r="G42" t="s">
        <v>131</v>
      </c>
      <c r="H42">
        <v>4500</v>
      </c>
      <c r="J42" s="2">
        <v>45273</v>
      </c>
      <c r="K42" t="s">
        <v>81</v>
      </c>
      <c r="L42">
        <v>4500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4500</v>
      </c>
      <c r="T42" s="2">
        <v>45273</v>
      </c>
      <c r="U42" s="2">
        <v>45273</v>
      </c>
      <c r="V42">
        <v>0</v>
      </c>
      <c r="W42" s="22"/>
      <c r="X42" s="22"/>
      <c r="Y42">
        <v>0</v>
      </c>
      <c r="Z42" s="22"/>
      <c r="AA42" s="22"/>
      <c r="AB42">
        <v>0</v>
      </c>
      <c r="AC42" s="22"/>
      <c r="AD42" s="22"/>
      <c r="AE42">
        <v>0</v>
      </c>
      <c r="AF42" s="22"/>
      <c r="AG42" s="22"/>
    </row>
    <row r="43" spans="1:33" x14ac:dyDescent="0.35">
      <c r="A43">
        <v>634</v>
      </c>
      <c r="B43">
        <v>104</v>
      </c>
      <c r="C43" t="s">
        <v>39</v>
      </c>
      <c r="D43" t="s">
        <v>86</v>
      </c>
      <c r="E43" t="s">
        <v>87</v>
      </c>
      <c r="H43">
        <v>0</v>
      </c>
      <c r="J43" s="2">
        <v>45261</v>
      </c>
      <c r="K43" t="s">
        <v>81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1120.29</v>
      </c>
      <c r="T43" s="2">
        <v>45287</v>
      </c>
      <c r="U43" s="2">
        <v>45287</v>
      </c>
      <c r="V43">
        <v>2592.6</v>
      </c>
      <c r="W43" s="2">
        <v>45294</v>
      </c>
      <c r="X43" s="2">
        <v>45294</v>
      </c>
      <c r="Y43">
        <v>2585.2199999999998</v>
      </c>
      <c r="Z43" s="2">
        <v>45301</v>
      </c>
      <c r="AA43" s="2">
        <v>45301</v>
      </c>
      <c r="AB43">
        <v>1511.45</v>
      </c>
      <c r="AC43" s="2">
        <v>45308</v>
      </c>
      <c r="AD43" s="2">
        <v>45308</v>
      </c>
      <c r="AF43" s="22"/>
      <c r="AG43" s="22"/>
    </row>
    <row r="44" spans="1:33" x14ac:dyDescent="0.35">
      <c r="A44">
        <v>637</v>
      </c>
      <c r="B44">
        <v>104</v>
      </c>
      <c r="C44" t="s">
        <v>39</v>
      </c>
      <c r="D44" t="s">
        <v>84</v>
      </c>
      <c r="E44" t="s">
        <v>88</v>
      </c>
      <c r="H44">
        <v>0</v>
      </c>
      <c r="J44" s="2">
        <v>45261</v>
      </c>
      <c r="K44" t="s">
        <v>81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1241.0899999999999</v>
      </c>
      <c r="T44" s="2">
        <v>45268</v>
      </c>
      <c r="U44" s="2">
        <v>45268</v>
      </c>
      <c r="V44">
        <v>1781.4</v>
      </c>
      <c r="W44" s="2">
        <v>45283</v>
      </c>
      <c r="X44" s="2">
        <v>45286</v>
      </c>
      <c r="Z44" s="22"/>
      <c r="AA44" s="22"/>
      <c r="AC44" s="22"/>
      <c r="AD44" s="22"/>
      <c r="AF44" s="22"/>
      <c r="AG44" s="22"/>
    </row>
    <row r="45" spans="1:33" x14ac:dyDescent="0.35">
      <c r="A45">
        <v>697</v>
      </c>
      <c r="B45">
        <v>104</v>
      </c>
      <c r="C45" t="s">
        <v>39</v>
      </c>
      <c r="D45" t="s">
        <v>132</v>
      </c>
      <c r="E45" t="s">
        <v>91</v>
      </c>
      <c r="F45">
        <v>2266</v>
      </c>
      <c r="G45" t="s">
        <v>133</v>
      </c>
      <c r="H45">
        <v>5000</v>
      </c>
      <c r="J45" s="2">
        <v>45339</v>
      </c>
      <c r="K45" t="s">
        <v>81</v>
      </c>
      <c r="L45">
        <v>0</v>
      </c>
      <c r="M45">
        <v>0</v>
      </c>
      <c r="N45">
        <v>0</v>
      </c>
      <c r="O45">
        <v>0</v>
      </c>
      <c r="P45">
        <v>5000</v>
      </c>
      <c r="Q45">
        <v>0</v>
      </c>
      <c r="R45">
        <v>0</v>
      </c>
      <c r="S45">
        <v>1500</v>
      </c>
      <c r="T45" s="2">
        <v>45308</v>
      </c>
      <c r="U45" s="2">
        <v>45306</v>
      </c>
      <c r="V45">
        <v>3500</v>
      </c>
      <c r="W45" s="2">
        <v>45331</v>
      </c>
      <c r="X45" s="2">
        <v>45350</v>
      </c>
      <c r="Y45">
        <v>0</v>
      </c>
      <c r="Z45" s="22"/>
      <c r="AA45" s="22"/>
      <c r="AB45">
        <v>0</v>
      </c>
      <c r="AC45" s="22"/>
      <c r="AD45" s="22"/>
      <c r="AE45">
        <v>0</v>
      </c>
      <c r="AF45" s="22"/>
      <c r="AG45" s="22"/>
    </row>
    <row r="46" spans="1:33" x14ac:dyDescent="0.35">
      <c r="A46">
        <v>708</v>
      </c>
      <c r="B46">
        <v>104</v>
      </c>
      <c r="C46" t="s">
        <v>39</v>
      </c>
      <c r="D46" t="s">
        <v>134</v>
      </c>
      <c r="E46" t="s">
        <v>91</v>
      </c>
      <c r="F46">
        <v>2380</v>
      </c>
      <c r="G46" t="s">
        <v>135</v>
      </c>
      <c r="H46">
        <v>47000</v>
      </c>
      <c r="J46" s="2">
        <v>45353</v>
      </c>
      <c r="K46" t="s">
        <v>81</v>
      </c>
      <c r="L46">
        <v>0</v>
      </c>
      <c r="M46">
        <v>0</v>
      </c>
      <c r="N46">
        <v>2200</v>
      </c>
      <c r="O46">
        <v>17000</v>
      </c>
      <c r="P46">
        <v>28000</v>
      </c>
      <c r="Q46">
        <v>0</v>
      </c>
      <c r="R46">
        <v>0</v>
      </c>
      <c r="S46">
        <v>13500</v>
      </c>
      <c r="T46" s="2">
        <v>45321</v>
      </c>
      <c r="U46" s="2">
        <v>45317</v>
      </c>
      <c r="V46">
        <v>33700</v>
      </c>
      <c r="W46" s="2">
        <v>45346</v>
      </c>
      <c r="X46" s="2">
        <v>45346</v>
      </c>
      <c r="Y46">
        <v>0</v>
      </c>
      <c r="Z46" s="22"/>
      <c r="AA46" s="22"/>
      <c r="AB46">
        <v>0</v>
      </c>
      <c r="AC46" s="22"/>
      <c r="AD46" s="22"/>
      <c r="AE46">
        <v>0</v>
      </c>
      <c r="AF46" s="22"/>
      <c r="AG46" s="22"/>
    </row>
    <row r="47" spans="1:33" x14ac:dyDescent="0.35">
      <c r="A47">
        <v>716</v>
      </c>
      <c r="B47">
        <v>104</v>
      </c>
      <c r="C47" t="s">
        <v>39</v>
      </c>
      <c r="D47" t="s">
        <v>86</v>
      </c>
      <c r="E47" t="s">
        <v>87</v>
      </c>
      <c r="H47">
        <v>0</v>
      </c>
      <c r="J47" s="2">
        <v>45292</v>
      </c>
      <c r="K47" t="s">
        <v>81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3011.79</v>
      </c>
      <c r="T47" s="2">
        <v>45322</v>
      </c>
      <c r="U47" s="2">
        <v>45322</v>
      </c>
      <c r="V47">
        <v>1848.69</v>
      </c>
      <c r="W47" s="2">
        <v>45329</v>
      </c>
      <c r="X47" s="2">
        <v>45329</v>
      </c>
      <c r="Y47">
        <v>2099.63</v>
      </c>
      <c r="Z47" s="2">
        <v>45336</v>
      </c>
      <c r="AA47" s="2">
        <v>45336</v>
      </c>
      <c r="AB47">
        <v>0</v>
      </c>
      <c r="AC47" s="22"/>
      <c r="AD47" s="22"/>
      <c r="AE47">
        <v>0</v>
      </c>
      <c r="AF47" s="22"/>
      <c r="AG47" s="22"/>
    </row>
    <row r="48" spans="1:33" x14ac:dyDescent="0.35">
      <c r="A48">
        <v>719</v>
      </c>
      <c r="B48">
        <v>104</v>
      </c>
      <c r="C48" t="s">
        <v>39</v>
      </c>
      <c r="D48" t="s">
        <v>84</v>
      </c>
      <c r="E48" t="s">
        <v>88</v>
      </c>
      <c r="H48">
        <v>0</v>
      </c>
      <c r="J48" s="2">
        <v>45292</v>
      </c>
      <c r="K48" t="s">
        <v>81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831.4</v>
      </c>
      <c r="T48" s="2">
        <v>45301</v>
      </c>
      <c r="U48" s="2">
        <v>45301</v>
      </c>
      <c r="V48">
        <v>692.03</v>
      </c>
      <c r="W48" s="2">
        <v>45314</v>
      </c>
      <c r="X48" s="2">
        <v>45314</v>
      </c>
      <c r="Y48">
        <v>0</v>
      </c>
      <c r="Z48" s="22"/>
      <c r="AA48" s="22"/>
      <c r="AB48">
        <v>0</v>
      </c>
      <c r="AC48" s="22"/>
      <c r="AD48" s="22"/>
      <c r="AE48">
        <v>0</v>
      </c>
      <c r="AF48" s="22"/>
      <c r="AG48" s="22"/>
    </row>
    <row r="49" spans="1:33" x14ac:dyDescent="0.35">
      <c r="A49">
        <v>720</v>
      </c>
      <c r="B49">
        <v>104</v>
      </c>
      <c r="C49" t="s">
        <v>39</v>
      </c>
      <c r="D49" t="s">
        <v>136</v>
      </c>
      <c r="E49" t="s">
        <v>91</v>
      </c>
      <c r="F49">
        <v>2441</v>
      </c>
      <c r="G49" t="s">
        <v>137</v>
      </c>
      <c r="H49">
        <v>9864.65</v>
      </c>
      <c r="J49" s="2">
        <v>45326</v>
      </c>
      <c r="K49" t="s">
        <v>81</v>
      </c>
      <c r="L49">
        <v>4864.5</v>
      </c>
      <c r="M49">
        <v>0</v>
      </c>
      <c r="N49">
        <v>0</v>
      </c>
      <c r="O49">
        <v>0</v>
      </c>
      <c r="P49">
        <v>5000</v>
      </c>
      <c r="Q49">
        <v>0</v>
      </c>
      <c r="R49">
        <v>0.15</v>
      </c>
      <c r="S49">
        <v>4864.6499999999996</v>
      </c>
      <c r="T49" s="2">
        <v>45321</v>
      </c>
      <c r="U49" s="2">
        <v>45323</v>
      </c>
      <c r="V49">
        <v>5000</v>
      </c>
      <c r="W49" s="2">
        <v>45322</v>
      </c>
      <c r="X49" s="2">
        <v>45322</v>
      </c>
      <c r="Y49">
        <v>0</v>
      </c>
      <c r="Z49" s="22"/>
      <c r="AA49" s="22"/>
      <c r="AB49">
        <v>0</v>
      </c>
      <c r="AC49" s="22"/>
      <c r="AD49" s="22"/>
      <c r="AE49">
        <v>0</v>
      </c>
      <c r="AF49" s="22"/>
      <c r="AG49" s="22"/>
    </row>
    <row r="50" spans="1:33" x14ac:dyDescent="0.35">
      <c r="A50">
        <v>730</v>
      </c>
      <c r="B50">
        <v>104</v>
      </c>
      <c r="C50" t="s">
        <v>39</v>
      </c>
      <c r="D50" t="s">
        <v>138</v>
      </c>
      <c r="H50">
        <v>0</v>
      </c>
      <c r="J50" s="22"/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 s="22"/>
      <c r="U50" s="22"/>
      <c r="V50">
        <v>0</v>
      </c>
      <c r="W50" s="22"/>
      <c r="X50" s="22"/>
      <c r="Y50">
        <v>0</v>
      </c>
      <c r="Z50" s="22"/>
      <c r="AA50" s="22"/>
      <c r="AB50">
        <v>0</v>
      </c>
      <c r="AC50" s="22"/>
      <c r="AD50" s="22"/>
      <c r="AE50">
        <v>0</v>
      </c>
      <c r="AF50" s="22"/>
      <c r="AG50" s="22"/>
    </row>
    <row r="51" spans="1:33" x14ac:dyDescent="0.35">
      <c r="A51">
        <v>738</v>
      </c>
      <c r="B51">
        <v>104</v>
      </c>
      <c r="C51" t="s">
        <v>39</v>
      </c>
      <c r="D51" t="s">
        <v>84</v>
      </c>
      <c r="E51" t="s">
        <v>88</v>
      </c>
      <c r="H51">
        <v>602.53</v>
      </c>
      <c r="J51" s="2">
        <v>45292</v>
      </c>
      <c r="K51" t="s">
        <v>81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602.53</v>
      </c>
      <c r="T51" s="2">
        <v>45330</v>
      </c>
      <c r="U51" s="2">
        <v>45330</v>
      </c>
      <c r="V51">
        <v>798.23</v>
      </c>
      <c r="W51" s="2">
        <v>45345</v>
      </c>
      <c r="X51" s="2">
        <v>45345</v>
      </c>
      <c r="Y51">
        <v>0</v>
      </c>
      <c r="Z51" s="22"/>
      <c r="AA51" s="22"/>
      <c r="AB51">
        <v>0</v>
      </c>
      <c r="AC51" s="22"/>
      <c r="AD51" s="22"/>
      <c r="AE51">
        <v>0</v>
      </c>
      <c r="AF51" s="22"/>
      <c r="AG51" s="22"/>
    </row>
    <row r="52" spans="1:33" x14ac:dyDescent="0.35">
      <c r="A52">
        <v>740</v>
      </c>
      <c r="B52">
        <v>104</v>
      </c>
      <c r="C52" t="s">
        <v>39</v>
      </c>
      <c r="D52" t="s">
        <v>82</v>
      </c>
      <c r="E52" t="s">
        <v>83</v>
      </c>
      <c r="H52">
        <v>700</v>
      </c>
      <c r="J52" s="2">
        <v>45323</v>
      </c>
      <c r="K52" t="s">
        <v>81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700</v>
      </c>
      <c r="T52" s="2">
        <v>45342</v>
      </c>
      <c r="U52" s="2">
        <v>45344</v>
      </c>
      <c r="V52">
        <v>0</v>
      </c>
      <c r="W52" s="22"/>
      <c r="X52" s="22"/>
      <c r="Y52">
        <v>0</v>
      </c>
      <c r="Z52" s="22"/>
      <c r="AA52" s="22"/>
      <c r="AB52">
        <v>0</v>
      </c>
      <c r="AC52" s="22"/>
      <c r="AD52" s="22"/>
      <c r="AE52">
        <v>0</v>
      </c>
      <c r="AF52" s="22"/>
      <c r="AG52" s="22"/>
    </row>
    <row r="53" spans="1:33" x14ac:dyDescent="0.35">
      <c r="A53">
        <v>767</v>
      </c>
      <c r="B53">
        <v>104</v>
      </c>
      <c r="C53" t="s">
        <v>39</v>
      </c>
      <c r="D53" t="s">
        <v>86</v>
      </c>
      <c r="E53" t="s">
        <v>87</v>
      </c>
      <c r="H53">
        <v>0</v>
      </c>
      <c r="J53" s="2">
        <v>45323</v>
      </c>
      <c r="K53" t="s">
        <v>81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879.71</v>
      </c>
      <c r="T53" s="2">
        <v>45350</v>
      </c>
      <c r="U53" s="2">
        <v>45350</v>
      </c>
      <c r="V53">
        <v>2230.23</v>
      </c>
      <c r="W53" s="2">
        <v>45357</v>
      </c>
      <c r="X53" s="2">
        <v>45328</v>
      </c>
      <c r="Y53">
        <v>2930.63</v>
      </c>
      <c r="Z53" s="2">
        <v>45364</v>
      </c>
      <c r="AA53" s="2">
        <v>45364</v>
      </c>
      <c r="AB53">
        <v>1730.51</v>
      </c>
      <c r="AC53" s="2">
        <v>45371</v>
      </c>
      <c r="AD53" s="2">
        <v>45371</v>
      </c>
      <c r="AE53">
        <v>0</v>
      </c>
      <c r="AF53" s="22"/>
      <c r="AG53" s="22"/>
    </row>
    <row r="54" spans="1:33" x14ac:dyDescent="0.35">
      <c r="A54">
        <v>771</v>
      </c>
      <c r="B54">
        <v>104</v>
      </c>
      <c r="C54" t="s">
        <v>39</v>
      </c>
      <c r="D54" t="s">
        <v>139</v>
      </c>
      <c r="E54" t="s">
        <v>91</v>
      </c>
      <c r="F54">
        <v>2607</v>
      </c>
      <c r="G54" t="s">
        <v>140</v>
      </c>
      <c r="H54">
        <v>960.5</v>
      </c>
      <c r="J54" s="2">
        <v>45349</v>
      </c>
      <c r="K54" t="s">
        <v>81</v>
      </c>
      <c r="L54">
        <v>0</v>
      </c>
      <c r="M54">
        <v>0</v>
      </c>
      <c r="N54">
        <v>0</v>
      </c>
      <c r="O54">
        <v>960.5</v>
      </c>
      <c r="P54">
        <v>0</v>
      </c>
      <c r="Q54">
        <v>0</v>
      </c>
      <c r="R54">
        <v>0</v>
      </c>
      <c r="S54">
        <v>960.5</v>
      </c>
      <c r="T54" s="2">
        <v>45343</v>
      </c>
      <c r="U54" s="2">
        <v>45349</v>
      </c>
      <c r="V54">
        <v>0</v>
      </c>
      <c r="W54" s="22"/>
      <c r="X54" s="22"/>
      <c r="Y54">
        <v>0</v>
      </c>
      <c r="Z54" s="22"/>
      <c r="AA54" s="22"/>
      <c r="AB54">
        <v>0</v>
      </c>
      <c r="AC54" s="22"/>
      <c r="AD54" s="22"/>
      <c r="AE54">
        <v>0</v>
      </c>
      <c r="AF54" s="22"/>
      <c r="AG54" s="22"/>
    </row>
    <row r="55" spans="1:33" x14ac:dyDescent="0.35">
      <c r="A55">
        <v>810</v>
      </c>
      <c r="B55">
        <v>104</v>
      </c>
      <c r="C55" t="s">
        <v>39</v>
      </c>
      <c r="D55" t="s">
        <v>141</v>
      </c>
      <c r="E55" t="s">
        <v>91</v>
      </c>
      <c r="F55">
        <v>2682</v>
      </c>
      <c r="G55" t="s">
        <v>142</v>
      </c>
      <c r="H55">
        <v>3500</v>
      </c>
      <c r="J55" s="2">
        <v>45363</v>
      </c>
      <c r="K55" t="s">
        <v>81</v>
      </c>
      <c r="L55">
        <v>0</v>
      </c>
      <c r="M55">
        <v>0</v>
      </c>
      <c r="N55">
        <v>0</v>
      </c>
      <c r="O55">
        <v>500</v>
      </c>
      <c r="P55">
        <v>3000</v>
      </c>
      <c r="Q55">
        <v>0</v>
      </c>
      <c r="R55">
        <v>0</v>
      </c>
      <c r="S55">
        <v>3500</v>
      </c>
      <c r="T55" s="2">
        <v>45356</v>
      </c>
      <c r="U55" s="2">
        <v>45357</v>
      </c>
      <c r="V55">
        <v>0</v>
      </c>
      <c r="W55" s="22"/>
      <c r="X55" s="22"/>
      <c r="Y55">
        <v>0</v>
      </c>
      <c r="Z55" s="22"/>
      <c r="AA55" s="22"/>
      <c r="AB55">
        <v>0</v>
      </c>
      <c r="AC55" s="22"/>
      <c r="AD55" s="22"/>
      <c r="AE55">
        <v>0</v>
      </c>
      <c r="AF55" s="22"/>
      <c r="AG55" s="22"/>
    </row>
    <row r="56" spans="1:33" x14ac:dyDescent="0.35">
      <c r="A56">
        <v>850</v>
      </c>
      <c r="B56">
        <v>104</v>
      </c>
      <c r="C56" t="s">
        <v>39</v>
      </c>
      <c r="D56" t="s">
        <v>143</v>
      </c>
      <c r="E56" t="s">
        <v>91</v>
      </c>
      <c r="F56">
        <v>2740</v>
      </c>
      <c r="G56" t="s">
        <v>144</v>
      </c>
      <c r="H56">
        <v>4800</v>
      </c>
      <c r="J56" s="2">
        <v>45360</v>
      </c>
      <c r="K56" t="s">
        <v>81</v>
      </c>
      <c r="L56">
        <v>4800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4800</v>
      </c>
      <c r="T56" s="2">
        <v>45358</v>
      </c>
      <c r="U56" s="2">
        <v>45358</v>
      </c>
      <c r="V56">
        <v>0</v>
      </c>
      <c r="W56" s="22"/>
      <c r="X56" s="22"/>
      <c r="Y56">
        <v>0</v>
      </c>
      <c r="Z56" s="22"/>
      <c r="AA56" s="22"/>
      <c r="AB56">
        <v>0</v>
      </c>
      <c r="AC56" s="22"/>
      <c r="AD56" s="22"/>
      <c r="AE56">
        <v>0</v>
      </c>
      <c r="AF56" s="22"/>
      <c r="AG56" s="22"/>
    </row>
    <row r="57" spans="1:33" x14ac:dyDescent="0.35">
      <c r="A57">
        <v>852</v>
      </c>
      <c r="B57">
        <v>104</v>
      </c>
      <c r="C57" t="s">
        <v>39</v>
      </c>
      <c r="D57" t="s">
        <v>82</v>
      </c>
      <c r="E57" t="s">
        <v>83</v>
      </c>
      <c r="H57">
        <v>775</v>
      </c>
      <c r="J57" s="2">
        <v>45351</v>
      </c>
      <c r="K57" t="s">
        <v>81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775</v>
      </c>
      <c r="T57" s="2">
        <v>45371</v>
      </c>
      <c r="U57" s="2">
        <v>45364</v>
      </c>
      <c r="V57">
        <v>0</v>
      </c>
      <c r="W57" s="22"/>
      <c r="X57" s="22"/>
      <c r="Y57">
        <v>0</v>
      </c>
      <c r="Z57" s="22"/>
      <c r="AA57" s="22"/>
      <c r="AB57">
        <v>0</v>
      </c>
      <c r="AC57" s="22"/>
      <c r="AD57" s="22"/>
      <c r="AE57">
        <v>0</v>
      </c>
      <c r="AF57" s="22"/>
      <c r="AG57" s="22"/>
    </row>
    <row r="58" spans="1:33" x14ac:dyDescent="0.35">
      <c r="A58">
        <v>897</v>
      </c>
      <c r="B58">
        <v>104</v>
      </c>
      <c r="C58" t="s">
        <v>39</v>
      </c>
      <c r="D58" t="s">
        <v>145</v>
      </c>
      <c r="E58" t="s">
        <v>91</v>
      </c>
      <c r="F58">
        <v>2815</v>
      </c>
      <c r="G58" t="s">
        <v>146</v>
      </c>
      <c r="H58">
        <v>8500</v>
      </c>
      <c r="J58" s="2">
        <v>45378</v>
      </c>
      <c r="K58" t="s">
        <v>81</v>
      </c>
      <c r="L58">
        <v>0</v>
      </c>
      <c r="M58">
        <v>0</v>
      </c>
      <c r="N58">
        <v>0</v>
      </c>
      <c r="O58">
        <v>5000</v>
      </c>
      <c r="P58">
        <v>3500</v>
      </c>
      <c r="Q58">
        <v>0</v>
      </c>
      <c r="R58">
        <v>0</v>
      </c>
      <c r="S58">
        <v>8500</v>
      </c>
      <c r="T58" s="2">
        <v>45376</v>
      </c>
      <c r="U58" s="2">
        <v>45376</v>
      </c>
      <c r="V58">
        <v>0</v>
      </c>
      <c r="W58" s="22"/>
      <c r="X58" s="22"/>
      <c r="Y58">
        <v>0</v>
      </c>
      <c r="Z58" s="22"/>
      <c r="AA58" s="22"/>
      <c r="AB58">
        <v>0</v>
      </c>
      <c r="AC58" s="22"/>
      <c r="AD58" s="22"/>
      <c r="AE58">
        <v>0</v>
      </c>
      <c r="AF58" s="22"/>
      <c r="AG58" s="22"/>
    </row>
    <row r="59" spans="1:33" x14ac:dyDescent="0.35">
      <c r="A59">
        <v>913</v>
      </c>
      <c r="B59">
        <v>104</v>
      </c>
      <c r="C59" t="s">
        <v>39</v>
      </c>
      <c r="D59" t="s">
        <v>86</v>
      </c>
      <c r="E59" t="s">
        <v>87</v>
      </c>
      <c r="H59">
        <v>10814.61</v>
      </c>
      <c r="J59" s="2">
        <v>45352</v>
      </c>
      <c r="K59" t="s">
        <v>81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2092.98</v>
      </c>
      <c r="T59" s="2">
        <v>45378</v>
      </c>
      <c r="U59" s="2">
        <v>45378</v>
      </c>
      <c r="V59">
        <v>2744.09</v>
      </c>
      <c r="W59" s="2">
        <v>45385</v>
      </c>
      <c r="X59" s="2">
        <v>45385</v>
      </c>
      <c r="Y59">
        <v>2500.91</v>
      </c>
      <c r="Z59" s="2">
        <v>45392</v>
      </c>
      <c r="AA59" s="2">
        <v>45392</v>
      </c>
      <c r="AB59">
        <v>1943.2</v>
      </c>
      <c r="AC59" s="2">
        <v>45399</v>
      </c>
      <c r="AD59" s="2">
        <v>45399</v>
      </c>
      <c r="AE59">
        <v>2196.17</v>
      </c>
      <c r="AF59" s="2">
        <v>45406</v>
      </c>
      <c r="AG59" s="2">
        <v>45406</v>
      </c>
    </row>
    <row r="60" spans="1:33" x14ac:dyDescent="0.35">
      <c r="A60">
        <v>978</v>
      </c>
      <c r="B60">
        <v>104</v>
      </c>
      <c r="C60" t="s">
        <v>39</v>
      </c>
      <c r="D60" t="s">
        <v>84</v>
      </c>
      <c r="E60" t="s">
        <v>88</v>
      </c>
      <c r="H60">
        <v>0</v>
      </c>
      <c r="J60" s="2">
        <v>45351</v>
      </c>
      <c r="K60" t="s">
        <v>81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2081.4899999999998</v>
      </c>
      <c r="T60" s="2">
        <v>45359</v>
      </c>
      <c r="U60" s="2">
        <v>45359</v>
      </c>
      <c r="V60">
        <v>1866.09</v>
      </c>
      <c r="W60" s="2">
        <v>45374</v>
      </c>
      <c r="X60" s="2">
        <v>45376</v>
      </c>
      <c r="Y60">
        <v>0</v>
      </c>
      <c r="Z60" s="22"/>
      <c r="AA60" s="22"/>
      <c r="AB60">
        <v>0</v>
      </c>
      <c r="AC60" s="22"/>
      <c r="AD60" s="22"/>
      <c r="AE60">
        <v>0</v>
      </c>
      <c r="AF60" s="22"/>
      <c r="AG60" s="22"/>
    </row>
    <row r="61" spans="1:33" x14ac:dyDescent="0.35">
      <c r="A61">
        <v>991</v>
      </c>
      <c r="B61">
        <v>104</v>
      </c>
      <c r="C61" t="s">
        <v>39</v>
      </c>
      <c r="D61" t="s">
        <v>147</v>
      </c>
      <c r="E61" t="s">
        <v>91</v>
      </c>
      <c r="F61">
        <v>2897</v>
      </c>
      <c r="G61" t="s">
        <v>148</v>
      </c>
      <c r="H61">
        <v>6000</v>
      </c>
      <c r="J61" s="2">
        <v>45391</v>
      </c>
      <c r="K61" t="s">
        <v>81</v>
      </c>
      <c r="L61">
        <v>0</v>
      </c>
      <c r="M61">
        <v>0</v>
      </c>
      <c r="N61">
        <v>800</v>
      </c>
      <c r="O61">
        <v>3000</v>
      </c>
      <c r="P61">
        <v>2200</v>
      </c>
      <c r="Q61">
        <v>0</v>
      </c>
      <c r="R61">
        <v>0</v>
      </c>
      <c r="S61">
        <v>6000</v>
      </c>
      <c r="T61" s="2">
        <v>45387</v>
      </c>
      <c r="U61" s="2">
        <v>45387</v>
      </c>
      <c r="V61">
        <v>0</v>
      </c>
      <c r="W61" s="22"/>
      <c r="X61" s="22"/>
      <c r="Y61">
        <v>0</v>
      </c>
      <c r="Z61" s="22"/>
      <c r="AA61" s="22"/>
      <c r="AB61">
        <v>0</v>
      </c>
      <c r="AC61" s="22"/>
      <c r="AD61" s="22"/>
      <c r="AE61">
        <v>0</v>
      </c>
      <c r="AF61" s="22"/>
      <c r="AG61" s="22"/>
    </row>
    <row r="62" spans="1:33" x14ac:dyDescent="0.35">
      <c r="A62">
        <v>1022</v>
      </c>
      <c r="B62">
        <v>104</v>
      </c>
      <c r="C62" t="s">
        <v>39</v>
      </c>
      <c r="D62" t="s">
        <v>82</v>
      </c>
      <c r="E62" t="s">
        <v>83</v>
      </c>
      <c r="H62">
        <v>612.5</v>
      </c>
      <c r="J62" s="2">
        <v>45382</v>
      </c>
      <c r="K62" t="s">
        <v>81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612.5</v>
      </c>
      <c r="T62" s="2">
        <v>45402</v>
      </c>
      <c r="U62" s="2">
        <v>45404</v>
      </c>
      <c r="V62">
        <v>0</v>
      </c>
      <c r="W62" s="22"/>
      <c r="X62" s="22"/>
      <c r="Y62">
        <v>0</v>
      </c>
      <c r="Z62" s="22"/>
      <c r="AA62" s="22"/>
      <c r="AB62">
        <v>0</v>
      </c>
      <c r="AC62" s="22"/>
      <c r="AD62" s="22"/>
      <c r="AE62">
        <v>0</v>
      </c>
      <c r="AF62" s="22"/>
      <c r="AG62" s="22"/>
    </row>
    <row r="63" spans="1:33" x14ac:dyDescent="0.35">
      <c r="A63">
        <v>1033</v>
      </c>
      <c r="B63">
        <v>104</v>
      </c>
      <c r="C63" t="s">
        <v>39</v>
      </c>
      <c r="D63" t="s">
        <v>84</v>
      </c>
      <c r="E63" t="s">
        <v>88</v>
      </c>
      <c r="H63">
        <v>659.92</v>
      </c>
      <c r="J63" s="2">
        <v>45352</v>
      </c>
      <c r="K63" t="s">
        <v>81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659.92</v>
      </c>
      <c r="T63" s="2">
        <v>45390</v>
      </c>
      <c r="U63" s="2">
        <v>45390</v>
      </c>
      <c r="V63">
        <v>1129.1400000000001</v>
      </c>
      <c r="W63" s="2">
        <v>45405</v>
      </c>
      <c r="X63" s="2">
        <v>45405</v>
      </c>
      <c r="Y63">
        <v>0</v>
      </c>
      <c r="Z63" s="22"/>
      <c r="AA63" s="22"/>
      <c r="AB63">
        <v>0</v>
      </c>
      <c r="AC63" s="22"/>
      <c r="AD63" s="22"/>
      <c r="AE63">
        <v>0</v>
      </c>
      <c r="AF63" s="22"/>
      <c r="AG63" s="22"/>
    </row>
    <row r="64" spans="1:33" x14ac:dyDescent="0.35">
      <c r="A64">
        <v>1272</v>
      </c>
      <c r="B64">
        <v>104</v>
      </c>
      <c r="C64" t="s">
        <v>39</v>
      </c>
      <c r="D64" t="s">
        <v>86</v>
      </c>
      <c r="E64" t="s">
        <v>87</v>
      </c>
      <c r="H64">
        <v>10931.11</v>
      </c>
      <c r="J64" s="2">
        <v>45383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2659.78</v>
      </c>
      <c r="T64" s="2">
        <v>45413</v>
      </c>
      <c r="U64" s="2">
        <v>45413</v>
      </c>
      <c r="V64">
        <v>1842.08</v>
      </c>
      <c r="W64" s="2">
        <v>45420</v>
      </c>
      <c r="X64" s="2">
        <v>45420</v>
      </c>
      <c r="Y64">
        <v>3133.59</v>
      </c>
      <c r="Z64" s="2">
        <v>45427</v>
      </c>
      <c r="AA64" s="2">
        <v>45427</v>
      </c>
      <c r="AB64">
        <v>2916.41</v>
      </c>
      <c r="AC64" s="2">
        <v>45434</v>
      </c>
      <c r="AD64" s="2">
        <v>45434</v>
      </c>
      <c r="AE64">
        <v>379.25</v>
      </c>
      <c r="AF64" s="2">
        <v>45441</v>
      </c>
      <c r="AG64" s="2">
        <v>45441</v>
      </c>
    </row>
    <row r="65" spans="1:33" x14ac:dyDescent="0.35">
      <c r="A65">
        <v>1302</v>
      </c>
      <c r="B65">
        <v>104</v>
      </c>
      <c r="C65" t="s">
        <v>39</v>
      </c>
      <c r="D65" t="s">
        <v>149</v>
      </c>
      <c r="E65" t="s">
        <v>150</v>
      </c>
      <c r="H65">
        <v>3332.54</v>
      </c>
      <c r="J65" s="2">
        <v>45352</v>
      </c>
      <c r="K65" t="s">
        <v>81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3332.54</v>
      </c>
      <c r="T65" s="2">
        <v>45383</v>
      </c>
      <c r="U65" s="2">
        <v>45383</v>
      </c>
      <c r="V65">
        <v>0</v>
      </c>
      <c r="W65" s="22"/>
      <c r="X65" s="22"/>
      <c r="Y65">
        <v>0</v>
      </c>
      <c r="Z65" s="22"/>
      <c r="AA65" s="22"/>
      <c r="AB65">
        <v>0</v>
      </c>
      <c r="AC65" s="22"/>
      <c r="AD65" s="22"/>
      <c r="AE65">
        <v>0</v>
      </c>
      <c r="AF65" s="22"/>
      <c r="AG65" s="22"/>
    </row>
    <row r="66" spans="1:33" x14ac:dyDescent="0.35">
      <c r="A66">
        <v>1303</v>
      </c>
      <c r="B66">
        <v>104</v>
      </c>
      <c r="C66" t="s">
        <v>39</v>
      </c>
      <c r="D66" t="s">
        <v>151</v>
      </c>
      <c r="E66" t="s">
        <v>150</v>
      </c>
      <c r="H66">
        <v>959.56</v>
      </c>
      <c r="J66" s="2">
        <v>45352</v>
      </c>
      <c r="K66" t="s">
        <v>81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959.56</v>
      </c>
      <c r="T66" s="2">
        <v>45383</v>
      </c>
      <c r="U66" s="2">
        <v>45383</v>
      </c>
      <c r="V66">
        <v>0</v>
      </c>
      <c r="W66" s="22"/>
      <c r="X66" s="22"/>
      <c r="Y66">
        <v>0</v>
      </c>
      <c r="Z66" s="22"/>
      <c r="AA66" s="22"/>
      <c r="AB66">
        <v>0</v>
      </c>
      <c r="AC66" s="22"/>
      <c r="AD66" s="22"/>
      <c r="AE66">
        <v>0</v>
      </c>
      <c r="AF66" s="22"/>
      <c r="AG66" s="22"/>
    </row>
    <row r="67" spans="1:33" x14ac:dyDescent="0.35">
      <c r="A67">
        <v>1304</v>
      </c>
      <c r="B67">
        <v>104</v>
      </c>
      <c r="C67" t="s">
        <v>39</v>
      </c>
      <c r="D67" t="s">
        <v>149</v>
      </c>
      <c r="E67" t="s">
        <v>150</v>
      </c>
      <c r="H67">
        <v>3005.28</v>
      </c>
      <c r="J67" s="2">
        <v>45353</v>
      </c>
      <c r="K67" t="s">
        <v>81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3005.28</v>
      </c>
      <c r="T67" s="2">
        <v>45384</v>
      </c>
      <c r="U67" s="2">
        <v>45384</v>
      </c>
      <c r="V67">
        <v>0</v>
      </c>
      <c r="W67" s="22"/>
      <c r="X67" s="22"/>
      <c r="Y67">
        <v>0</v>
      </c>
      <c r="Z67" s="22"/>
      <c r="AA67" s="22"/>
      <c r="AB67">
        <v>0</v>
      </c>
      <c r="AC67" s="22"/>
      <c r="AD67" s="22"/>
      <c r="AE67">
        <v>0</v>
      </c>
      <c r="AF67" s="22"/>
      <c r="AG67" s="22"/>
    </row>
    <row r="68" spans="1:33" x14ac:dyDescent="0.35">
      <c r="A68">
        <v>1305</v>
      </c>
      <c r="B68">
        <v>104</v>
      </c>
      <c r="C68" t="s">
        <v>39</v>
      </c>
      <c r="D68" t="s">
        <v>149</v>
      </c>
      <c r="E68" t="s">
        <v>150</v>
      </c>
      <c r="H68">
        <v>475.1</v>
      </c>
      <c r="J68" s="2">
        <v>45354</v>
      </c>
      <c r="K68" t="s">
        <v>81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475.1</v>
      </c>
      <c r="T68" s="2">
        <v>45385</v>
      </c>
      <c r="U68" s="2">
        <v>45385</v>
      </c>
      <c r="V68">
        <v>0</v>
      </c>
      <c r="W68" s="22"/>
      <c r="X68" s="22"/>
      <c r="Y68">
        <v>0</v>
      </c>
      <c r="Z68" s="22"/>
      <c r="AA68" s="22"/>
      <c r="AB68">
        <v>0</v>
      </c>
      <c r="AC68" s="22"/>
      <c r="AD68" s="22"/>
      <c r="AE68">
        <v>0</v>
      </c>
      <c r="AF68" s="22"/>
      <c r="AG68" s="22"/>
    </row>
    <row r="69" spans="1:33" x14ac:dyDescent="0.35">
      <c r="A69">
        <v>1306</v>
      </c>
      <c r="B69">
        <v>104</v>
      </c>
      <c r="C69" t="s">
        <v>39</v>
      </c>
      <c r="D69" t="s">
        <v>149</v>
      </c>
      <c r="E69" t="s">
        <v>150</v>
      </c>
      <c r="H69">
        <v>357.15</v>
      </c>
      <c r="J69" s="2">
        <v>45356</v>
      </c>
      <c r="K69" t="s">
        <v>81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357.15</v>
      </c>
      <c r="T69" s="2">
        <v>45387</v>
      </c>
      <c r="U69" s="2">
        <v>45387</v>
      </c>
      <c r="V69">
        <v>0</v>
      </c>
      <c r="W69" s="22"/>
      <c r="X69" s="22"/>
      <c r="Y69">
        <v>0</v>
      </c>
      <c r="Z69" s="22"/>
      <c r="AA69" s="22"/>
      <c r="AB69">
        <v>0</v>
      </c>
      <c r="AC69" s="22"/>
      <c r="AD69" s="22"/>
      <c r="AE69">
        <v>0</v>
      </c>
      <c r="AF69" s="22"/>
      <c r="AG69" s="22"/>
    </row>
    <row r="70" spans="1:33" x14ac:dyDescent="0.35">
      <c r="A70">
        <v>1307</v>
      </c>
      <c r="B70">
        <v>104</v>
      </c>
      <c r="C70" t="s">
        <v>39</v>
      </c>
      <c r="D70" t="s">
        <v>151</v>
      </c>
      <c r="E70" t="s">
        <v>150</v>
      </c>
      <c r="H70">
        <v>2601.6799999999998</v>
      </c>
      <c r="J70" s="2">
        <v>45356</v>
      </c>
      <c r="K70" t="s">
        <v>81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2601.6799999999998</v>
      </c>
      <c r="T70" s="2">
        <v>45387</v>
      </c>
      <c r="U70" s="2">
        <v>45387</v>
      </c>
      <c r="V70">
        <v>0</v>
      </c>
      <c r="W70" s="22"/>
      <c r="X70" s="22"/>
      <c r="Y70">
        <v>0</v>
      </c>
      <c r="Z70" s="22"/>
      <c r="AA70" s="22"/>
      <c r="AB70">
        <v>0</v>
      </c>
      <c r="AC70" s="22"/>
      <c r="AD70" s="22"/>
      <c r="AE70">
        <v>0</v>
      </c>
      <c r="AF70" s="22"/>
      <c r="AG70" s="22"/>
    </row>
    <row r="71" spans="1:33" x14ac:dyDescent="0.35">
      <c r="A71">
        <v>1308</v>
      </c>
      <c r="B71">
        <v>104</v>
      </c>
      <c r="C71" t="s">
        <v>39</v>
      </c>
      <c r="D71" t="s">
        <v>149</v>
      </c>
      <c r="E71" t="s">
        <v>150</v>
      </c>
      <c r="H71">
        <v>1247.3399999999999</v>
      </c>
      <c r="J71" s="2">
        <v>45359</v>
      </c>
      <c r="K71" t="s">
        <v>81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1247.3399999999999</v>
      </c>
      <c r="T71" s="2">
        <v>45390</v>
      </c>
      <c r="U71" s="2">
        <v>45390</v>
      </c>
      <c r="V71">
        <v>0</v>
      </c>
      <c r="W71" s="22"/>
      <c r="X71" s="22"/>
      <c r="Y71">
        <v>0</v>
      </c>
      <c r="Z71" s="22"/>
      <c r="AA71" s="22"/>
      <c r="AB71">
        <v>0</v>
      </c>
      <c r="AC71" s="22"/>
      <c r="AD71" s="22"/>
      <c r="AE71">
        <v>0</v>
      </c>
      <c r="AF71" s="22"/>
      <c r="AG71" s="22"/>
    </row>
    <row r="72" spans="1:33" x14ac:dyDescent="0.35">
      <c r="A72">
        <v>1309</v>
      </c>
      <c r="B72">
        <v>104</v>
      </c>
      <c r="C72" t="s">
        <v>39</v>
      </c>
      <c r="D72" t="s">
        <v>149</v>
      </c>
      <c r="E72" t="s">
        <v>150</v>
      </c>
      <c r="H72">
        <v>1288.58</v>
      </c>
      <c r="J72" s="2">
        <v>45360</v>
      </c>
      <c r="K72" t="s">
        <v>81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1288.58</v>
      </c>
      <c r="T72" s="2">
        <v>45391</v>
      </c>
      <c r="U72" s="2">
        <v>45391</v>
      </c>
      <c r="V72">
        <v>0</v>
      </c>
      <c r="W72" s="22"/>
      <c r="X72" s="22"/>
      <c r="Y72">
        <v>0</v>
      </c>
      <c r="Z72" s="22"/>
      <c r="AA72" s="22"/>
      <c r="AB72">
        <v>0</v>
      </c>
      <c r="AC72" s="22"/>
      <c r="AD72" s="22"/>
      <c r="AE72">
        <v>0</v>
      </c>
      <c r="AF72" s="22"/>
      <c r="AG72" s="22"/>
    </row>
    <row r="73" spans="1:33" x14ac:dyDescent="0.35">
      <c r="A73">
        <v>1310</v>
      </c>
      <c r="B73">
        <v>104</v>
      </c>
      <c r="C73" t="s">
        <v>39</v>
      </c>
      <c r="D73" t="s">
        <v>149</v>
      </c>
      <c r="E73" t="s">
        <v>150</v>
      </c>
      <c r="H73">
        <v>226.83</v>
      </c>
      <c r="J73" s="2">
        <v>45361</v>
      </c>
      <c r="K73" t="s">
        <v>81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226.83</v>
      </c>
      <c r="T73" s="2">
        <v>45392</v>
      </c>
      <c r="U73" s="2">
        <v>45392</v>
      </c>
      <c r="V73">
        <v>0</v>
      </c>
      <c r="W73" s="22"/>
      <c r="X73" s="22"/>
      <c r="Y73">
        <v>0</v>
      </c>
      <c r="Z73" s="22"/>
      <c r="AA73" s="22"/>
      <c r="AB73">
        <v>0</v>
      </c>
      <c r="AC73" s="22"/>
      <c r="AD73" s="22"/>
      <c r="AE73">
        <v>0</v>
      </c>
      <c r="AF73" s="22"/>
      <c r="AG73" s="22"/>
    </row>
    <row r="74" spans="1:33" x14ac:dyDescent="0.35">
      <c r="A74">
        <v>1311</v>
      </c>
      <c r="B74">
        <v>104</v>
      </c>
      <c r="C74" t="s">
        <v>39</v>
      </c>
      <c r="D74" t="s">
        <v>149</v>
      </c>
      <c r="E74" t="s">
        <v>150</v>
      </c>
      <c r="H74">
        <v>66.040000000000006</v>
      </c>
      <c r="J74" s="2">
        <v>45362</v>
      </c>
      <c r="K74" t="s">
        <v>81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66.040000000000006</v>
      </c>
      <c r="T74" s="2">
        <v>45393</v>
      </c>
      <c r="U74" s="2">
        <v>45393</v>
      </c>
      <c r="V74">
        <v>0</v>
      </c>
      <c r="W74" s="22"/>
      <c r="X74" s="22"/>
      <c r="Y74">
        <v>0</v>
      </c>
      <c r="Z74" s="22"/>
      <c r="AA74" s="22"/>
      <c r="AB74">
        <v>0</v>
      </c>
      <c r="AC74" s="22"/>
      <c r="AD74" s="22"/>
      <c r="AE74">
        <v>0</v>
      </c>
      <c r="AF74" s="22"/>
      <c r="AG74" s="22"/>
    </row>
    <row r="75" spans="1:33" x14ac:dyDescent="0.35">
      <c r="A75">
        <v>1312</v>
      </c>
      <c r="B75">
        <v>104</v>
      </c>
      <c r="C75" t="s">
        <v>39</v>
      </c>
      <c r="D75" t="s">
        <v>151</v>
      </c>
      <c r="E75" t="s">
        <v>150</v>
      </c>
      <c r="H75">
        <v>4665.17</v>
      </c>
      <c r="J75" s="2">
        <v>45363</v>
      </c>
      <c r="K75" t="s">
        <v>81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4665.17</v>
      </c>
      <c r="T75" s="2">
        <v>45394</v>
      </c>
      <c r="U75" s="2">
        <v>45394</v>
      </c>
      <c r="V75">
        <v>0</v>
      </c>
      <c r="W75" s="22"/>
      <c r="X75" s="22"/>
      <c r="Y75">
        <v>0</v>
      </c>
      <c r="Z75" s="22"/>
      <c r="AA75" s="22"/>
      <c r="AB75">
        <v>0</v>
      </c>
      <c r="AC75" s="22"/>
      <c r="AD75" s="22"/>
      <c r="AE75">
        <v>0</v>
      </c>
      <c r="AF75" s="22"/>
      <c r="AG75" s="22"/>
    </row>
    <row r="76" spans="1:33" x14ac:dyDescent="0.35">
      <c r="A76">
        <v>1313</v>
      </c>
      <c r="B76">
        <v>104</v>
      </c>
      <c r="C76" t="s">
        <v>39</v>
      </c>
      <c r="D76" t="s">
        <v>149</v>
      </c>
      <c r="E76" t="s">
        <v>150</v>
      </c>
      <c r="H76">
        <v>747.07</v>
      </c>
      <c r="J76" s="2">
        <v>45367</v>
      </c>
      <c r="K76" t="s">
        <v>81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747.07</v>
      </c>
      <c r="T76" s="2">
        <v>45398</v>
      </c>
      <c r="U76" s="2">
        <v>45398</v>
      </c>
      <c r="V76">
        <v>0</v>
      </c>
      <c r="W76" s="22"/>
      <c r="X76" s="22"/>
      <c r="Y76">
        <v>0</v>
      </c>
      <c r="Z76" s="22"/>
      <c r="AA76" s="22"/>
      <c r="AB76">
        <v>0</v>
      </c>
      <c r="AC76" s="22"/>
      <c r="AD76" s="22"/>
      <c r="AE76">
        <v>0</v>
      </c>
      <c r="AF76" s="22"/>
      <c r="AG76" s="22"/>
    </row>
    <row r="77" spans="1:33" x14ac:dyDescent="0.35">
      <c r="A77">
        <v>1314</v>
      </c>
      <c r="B77">
        <v>104</v>
      </c>
      <c r="C77" t="s">
        <v>39</v>
      </c>
      <c r="D77" t="s">
        <v>149</v>
      </c>
      <c r="E77" t="s">
        <v>150</v>
      </c>
      <c r="H77">
        <v>159.4</v>
      </c>
      <c r="J77" s="2">
        <v>45367</v>
      </c>
      <c r="K77" t="s">
        <v>81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159.4</v>
      </c>
      <c r="T77" s="2">
        <v>45399</v>
      </c>
      <c r="U77" s="2">
        <v>45399</v>
      </c>
      <c r="V77">
        <v>0</v>
      </c>
      <c r="W77" s="22"/>
      <c r="X77" s="22"/>
      <c r="Y77">
        <v>0</v>
      </c>
      <c r="Z77" s="22"/>
      <c r="AA77" s="22"/>
      <c r="AB77">
        <v>0</v>
      </c>
      <c r="AC77" s="22"/>
      <c r="AD77" s="22"/>
      <c r="AE77">
        <v>0</v>
      </c>
      <c r="AF77" s="22"/>
      <c r="AG77" s="22"/>
    </row>
    <row r="78" spans="1:33" x14ac:dyDescent="0.35">
      <c r="A78">
        <v>1315</v>
      </c>
      <c r="B78">
        <v>104</v>
      </c>
      <c r="C78" t="s">
        <v>39</v>
      </c>
      <c r="D78" t="s">
        <v>149</v>
      </c>
      <c r="E78" t="s">
        <v>150</v>
      </c>
      <c r="H78">
        <v>99.68</v>
      </c>
      <c r="J78" s="2">
        <v>45369</v>
      </c>
      <c r="K78" t="s">
        <v>81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99.68</v>
      </c>
      <c r="T78" s="2">
        <v>45400</v>
      </c>
      <c r="U78" s="2">
        <v>45400</v>
      </c>
      <c r="V78">
        <v>0</v>
      </c>
      <c r="W78" s="22"/>
      <c r="X78" s="22"/>
      <c r="Y78">
        <v>0</v>
      </c>
      <c r="Z78" s="22"/>
      <c r="AA78" s="22"/>
      <c r="AB78">
        <v>0</v>
      </c>
      <c r="AC78" s="22"/>
      <c r="AD78" s="22"/>
      <c r="AE78">
        <v>0</v>
      </c>
      <c r="AF78" s="22"/>
      <c r="AG78" s="22"/>
    </row>
    <row r="79" spans="1:33" x14ac:dyDescent="0.35">
      <c r="A79">
        <v>1316</v>
      </c>
      <c r="B79">
        <v>104</v>
      </c>
      <c r="C79" t="s">
        <v>39</v>
      </c>
      <c r="D79" t="s">
        <v>149</v>
      </c>
      <c r="E79" t="s">
        <v>150</v>
      </c>
      <c r="H79">
        <v>608.39</v>
      </c>
      <c r="J79" s="2">
        <v>45370</v>
      </c>
      <c r="K79" t="s">
        <v>81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608.39</v>
      </c>
      <c r="T79" s="2">
        <v>45401</v>
      </c>
      <c r="U79" s="2">
        <v>45401</v>
      </c>
      <c r="V79">
        <v>0</v>
      </c>
      <c r="W79" s="22"/>
      <c r="X79" s="22"/>
      <c r="Y79">
        <v>0</v>
      </c>
      <c r="Z79" s="22"/>
      <c r="AA79" s="22"/>
      <c r="AB79">
        <v>0</v>
      </c>
      <c r="AC79" s="22"/>
      <c r="AD79" s="22"/>
      <c r="AE79">
        <v>0</v>
      </c>
      <c r="AF79" s="22"/>
      <c r="AG79" s="22"/>
    </row>
    <row r="80" spans="1:33" x14ac:dyDescent="0.35">
      <c r="A80">
        <v>1317</v>
      </c>
      <c r="B80">
        <v>104</v>
      </c>
      <c r="C80" t="s">
        <v>39</v>
      </c>
      <c r="D80" t="s">
        <v>151</v>
      </c>
      <c r="E80" t="s">
        <v>150</v>
      </c>
      <c r="H80">
        <v>1531.68</v>
      </c>
      <c r="J80" s="2">
        <v>45370</v>
      </c>
      <c r="K80" t="s">
        <v>81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1531.68</v>
      </c>
      <c r="T80" s="2">
        <v>45401</v>
      </c>
      <c r="U80" s="2">
        <v>45401</v>
      </c>
      <c r="V80">
        <v>0</v>
      </c>
      <c r="W80" s="22"/>
      <c r="X80" s="22"/>
      <c r="Y80">
        <v>0</v>
      </c>
      <c r="Z80" s="22"/>
      <c r="AA80" s="22"/>
      <c r="AB80">
        <v>0</v>
      </c>
      <c r="AC80" s="22"/>
      <c r="AD80" s="22"/>
      <c r="AE80">
        <v>0</v>
      </c>
      <c r="AF80" s="22"/>
      <c r="AG80" s="22"/>
    </row>
    <row r="81" spans="1:33" x14ac:dyDescent="0.35">
      <c r="A81">
        <v>1318</v>
      </c>
      <c r="B81">
        <v>104</v>
      </c>
      <c r="C81" t="s">
        <v>39</v>
      </c>
      <c r="D81" t="s">
        <v>149</v>
      </c>
      <c r="E81" t="s">
        <v>150</v>
      </c>
      <c r="H81">
        <v>1237.6400000000001</v>
      </c>
      <c r="J81" s="2">
        <v>45370</v>
      </c>
      <c r="K81" t="s">
        <v>81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1237.6400000000001</v>
      </c>
      <c r="T81" s="2">
        <v>45404</v>
      </c>
      <c r="U81" s="2">
        <v>45404</v>
      </c>
      <c r="V81">
        <v>0</v>
      </c>
      <c r="W81" s="22"/>
      <c r="X81" s="22"/>
      <c r="Y81">
        <v>0</v>
      </c>
      <c r="Z81" s="22"/>
      <c r="AA81" s="22"/>
      <c r="AB81">
        <v>0</v>
      </c>
      <c r="AC81" s="22"/>
      <c r="AD81" s="22"/>
      <c r="AE81">
        <v>0</v>
      </c>
      <c r="AF81" s="22"/>
      <c r="AG81" s="22"/>
    </row>
    <row r="82" spans="1:33" x14ac:dyDescent="0.35">
      <c r="A82">
        <v>1319</v>
      </c>
      <c r="B82">
        <v>104</v>
      </c>
      <c r="C82" t="s">
        <v>39</v>
      </c>
      <c r="D82" t="s">
        <v>149</v>
      </c>
      <c r="E82" t="s">
        <v>150</v>
      </c>
      <c r="H82">
        <v>126.67</v>
      </c>
      <c r="J82" s="2">
        <v>45374</v>
      </c>
      <c r="K82" t="s">
        <v>81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126.67</v>
      </c>
      <c r="T82" s="2">
        <v>45405</v>
      </c>
      <c r="U82" s="2">
        <v>45405</v>
      </c>
      <c r="V82">
        <v>0</v>
      </c>
      <c r="W82" s="22"/>
      <c r="X82" s="22"/>
      <c r="Y82">
        <v>0</v>
      </c>
      <c r="Z82" s="22"/>
      <c r="AA82" s="22"/>
      <c r="AB82">
        <v>0</v>
      </c>
      <c r="AC82" s="22"/>
      <c r="AD82" s="22"/>
      <c r="AE82">
        <v>0</v>
      </c>
      <c r="AF82" s="22"/>
      <c r="AG82" s="22"/>
    </row>
    <row r="83" spans="1:33" x14ac:dyDescent="0.35">
      <c r="A83">
        <v>1394</v>
      </c>
      <c r="B83">
        <v>104</v>
      </c>
      <c r="C83" t="s">
        <v>39</v>
      </c>
      <c r="D83" t="s">
        <v>82</v>
      </c>
      <c r="E83" t="s">
        <v>83</v>
      </c>
      <c r="H83">
        <v>0</v>
      </c>
      <c r="J83" s="2">
        <v>45412</v>
      </c>
      <c r="K83" t="s">
        <v>81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987.5</v>
      </c>
      <c r="T83" s="2">
        <v>45432</v>
      </c>
      <c r="U83" s="2">
        <v>45442</v>
      </c>
      <c r="V83">
        <v>0</v>
      </c>
      <c r="W83" s="22"/>
      <c r="X83" s="22"/>
      <c r="Y83">
        <v>0</v>
      </c>
      <c r="Z83" s="22"/>
      <c r="AA83" s="22"/>
      <c r="AB83">
        <v>0</v>
      </c>
      <c r="AC83" s="22"/>
      <c r="AD83" s="22"/>
      <c r="AE83">
        <v>0</v>
      </c>
      <c r="AF83" s="22"/>
      <c r="AG83" s="22"/>
    </row>
    <row r="84" spans="1:33" x14ac:dyDescent="0.35">
      <c r="A84">
        <v>1407</v>
      </c>
      <c r="B84">
        <v>104</v>
      </c>
      <c r="C84" t="s">
        <v>39</v>
      </c>
      <c r="D84" t="s">
        <v>86</v>
      </c>
      <c r="E84" t="s">
        <v>87</v>
      </c>
      <c r="H84">
        <v>12184.3</v>
      </c>
      <c r="J84" s="2">
        <v>45413</v>
      </c>
      <c r="K84" t="s">
        <v>81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1811.8</v>
      </c>
      <c r="T84" s="2">
        <v>45441</v>
      </c>
      <c r="U84" s="2">
        <v>45441</v>
      </c>
      <c r="V84">
        <v>3897.42</v>
      </c>
      <c r="W84" s="2">
        <v>45448</v>
      </c>
      <c r="X84" s="2">
        <v>45448</v>
      </c>
      <c r="Y84">
        <v>2824.36</v>
      </c>
      <c r="Z84" s="2">
        <v>45455</v>
      </c>
      <c r="AA84" s="2">
        <v>45455</v>
      </c>
      <c r="AB84">
        <v>2339.3000000000002</v>
      </c>
      <c r="AC84" s="2">
        <v>45462</v>
      </c>
      <c r="AD84" s="2">
        <v>45462</v>
      </c>
      <c r="AE84">
        <v>1311.42</v>
      </c>
      <c r="AF84" s="2">
        <v>45469</v>
      </c>
      <c r="AG84" s="2">
        <v>45469</v>
      </c>
    </row>
    <row r="85" spans="1:33" x14ac:dyDescent="0.35">
      <c r="A85">
        <v>1430</v>
      </c>
      <c r="B85">
        <v>104</v>
      </c>
      <c r="C85" t="s">
        <v>39</v>
      </c>
      <c r="D85" t="s">
        <v>152</v>
      </c>
      <c r="E85" t="s">
        <v>91</v>
      </c>
      <c r="F85">
        <v>3091</v>
      </c>
      <c r="G85" t="s">
        <v>153</v>
      </c>
      <c r="H85">
        <v>12100</v>
      </c>
      <c r="J85" s="2">
        <v>45450</v>
      </c>
      <c r="K85" t="s">
        <v>81</v>
      </c>
      <c r="L85">
        <v>10600</v>
      </c>
      <c r="M85">
        <v>0</v>
      </c>
      <c r="N85">
        <v>0</v>
      </c>
      <c r="O85">
        <v>0</v>
      </c>
      <c r="P85">
        <v>1500</v>
      </c>
      <c r="Q85">
        <v>0</v>
      </c>
      <c r="R85">
        <v>0</v>
      </c>
      <c r="S85">
        <v>5750</v>
      </c>
      <c r="T85" s="2">
        <v>45435</v>
      </c>
      <c r="U85" s="2">
        <v>45427</v>
      </c>
      <c r="V85">
        <v>6350</v>
      </c>
      <c r="W85" s="2">
        <v>45447</v>
      </c>
      <c r="X85" s="2">
        <v>45447</v>
      </c>
      <c r="Y85">
        <v>0</v>
      </c>
      <c r="Z85" s="22"/>
      <c r="AA85" s="22"/>
      <c r="AB85">
        <v>0</v>
      </c>
      <c r="AC85" s="22"/>
      <c r="AD85" s="22"/>
      <c r="AE85">
        <v>0</v>
      </c>
      <c r="AF85" s="22"/>
      <c r="AG85" s="22"/>
    </row>
    <row r="86" spans="1:33" x14ac:dyDescent="0.35">
      <c r="A86">
        <v>1487</v>
      </c>
      <c r="B86">
        <v>104</v>
      </c>
      <c r="C86" t="s">
        <v>39</v>
      </c>
      <c r="D86" t="s">
        <v>154</v>
      </c>
      <c r="E86" t="s">
        <v>91</v>
      </c>
      <c r="F86">
        <v>2435</v>
      </c>
      <c r="G86" t="s">
        <v>155</v>
      </c>
      <c r="H86">
        <v>5000</v>
      </c>
      <c r="J86" s="2">
        <v>45548</v>
      </c>
      <c r="K86" t="s">
        <v>156</v>
      </c>
      <c r="L86">
        <v>0</v>
      </c>
      <c r="M86">
        <v>0</v>
      </c>
      <c r="N86">
        <v>0</v>
      </c>
      <c r="O86">
        <v>0</v>
      </c>
      <c r="P86">
        <v>5000</v>
      </c>
      <c r="Q86">
        <v>0</v>
      </c>
      <c r="R86">
        <v>0</v>
      </c>
      <c r="S86">
        <v>2500</v>
      </c>
      <c r="T86" s="2">
        <v>45433</v>
      </c>
      <c r="U86" s="2">
        <v>45436</v>
      </c>
      <c r="V86">
        <v>2500</v>
      </c>
      <c r="W86" s="2">
        <v>45539</v>
      </c>
      <c r="X86" s="22"/>
      <c r="Y86">
        <v>0</v>
      </c>
      <c r="Z86" s="22"/>
      <c r="AA86" s="22"/>
      <c r="AB86">
        <v>0</v>
      </c>
      <c r="AC86" s="22"/>
      <c r="AD86" s="22"/>
      <c r="AE86">
        <v>0</v>
      </c>
      <c r="AF86" s="22"/>
      <c r="AG86" s="22"/>
    </row>
    <row r="87" spans="1:33" x14ac:dyDescent="0.35">
      <c r="A87">
        <v>1492</v>
      </c>
      <c r="B87">
        <v>104</v>
      </c>
      <c r="C87" t="s">
        <v>39</v>
      </c>
      <c r="D87" t="s">
        <v>84</v>
      </c>
      <c r="E87" t="s">
        <v>88</v>
      </c>
      <c r="H87">
        <v>0</v>
      </c>
      <c r="J87" s="2">
        <v>45397</v>
      </c>
      <c r="K87" t="s">
        <v>81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657.57</v>
      </c>
      <c r="T87" s="2">
        <v>45420</v>
      </c>
      <c r="U87" s="2">
        <v>45420</v>
      </c>
      <c r="V87">
        <v>844.61</v>
      </c>
      <c r="W87" s="2">
        <v>45436</v>
      </c>
      <c r="X87" s="2">
        <v>45436</v>
      </c>
      <c r="Y87">
        <v>0</v>
      </c>
      <c r="Z87" s="22"/>
      <c r="AA87" s="22"/>
      <c r="AB87">
        <v>0</v>
      </c>
      <c r="AC87" s="22"/>
      <c r="AD87" s="22"/>
      <c r="AE87">
        <v>0</v>
      </c>
      <c r="AF87" s="22"/>
      <c r="AG87" s="22"/>
    </row>
    <row r="88" spans="1:33" x14ac:dyDescent="0.35">
      <c r="A88">
        <v>1560</v>
      </c>
      <c r="B88">
        <v>104</v>
      </c>
      <c r="C88" t="s">
        <v>39</v>
      </c>
      <c r="D88" t="s">
        <v>157</v>
      </c>
      <c r="E88" t="s">
        <v>91</v>
      </c>
      <c r="F88">
        <v>3192</v>
      </c>
      <c r="G88" t="s">
        <v>158</v>
      </c>
      <c r="H88">
        <v>3614.46</v>
      </c>
      <c r="J88" s="2">
        <v>45449</v>
      </c>
      <c r="K88" t="s">
        <v>81</v>
      </c>
      <c r="L88">
        <v>0</v>
      </c>
      <c r="M88">
        <v>0</v>
      </c>
      <c r="N88">
        <v>0</v>
      </c>
      <c r="O88">
        <v>0</v>
      </c>
      <c r="P88">
        <v>3000</v>
      </c>
      <c r="Q88">
        <v>0</v>
      </c>
      <c r="R88">
        <v>0</v>
      </c>
      <c r="S88">
        <v>3614.46</v>
      </c>
      <c r="T88" s="2">
        <v>45448</v>
      </c>
      <c r="U88" s="2">
        <v>45448</v>
      </c>
      <c r="V88">
        <v>0</v>
      </c>
      <c r="W88" s="22"/>
      <c r="X88" s="22"/>
      <c r="Y88">
        <v>0</v>
      </c>
      <c r="Z88" s="22"/>
      <c r="AA88" s="22"/>
      <c r="AB88">
        <v>0</v>
      </c>
      <c r="AC88" s="22"/>
      <c r="AD88" s="22"/>
      <c r="AE88">
        <v>0</v>
      </c>
      <c r="AF88" s="22"/>
      <c r="AG88" s="22"/>
    </row>
    <row r="89" spans="1:33" x14ac:dyDescent="0.35">
      <c r="A89">
        <v>1647</v>
      </c>
      <c r="B89">
        <v>104</v>
      </c>
      <c r="C89" t="s">
        <v>39</v>
      </c>
      <c r="D89" t="s">
        <v>159</v>
      </c>
      <c r="E89" t="s">
        <v>91</v>
      </c>
      <c r="F89">
        <v>3199</v>
      </c>
      <c r="G89" t="s">
        <v>160</v>
      </c>
      <c r="H89">
        <v>5900</v>
      </c>
      <c r="J89" s="2">
        <v>45465</v>
      </c>
      <c r="K89" t="s">
        <v>81</v>
      </c>
      <c r="L89">
        <v>0</v>
      </c>
      <c r="M89">
        <v>0</v>
      </c>
      <c r="N89">
        <v>1500</v>
      </c>
      <c r="O89">
        <v>300</v>
      </c>
      <c r="P89">
        <v>4100</v>
      </c>
      <c r="Q89">
        <v>0</v>
      </c>
      <c r="R89">
        <v>0</v>
      </c>
      <c r="S89">
        <v>2950</v>
      </c>
      <c r="T89" s="2">
        <v>45450</v>
      </c>
      <c r="U89" s="2">
        <v>45450</v>
      </c>
      <c r="V89">
        <v>2950</v>
      </c>
      <c r="W89" s="2">
        <v>45457</v>
      </c>
      <c r="X89" s="2">
        <v>45450</v>
      </c>
      <c r="Y89">
        <v>0</v>
      </c>
      <c r="Z89" s="22"/>
      <c r="AA89" s="22"/>
      <c r="AB89">
        <v>0</v>
      </c>
      <c r="AC89" s="22"/>
      <c r="AD89" s="22"/>
      <c r="AE89">
        <v>0</v>
      </c>
      <c r="AF89" s="22"/>
      <c r="AG89" s="22"/>
    </row>
    <row r="90" spans="1:33" x14ac:dyDescent="0.35">
      <c r="A90">
        <v>1697</v>
      </c>
      <c r="B90">
        <v>104</v>
      </c>
      <c r="C90" t="s">
        <v>39</v>
      </c>
      <c r="D90" t="s">
        <v>82</v>
      </c>
      <c r="E90" t="s">
        <v>83</v>
      </c>
      <c r="H90">
        <v>0</v>
      </c>
      <c r="J90" s="2">
        <v>45442</v>
      </c>
      <c r="K90" t="s">
        <v>81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725</v>
      </c>
      <c r="T90" s="2">
        <v>45473</v>
      </c>
      <c r="U90" s="2">
        <v>45456</v>
      </c>
      <c r="V90">
        <v>0</v>
      </c>
      <c r="W90" s="22"/>
      <c r="X90" s="22"/>
      <c r="Y90">
        <v>0</v>
      </c>
      <c r="Z90" s="22"/>
      <c r="AA90" s="22"/>
      <c r="AB90">
        <v>0</v>
      </c>
      <c r="AC90" s="22"/>
      <c r="AD90" s="22"/>
      <c r="AE90">
        <v>0</v>
      </c>
      <c r="AF90" s="22"/>
      <c r="AG90" s="22"/>
    </row>
    <row r="91" spans="1:33" x14ac:dyDescent="0.35">
      <c r="A91">
        <v>1724</v>
      </c>
      <c r="B91">
        <v>104</v>
      </c>
      <c r="C91" t="s">
        <v>39</v>
      </c>
      <c r="D91" t="s">
        <v>86</v>
      </c>
      <c r="E91" t="s">
        <v>87</v>
      </c>
      <c r="H91">
        <v>11991.68</v>
      </c>
      <c r="J91" s="2">
        <v>45444</v>
      </c>
      <c r="K91" t="s">
        <v>81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682.65</v>
      </c>
      <c r="T91" s="2">
        <v>45469</v>
      </c>
      <c r="U91" s="2">
        <v>45469</v>
      </c>
      <c r="V91">
        <v>2478.25</v>
      </c>
      <c r="W91" s="2">
        <v>45476</v>
      </c>
      <c r="X91" s="2">
        <v>45476</v>
      </c>
      <c r="Y91">
        <v>4106.26</v>
      </c>
      <c r="Z91" s="2">
        <v>45483</v>
      </c>
      <c r="AA91" s="2">
        <v>45483</v>
      </c>
      <c r="AB91">
        <v>2159.21</v>
      </c>
      <c r="AC91" s="2">
        <v>45490</v>
      </c>
      <c r="AD91" s="2">
        <v>45490</v>
      </c>
      <c r="AE91">
        <v>2565.31</v>
      </c>
      <c r="AF91" s="2">
        <v>45497</v>
      </c>
      <c r="AG91" s="2">
        <v>45497</v>
      </c>
    </row>
    <row r="92" spans="1:33" x14ac:dyDescent="0.35">
      <c r="A92">
        <v>1725</v>
      </c>
      <c r="B92">
        <v>104</v>
      </c>
      <c r="C92" t="s">
        <v>39</v>
      </c>
      <c r="D92" t="s">
        <v>84</v>
      </c>
      <c r="E92" t="s">
        <v>88</v>
      </c>
      <c r="H92">
        <v>295</v>
      </c>
      <c r="J92" s="2">
        <v>45413</v>
      </c>
      <c r="K92" t="s">
        <v>81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295</v>
      </c>
      <c r="T92" s="2">
        <v>45453</v>
      </c>
      <c r="U92" s="2">
        <v>45453</v>
      </c>
      <c r="W92" s="22"/>
      <c r="X92" s="22"/>
      <c r="Y92">
        <v>0</v>
      </c>
      <c r="Z92" s="22"/>
      <c r="AA92" s="22"/>
      <c r="AB92">
        <v>0</v>
      </c>
      <c r="AC92" s="22"/>
      <c r="AD92" s="22"/>
      <c r="AE92">
        <v>0</v>
      </c>
      <c r="AF92" s="22"/>
      <c r="AG92" s="22"/>
    </row>
    <row r="93" spans="1:33" x14ac:dyDescent="0.35">
      <c r="A93">
        <v>1727</v>
      </c>
      <c r="B93">
        <v>104</v>
      </c>
      <c r="C93" t="s">
        <v>39</v>
      </c>
      <c r="D93" t="s">
        <v>84</v>
      </c>
      <c r="E93" t="s">
        <v>88</v>
      </c>
      <c r="H93">
        <v>0</v>
      </c>
      <c r="J93" s="22"/>
      <c r="K93" t="s">
        <v>81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1367.83</v>
      </c>
      <c r="T93" s="2">
        <v>45453</v>
      </c>
      <c r="U93" s="2">
        <v>45453</v>
      </c>
      <c r="V93">
        <v>0</v>
      </c>
      <c r="W93" s="22"/>
      <c r="X93" s="22"/>
      <c r="Y93">
        <v>0</v>
      </c>
      <c r="Z93" s="22"/>
      <c r="AA93" s="22"/>
      <c r="AB93">
        <v>0</v>
      </c>
      <c r="AC93" s="22"/>
      <c r="AD93" s="22"/>
      <c r="AE93">
        <v>0</v>
      </c>
      <c r="AF93" s="22"/>
      <c r="AG93" s="22"/>
    </row>
    <row r="94" spans="1:33" x14ac:dyDescent="0.35">
      <c r="A94">
        <v>1883</v>
      </c>
      <c r="B94">
        <v>104</v>
      </c>
      <c r="C94" t="s">
        <v>39</v>
      </c>
      <c r="D94" t="s">
        <v>79</v>
      </c>
      <c r="E94" t="s">
        <v>80</v>
      </c>
      <c r="H94">
        <v>160000</v>
      </c>
      <c r="J94" s="2">
        <v>45352</v>
      </c>
      <c r="K94" t="s">
        <v>81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160000</v>
      </c>
      <c r="T94" s="2">
        <v>45473</v>
      </c>
      <c r="U94" s="2">
        <v>45464</v>
      </c>
      <c r="V94">
        <v>0</v>
      </c>
      <c r="W94" s="22"/>
      <c r="X94" s="22"/>
      <c r="Y94">
        <v>0</v>
      </c>
      <c r="Z94" s="22"/>
      <c r="AA94" s="22"/>
      <c r="AB94">
        <v>0</v>
      </c>
      <c r="AC94" s="22"/>
      <c r="AD94" s="22"/>
      <c r="AE94">
        <v>0</v>
      </c>
      <c r="AF94" s="22"/>
      <c r="AG94" s="22"/>
    </row>
    <row r="95" spans="1:33" x14ac:dyDescent="0.35">
      <c r="A95">
        <v>1893</v>
      </c>
      <c r="B95">
        <v>104</v>
      </c>
      <c r="C95" t="s">
        <v>39</v>
      </c>
      <c r="D95" t="s">
        <v>82</v>
      </c>
      <c r="E95" t="s">
        <v>83</v>
      </c>
      <c r="H95">
        <v>810</v>
      </c>
      <c r="J95" s="2">
        <v>45473</v>
      </c>
      <c r="K95" t="s">
        <v>81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810</v>
      </c>
      <c r="T95" s="2">
        <v>45493</v>
      </c>
      <c r="U95" s="2">
        <v>45497</v>
      </c>
      <c r="V95">
        <v>0</v>
      </c>
      <c r="W95" s="22"/>
      <c r="X95" s="22"/>
      <c r="Y95">
        <v>0</v>
      </c>
      <c r="Z95" s="22"/>
      <c r="AA95" s="22"/>
      <c r="AB95">
        <v>0</v>
      </c>
      <c r="AC95" s="22"/>
      <c r="AD95" s="22"/>
      <c r="AE95">
        <v>0</v>
      </c>
      <c r="AF95" s="22"/>
      <c r="AG95" s="22"/>
    </row>
    <row r="96" spans="1:33" x14ac:dyDescent="0.35">
      <c r="A96">
        <v>1937</v>
      </c>
      <c r="B96">
        <v>104</v>
      </c>
      <c r="C96" t="s">
        <v>39</v>
      </c>
      <c r="D96" t="s">
        <v>84</v>
      </c>
      <c r="E96" t="s">
        <v>88</v>
      </c>
      <c r="J96" s="2">
        <v>45473</v>
      </c>
      <c r="K96" t="s">
        <v>81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898.97</v>
      </c>
      <c r="T96" s="2">
        <v>45481</v>
      </c>
      <c r="U96" s="2">
        <v>45481</v>
      </c>
      <c r="V96">
        <v>855.82</v>
      </c>
      <c r="W96" s="2">
        <v>45496</v>
      </c>
      <c r="X96" s="2">
        <v>45496</v>
      </c>
      <c r="Y96">
        <v>0</v>
      </c>
      <c r="Z96" s="22"/>
      <c r="AA96" s="22"/>
      <c r="AB96">
        <v>0</v>
      </c>
      <c r="AC96" s="22"/>
      <c r="AD96" s="22"/>
      <c r="AE96">
        <v>0</v>
      </c>
      <c r="AF96" s="22"/>
      <c r="AG96" s="22"/>
    </row>
    <row r="97" spans="1:33" x14ac:dyDescent="0.35">
      <c r="A97">
        <v>1971</v>
      </c>
      <c r="B97">
        <v>104</v>
      </c>
      <c r="C97" t="s">
        <v>39</v>
      </c>
      <c r="D97" t="s">
        <v>86</v>
      </c>
      <c r="E97" t="s">
        <v>87</v>
      </c>
      <c r="H97">
        <v>9484.91</v>
      </c>
      <c r="J97" s="2">
        <v>45474</v>
      </c>
      <c r="K97" t="s">
        <v>81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2901.84</v>
      </c>
      <c r="T97" s="2">
        <v>45504</v>
      </c>
      <c r="U97" s="2">
        <v>45504</v>
      </c>
      <c r="V97">
        <v>3246.48</v>
      </c>
      <c r="W97" s="2">
        <v>45511</v>
      </c>
      <c r="X97" s="2">
        <v>45511</v>
      </c>
      <c r="Y97">
        <v>3139.54</v>
      </c>
      <c r="Z97" s="2">
        <v>45518</v>
      </c>
      <c r="AA97" s="22"/>
      <c r="AB97">
        <v>2612.36</v>
      </c>
      <c r="AC97" s="2">
        <v>45525</v>
      </c>
      <c r="AD97" s="22"/>
      <c r="AE97">
        <v>599.26</v>
      </c>
      <c r="AF97" s="2">
        <v>45532</v>
      </c>
      <c r="AG97" s="22"/>
    </row>
    <row r="98" spans="1:33" x14ac:dyDescent="0.35">
      <c r="A98">
        <v>1975</v>
      </c>
      <c r="B98">
        <v>104</v>
      </c>
      <c r="C98" t="s">
        <v>39</v>
      </c>
      <c r="D98" t="s">
        <v>84</v>
      </c>
      <c r="E98" t="s">
        <v>88</v>
      </c>
      <c r="H98">
        <v>0</v>
      </c>
      <c r="J98" s="2">
        <v>45428</v>
      </c>
      <c r="K98" t="s">
        <v>81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1014.79</v>
      </c>
      <c r="T98" s="2">
        <v>45467</v>
      </c>
      <c r="U98" s="2">
        <v>45467</v>
      </c>
      <c r="V98">
        <v>0</v>
      </c>
      <c r="W98" s="22"/>
      <c r="X98" s="22"/>
      <c r="Y98">
        <v>0</v>
      </c>
      <c r="Z98" s="22"/>
      <c r="AA98" s="22"/>
      <c r="AB98">
        <v>0</v>
      </c>
      <c r="AC98" s="22"/>
      <c r="AD98" s="22"/>
      <c r="AE98">
        <v>0</v>
      </c>
      <c r="AF98" s="22"/>
      <c r="AG98" s="22"/>
    </row>
    <row r="99" spans="1:33" x14ac:dyDescent="0.35">
      <c r="A99">
        <v>2042</v>
      </c>
      <c r="B99">
        <v>104</v>
      </c>
      <c r="C99" t="s">
        <v>39</v>
      </c>
      <c r="D99" t="s">
        <v>161</v>
      </c>
      <c r="E99" t="s">
        <v>91</v>
      </c>
      <c r="F99">
        <v>3451</v>
      </c>
      <c r="G99" t="s">
        <v>153</v>
      </c>
      <c r="H99">
        <v>4000</v>
      </c>
      <c r="J99" s="2">
        <v>45500</v>
      </c>
      <c r="K99" t="s">
        <v>81</v>
      </c>
      <c r="L99">
        <v>0</v>
      </c>
      <c r="M99">
        <v>0</v>
      </c>
      <c r="N99">
        <v>0</v>
      </c>
      <c r="O99">
        <v>0</v>
      </c>
      <c r="P99">
        <v>4000</v>
      </c>
      <c r="Q99">
        <v>0</v>
      </c>
      <c r="R99">
        <v>0</v>
      </c>
      <c r="S99">
        <v>4000</v>
      </c>
      <c r="T99" s="2">
        <v>45495</v>
      </c>
      <c r="U99" s="2">
        <v>45495</v>
      </c>
      <c r="V99">
        <v>0</v>
      </c>
      <c r="W99" s="22"/>
      <c r="X99" s="22"/>
      <c r="Y99">
        <v>0</v>
      </c>
      <c r="Z99" s="22"/>
      <c r="AA99" s="22"/>
      <c r="AB99">
        <v>0</v>
      </c>
      <c r="AC99" s="22"/>
      <c r="AD99" s="22"/>
      <c r="AE99">
        <v>0</v>
      </c>
      <c r="AF99" s="22"/>
      <c r="AG99" s="22"/>
    </row>
    <row r="100" spans="1:33" x14ac:dyDescent="0.35">
      <c r="A100">
        <v>2048</v>
      </c>
      <c r="B100">
        <v>104</v>
      </c>
      <c r="C100" t="s">
        <v>39</v>
      </c>
      <c r="D100" t="s">
        <v>162</v>
      </c>
      <c r="E100" t="s">
        <v>91</v>
      </c>
      <c r="F100">
        <v>3435</v>
      </c>
      <c r="G100" t="s">
        <v>163</v>
      </c>
      <c r="H100">
        <v>7850</v>
      </c>
      <c r="J100" s="2">
        <v>45521</v>
      </c>
      <c r="L100">
        <v>3600</v>
      </c>
      <c r="M100">
        <v>0</v>
      </c>
      <c r="N100">
        <v>0</v>
      </c>
      <c r="O100">
        <v>0</v>
      </c>
      <c r="P100">
        <v>4250</v>
      </c>
      <c r="Q100">
        <v>0</v>
      </c>
      <c r="R100">
        <v>0</v>
      </c>
      <c r="S100">
        <v>3925</v>
      </c>
      <c r="T100" s="2">
        <v>45496</v>
      </c>
      <c r="U100" s="2">
        <v>45496</v>
      </c>
      <c r="V100">
        <v>3925</v>
      </c>
      <c r="W100" s="2">
        <v>45513</v>
      </c>
      <c r="X100" s="22"/>
      <c r="Y100">
        <v>0</v>
      </c>
      <c r="Z100" s="22"/>
      <c r="AA100" s="22"/>
      <c r="AB100">
        <v>0</v>
      </c>
      <c r="AC100" s="22"/>
      <c r="AD100" s="22"/>
      <c r="AE100">
        <v>0</v>
      </c>
      <c r="AF100" s="22"/>
      <c r="AG100" s="22"/>
    </row>
    <row r="101" spans="1:33" x14ac:dyDescent="0.35">
      <c r="A101">
        <v>2055</v>
      </c>
      <c r="B101">
        <v>104</v>
      </c>
      <c r="C101" t="s">
        <v>39</v>
      </c>
      <c r="D101" t="s">
        <v>79</v>
      </c>
      <c r="E101" t="s">
        <v>80</v>
      </c>
      <c r="H101">
        <v>62000</v>
      </c>
      <c r="J101" s="2">
        <v>44866</v>
      </c>
      <c r="K101" t="s">
        <v>81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62000</v>
      </c>
      <c r="T101" s="2">
        <v>44866</v>
      </c>
      <c r="U101" s="2">
        <v>45205</v>
      </c>
      <c r="V101">
        <v>0</v>
      </c>
      <c r="W101" s="22"/>
      <c r="X101" s="22"/>
      <c r="Y101">
        <v>0</v>
      </c>
      <c r="Z101" s="22"/>
      <c r="AA101" s="22"/>
      <c r="AB101">
        <v>0</v>
      </c>
      <c r="AC101" s="22"/>
      <c r="AD101" s="22"/>
      <c r="AE101">
        <v>0</v>
      </c>
      <c r="AF101" s="22"/>
      <c r="AG101" s="22"/>
    </row>
    <row r="102" spans="1:33" x14ac:dyDescent="0.35">
      <c r="A102">
        <v>2056</v>
      </c>
      <c r="B102">
        <v>104</v>
      </c>
      <c r="C102" t="s">
        <v>39</v>
      </c>
      <c r="D102" t="s">
        <v>79</v>
      </c>
      <c r="E102" t="s">
        <v>80</v>
      </c>
      <c r="H102">
        <v>40000</v>
      </c>
      <c r="J102" s="2">
        <v>44866</v>
      </c>
      <c r="K102" t="s">
        <v>81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40000</v>
      </c>
      <c r="T102" s="2">
        <v>44866</v>
      </c>
      <c r="U102" s="2">
        <v>45009</v>
      </c>
      <c r="V102">
        <v>0</v>
      </c>
      <c r="W102" s="22"/>
      <c r="X102" s="22"/>
      <c r="Y102">
        <v>0</v>
      </c>
      <c r="Z102" s="22"/>
      <c r="AA102" s="22"/>
      <c r="AB102">
        <v>0</v>
      </c>
      <c r="AC102" s="22"/>
      <c r="AD102" s="22"/>
      <c r="AE102">
        <v>0</v>
      </c>
      <c r="AF102" s="22"/>
      <c r="AG102" s="22"/>
    </row>
    <row r="103" spans="1:33" x14ac:dyDescent="0.35">
      <c r="A103">
        <v>2058</v>
      </c>
      <c r="B103">
        <v>104</v>
      </c>
      <c r="C103" t="s">
        <v>39</v>
      </c>
      <c r="D103" t="s">
        <v>79</v>
      </c>
      <c r="E103" t="s">
        <v>80</v>
      </c>
      <c r="H103">
        <v>30000</v>
      </c>
      <c r="J103" s="2">
        <v>44866</v>
      </c>
      <c r="K103" t="s">
        <v>81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30000</v>
      </c>
      <c r="T103" s="2">
        <v>44866</v>
      </c>
      <c r="U103" s="2">
        <v>45009</v>
      </c>
      <c r="V103">
        <v>0</v>
      </c>
      <c r="W103" s="22"/>
      <c r="X103" s="22"/>
      <c r="Y103">
        <v>0</v>
      </c>
      <c r="Z103" s="22"/>
      <c r="AA103" s="22"/>
      <c r="AB103">
        <v>0</v>
      </c>
      <c r="AC103" s="22"/>
      <c r="AD103" s="22"/>
      <c r="AE103">
        <v>0</v>
      </c>
      <c r="AF103" s="22"/>
      <c r="AG103" s="22"/>
    </row>
    <row r="104" spans="1:33" x14ac:dyDescent="0.35">
      <c r="A104">
        <v>2060</v>
      </c>
      <c r="B104">
        <v>104</v>
      </c>
      <c r="C104" t="s">
        <v>39</v>
      </c>
      <c r="D104" t="s">
        <v>79</v>
      </c>
      <c r="E104" t="s">
        <v>80</v>
      </c>
      <c r="H104">
        <v>26000</v>
      </c>
      <c r="J104" s="2">
        <v>44958</v>
      </c>
      <c r="K104" t="s">
        <v>81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26000</v>
      </c>
      <c r="T104" s="2">
        <v>44958</v>
      </c>
      <c r="U104" s="2">
        <v>44988</v>
      </c>
      <c r="V104">
        <v>0</v>
      </c>
      <c r="W104" s="22"/>
      <c r="X104" s="22"/>
      <c r="Y104">
        <v>0</v>
      </c>
      <c r="Z104" s="22"/>
      <c r="AA104" s="22"/>
      <c r="AB104">
        <v>0</v>
      </c>
      <c r="AC104" s="22"/>
      <c r="AD104" s="22"/>
      <c r="AE104">
        <v>0</v>
      </c>
      <c r="AF104" s="22"/>
      <c r="AG104" s="22"/>
    </row>
    <row r="105" spans="1:33" x14ac:dyDescent="0.35">
      <c r="A105">
        <v>2064</v>
      </c>
      <c r="B105">
        <v>104</v>
      </c>
      <c r="C105" t="s">
        <v>39</v>
      </c>
      <c r="D105" t="s">
        <v>79</v>
      </c>
      <c r="E105" t="s">
        <v>80</v>
      </c>
      <c r="H105">
        <v>5000</v>
      </c>
      <c r="J105" s="2">
        <v>45323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5000</v>
      </c>
      <c r="T105" s="2">
        <v>45323</v>
      </c>
      <c r="U105" s="22"/>
      <c r="V105">
        <v>0</v>
      </c>
      <c r="W105" s="22"/>
      <c r="X105" s="22"/>
      <c r="Y105">
        <v>0</v>
      </c>
      <c r="Z105" s="22"/>
      <c r="AA105" s="22"/>
      <c r="AB105">
        <v>0</v>
      </c>
      <c r="AC105" s="22"/>
      <c r="AD105" s="22"/>
      <c r="AE105">
        <v>0</v>
      </c>
      <c r="AF105" s="22"/>
      <c r="AG105" s="22"/>
    </row>
    <row r="106" spans="1:33" x14ac:dyDescent="0.35">
      <c r="A106">
        <v>2067</v>
      </c>
      <c r="B106">
        <v>104</v>
      </c>
      <c r="C106" t="s">
        <v>39</v>
      </c>
      <c r="D106" t="s">
        <v>79</v>
      </c>
      <c r="E106" t="s">
        <v>80</v>
      </c>
      <c r="H106">
        <v>5000</v>
      </c>
      <c r="J106" s="2">
        <v>45474</v>
      </c>
      <c r="K106" t="s">
        <v>81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5000</v>
      </c>
      <c r="T106" s="2">
        <v>45474</v>
      </c>
      <c r="U106" s="2">
        <v>45429</v>
      </c>
      <c r="V106">
        <v>0</v>
      </c>
      <c r="W106" s="22"/>
      <c r="X106" s="22"/>
      <c r="Y106">
        <v>0</v>
      </c>
      <c r="Z106" s="22"/>
      <c r="AA106" s="22"/>
      <c r="AB106">
        <v>0</v>
      </c>
      <c r="AC106" s="22"/>
      <c r="AD106" s="22"/>
      <c r="AE106">
        <v>0</v>
      </c>
      <c r="AF106" s="22"/>
      <c r="AG106" s="22"/>
    </row>
    <row r="107" spans="1:33" x14ac:dyDescent="0.35">
      <c r="A107">
        <v>2080</v>
      </c>
      <c r="B107">
        <v>104</v>
      </c>
      <c r="C107" t="s">
        <v>39</v>
      </c>
      <c r="D107" t="s">
        <v>164</v>
      </c>
      <c r="E107" t="s">
        <v>91</v>
      </c>
      <c r="F107">
        <v>3508</v>
      </c>
      <c r="G107" t="s">
        <v>153</v>
      </c>
      <c r="H107">
        <v>1200</v>
      </c>
      <c r="J107" s="2">
        <v>45512</v>
      </c>
      <c r="K107" t="s">
        <v>81</v>
      </c>
      <c r="L107">
        <v>1200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1200</v>
      </c>
      <c r="T107" s="2">
        <v>45505</v>
      </c>
      <c r="U107" s="2">
        <v>45498</v>
      </c>
      <c r="V107">
        <v>0</v>
      </c>
      <c r="W107" s="22"/>
      <c r="X107" s="22"/>
      <c r="Y107">
        <v>0</v>
      </c>
      <c r="Z107" s="22"/>
      <c r="AA107" s="22"/>
      <c r="AB107">
        <v>0</v>
      </c>
      <c r="AC107" s="22"/>
      <c r="AD107" s="22"/>
      <c r="AE107">
        <v>0</v>
      </c>
      <c r="AF107" s="22"/>
      <c r="AG107" s="22"/>
    </row>
    <row r="108" spans="1:33" x14ac:dyDescent="0.35">
      <c r="A108">
        <v>2155</v>
      </c>
      <c r="B108">
        <v>104</v>
      </c>
      <c r="C108" t="s">
        <v>39</v>
      </c>
      <c r="D108" t="s">
        <v>165</v>
      </c>
      <c r="E108" t="s">
        <v>150</v>
      </c>
      <c r="H108">
        <v>0</v>
      </c>
      <c r="J108" s="2">
        <v>45501</v>
      </c>
      <c r="K108" t="s">
        <v>81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2127.27</v>
      </c>
      <c r="T108" s="2">
        <v>45505</v>
      </c>
      <c r="U108" s="2">
        <v>45505</v>
      </c>
      <c r="V108">
        <v>0</v>
      </c>
      <c r="W108" s="22"/>
      <c r="X108" s="22"/>
      <c r="Y108">
        <v>0</v>
      </c>
      <c r="Z108" s="22"/>
      <c r="AA108" s="22"/>
      <c r="AB108">
        <v>0</v>
      </c>
      <c r="AC108" s="22"/>
      <c r="AD108" s="22"/>
      <c r="AE108">
        <v>0</v>
      </c>
      <c r="AF108" s="22"/>
      <c r="AG108" s="22"/>
    </row>
    <row r="109" spans="1:33" x14ac:dyDescent="0.35">
      <c r="A109">
        <v>2165</v>
      </c>
      <c r="B109">
        <v>104</v>
      </c>
      <c r="C109" t="s">
        <v>39</v>
      </c>
      <c r="D109" t="s">
        <v>149</v>
      </c>
      <c r="E109" t="s">
        <v>150</v>
      </c>
      <c r="H109">
        <v>0</v>
      </c>
      <c r="J109" s="2">
        <v>45503</v>
      </c>
      <c r="K109" t="s">
        <v>81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314.85000000000002</v>
      </c>
      <c r="T109" s="2">
        <v>45505</v>
      </c>
      <c r="U109" s="2">
        <v>45505</v>
      </c>
      <c r="V109">
        <v>452.99</v>
      </c>
      <c r="W109" s="2">
        <v>45506</v>
      </c>
      <c r="X109" s="2">
        <v>45506</v>
      </c>
      <c r="Y109">
        <v>0</v>
      </c>
      <c r="Z109" s="22"/>
      <c r="AA109" s="22"/>
      <c r="AB109">
        <v>0</v>
      </c>
      <c r="AC109" s="22"/>
      <c r="AD109" s="22"/>
      <c r="AE109">
        <v>0</v>
      </c>
      <c r="AF109" s="22"/>
      <c r="AG109" s="22"/>
    </row>
    <row r="110" spans="1:33" x14ac:dyDescent="0.35">
      <c r="A110">
        <v>2167</v>
      </c>
      <c r="B110">
        <v>104</v>
      </c>
      <c r="C110" t="s">
        <v>39</v>
      </c>
      <c r="D110" t="s">
        <v>151</v>
      </c>
      <c r="E110" t="s">
        <v>150</v>
      </c>
      <c r="H110">
        <v>0</v>
      </c>
      <c r="J110" s="2">
        <v>45501</v>
      </c>
      <c r="K110" t="s">
        <v>81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3226.38</v>
      </c>
      <c r="T110" s="2">
        <v>45506</v>
      </c>
      <c r="U110" s="2">
        <v>45506</v>
      </c>
      <c r="V110">
        <v>0</v>
      </c>
      <c r="W110" s="22"/>
      <c r="X110" s="22"/>
      <c r="Y110">
        <v>0</v>
      </c>
      <c r="Z110" s="22"/>
      <c r="AA110" s="22"/>
      <c r="AB110">
        <v>0</v>
      </c>
      <c r="AC110" s="22"/>
      <c r="AD110" s="22"/>
      <c r="AE110">
        <v>0</v>
      </c>
      <c r="AF110" s="22"/>
      <c r="AG110" s="22"/>
    </row>
    <row r="111" spans="1:33" x14ac:dyDescent="0.35">
      <c r="A111">
        <v>2168</v>
      </c>
      <c r="B111">
        <v>104</v>
      </c>
      <c r="C111" t="s">
        <v>39</v>
      </c>
      <c r="D111" t="s">
        <v>166</v>
      </c>
      <c r="E111" t="s">
        <v>150</v>
      </c>
      <c r="H111">
        <v>0</v>
      </c>
      <c r="J111" s="2">
        <v>45503</v>
      </c>
      <c r="K111" t="s">
        <v>81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1012.14</v>
      </c>
      <c r="T111" s="2">
        <v>45506</v>
      </c>
      <c r="U111" s="2">
        <v>45506</v>
      </c>
      <c r="V111">
        <v>0</v>
      </c>
      <c r="W111" s="22"/>
      <c r="X111" s="22"/>
      <c r="Y111">
        <v>0</v>
      </c>
      <c r="Z111" s="22"/>
      <c r="AA111" s="22"/>
      <c r="AB111">
        <v>0</v>
      </c>
      <c r="AC111" s="22"/>
      <c r="AD111" s="22"/>
      <c r="AE111">
        <v>0</v>
      </c>
      <c r="AF111" s="22"/>
      <c r="AG111" s="22"/>
    </row>
    <row r="112" spans="1:33" x14ac:dyDescent="0.35">
      <c r="A112">
        <v>2183</v>
      </c>
      <c r="B112">
        <v>104</v>
      </c>
      <c r="C112" t="s">
        <v>39</v>
      </c>
      <c r="D112" t="s">
        <v>167</v>
      </c>
      <c r="E112" t="s">
        <v>91</v>
      </c>
      <c r="F112">
        <v>3567</v>
      </c>
      <c r="G112" t="s">
        <v>153</v>
      </c>
      <c r="H112">
        <v>3000</v>
      </c>
      <c r="J112" s="2">
        <v>45520</v>
      </c>
      <c r="K112" t="s">
        <v>81</v>
      </c>
      <c r="L112">
        <v>0</v>
      </c>
      <c r="M112">
        <v>0</v>
      </c>
      <c r="N112">
        <v>0</v>
      </c>
      <c r="O112">
        <v>0</v>
      </c>
      <c r="P112">
        <v>3000</v>
      </c>
      <c r="Q112">
        <v>0</v>
      </c>
      <c r="R112">
        <v>0</v>
      </c>
      <c r="S112">
        <v>3000</v>
      </c>
      <c r="T112" s="2">
        <v>45511</v>
      </c>
      <c r="U112" s="2">
        <v>45512</v>
      </c>
      <c r="V112">
        <v>0</v>
      </c>
      <c r="W112" s="22"/>
      <c r="X112" s="22"/>
      <c r="Y112">
        <v>0</v>
      </c>
      <c r="Z112" s="22"/>
      <c r="AA112" s="22"/>
      <c r="AB112">
        <v>0</v>
      </c>
      <c r="AC112" s="22"/>
      <c r="AD112" s="22"/>
      <c r="AE112">
        <v>0</v>
      </c>
      <c r="AF112" s="22"/>
      <c r="AG112" s="22"/>
    </row>
    <row r="113" spans="1:33" x14ac:dyDescent="0.35">
      <c r="A113">
        <v>2188</v>
      </c>
      <c r="B113">
        <v>104</v>
      </c>
      <c r="C113" t="s">
        <v>39</v>
      </c>
      <c r="D113" t="s">
        <v>82</v>
      </c>
      <c r="E113" t="s">
        <v>83</v>
      </c>
      <c r="H113">
        <v>0</v>
      </c>
      <c r="J113" s="2">
        <v>45504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783</v>
      </c>
      <c r="T113" s="2">
        <v>45524</v>
      </c>
      <c r="U113" s="22"/>
      <c r="V113">
        <v>0</v>
      </c>
      <c r="W113" s="22"/>
      <c r="X113" s="22"/>
      <c r="Y113">
        <v>0</v>
      </c>
      <c r="Z113" s="22"/>
      <c r="AA113" s="22"/>
      <c r="AB113">
        <v>0</v>
      </c>
      <c r="AC113" s="22"/>
      <c r="AD113" s="22"/>
      <c r="AE113">
        <v>0</v>
      </c>
      <c r="AF113" s="22"/>
      <c r="AG113" s="22"/>
    </row>
    <row r="114" spans="1:33" x14ac:dyDescent="0.35">
      <c r="A114">
        <v>2196</v>
      </c>
      <c r="B114">
        <v>104</v>
      </c>
      <c r="C114" t="s">
        <v>39</v>
      </c>
      <c r="D114" t="s">
        <v>149</v>
      </c>
      <c r="E114" t="s">
        <v>150</v>
      </c>
      <c r="H114">
        <v>0</v>
      </c>
      <c r="J114" s="2">
        <v>45503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3323.97</v>
      </c>
      <c r="T114" s="2">
        <v>45509</v>
      </c>
      <c r="U114" s="2">
        <v>45509</v>
      </c>
      <c r="V114">
        <v>2219.37</v>
      </c>
      <c r="W114" s="2">
        <v>45510</v>
      </c>
      <c r="X114" s="2">
        <v>45510</v>
      </c>
      <c r="Y114">
        <v>1046.6400000000001</v>
      </c>
      <c r="Z114" s="2">
        <v>45511</v>
      </c>
      <c r="AA114" s="2">
        <v>45511</v>
      </c>
      <c r="AB114">
        <v>228.95</v>
      </c>
      <c r="AC114" s="2">
        <v>45512</v>
      </c>
      <c r="AD114" s="2">
        <v>45512</v>
      </c>
      <c r="AE114">
        <v>0</v>
      </c>
      <c r="AF114" s="22"/>
      <c r="AG114" s="22"/>
    </row>
    <row r="115" spans="1:33" x14ac:dyDescent="0.35">
      <c r="A115">
        <v>2214</v>
      </c>
      <c r="B115">
        <v>104</v>
      </c>
      <c r="C115" t="s">
        <v>39</v>
      </c>
      <c r="D115" t="s">
        <v>86</v>
      </c>
      <c r="E115" t="s">
        <v>87</v>
      </c>
      <c r="H115">
        <v>0</v>
      </c>
      <c r="J115" s="2">
        <v>45505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1476.77</v>
      </c>
      <c r="T115" s="2">
        <v>45532</v>
      </c>
      <c r="U115" s="22"/>
      <c r="V115">
        <v>888.56</v>
      </c>
      <c r="W115" s="2">
        <v>45539</v>
      </c>
      <c r="X115" s="22"/>
      <c r="Y115">
        <v>0</v>
      </c>
      <c r="Z115" s="22"/>
      <c r="AA115" s="22"/>
      <c r="AB115">
        <v>0</v>
      </c>
      <c r="AC115" s="22"/>
      <c r="AD115" s="22"/>
      <c r="AE115">
        <v>0</v>
      </c>
      <c r="AF115" s="22"/>
      <c r="AG115" s="22"/>
    </row>
    <row r="116" spans="1:33" x14ac:dyDescent="0.35">
      <c r="A116">
        <v>2217</v>
      </c>
      <c r="B116">
        <v>104</v>
      </c>
      <c r="C116" t="s">
        <v>39</v>
      </c>
      <c r="D116" t="s">
        <v>84</v>
      </c>
      <c r="E116" t="s">
        <v>88</v>
      </c>
      <c r="H116">
        <v>0</v>
      </c>
      <c r="J116" s="2">
        <v>45504</v>
      </c>
      <c r="K116" t="s">
        <v>81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1821.78</v>
      </c>
      <c r="T116" s="2">
        <v>45512</v>
      </c>
      <c r="U116" s="2">
        <v>45512</v>
      </c>
      <c r="V116">
        <v>0</v>
      </c>
      <c r="W116" s="22"/>
      <c r="X116" s="22"/>
      <c r="Y116">
        <v>0</v>
      </c>
      <c r="Z116" s="22"/>
      <c r="AA116" s="22"/>
      <c r="AB116">
        <v>0</v>
      </c>
      <c r="AC116" s="22"/>
      <c r="AD116" s="22"/>
      <c r="AE116">
        <v>0</v>
      </c>
      <c r="AF116" s="22"/>
      <c r="AG116" s="22"/>
    </row>
    <row r="117" spans="1:33" x14ac:dyDescent="0.35">
      <c r="A117">
        <v>2220</v>
      </c>
      <c r="B117">
        <v>104</v>
      </c>
      <c r="C117" t="s">
        <v>39</v>
      </c>
      <c r="D117" t="s">
        <v>165</v>
      </c>
      <c r="E117" t="s">
        <v>150</v>
      </c>
      <c r="H117">
        <v>0</v>
      </c>
      <c r="J117" s="2">
        <v>45504</v>
      </c>
      <c r="K117" t="s">
        <v>81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267.83</v>
      </c>
      <c r="T117" s="2">
        <v>45511</v>
      </c>
      <c r="U117" s="2">
        <v>45511</v>
      </c>
      <c r="V117">
        <v>2738.45</v>
      </c>
      <c r="W117" s="2">
        <v>45512</v>
      </c>
      <c r="X117" s="2">
        <v>45512</v>
      </c>
      <c r="Y117">
        <v>0</v>
      </c>
      <c r="Z117" s="22"/>
      <c r="AA117" s="22"/>
      <c r="AB117">
        <v>0</v>
      </c>
      <c r="AC117" s="22"/>
      <c r="AD117" s="22"/>
      <c r="AE117">
        <v>0</v>
      </c>
      <c r="AF117" s="22"/>
      <c r="AG117" s="22"/>
    </row>
    <row r="118" spans="1:33" x14ac:dyDescent="0.35">
      <c r="A118">
        <v>2221</v>
      </c>
      <c r="B118">
        <v>104</v>
      </c>
      <c r="C118" t="s">
        <v>39</v>
      </c>
      <c r="D118" t="s">
        <v>151</v>
      </c>
      <c r="E118" t="s">
        <v>150</v>
      </c>
      <c r="H118">
        <v>0</v>
      </c>
      <c r="J118" s="2">
        <v>45504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3428</v>
      </c>
      <c r="T118" s="2">
        <v>45513</v>
      </c>
      <c r="U118" s="2">
        <v>45513</v>
      </c>
      <c r="V118">
        <v>131.5</v>
      </c>
      <c r="W118" s="2">
        <v>45513</v>
      </c>
      <c r="X118" s="2">
        <v>45513</v>
      </c>
      <c r="Y118">
        <v>0</v>
      </c>
      <c r="Z118" s="22"/>
      <c r="AA118" s="22"/>
      <c r="AB118">
        <v>0</v>
      </c>
      <c r="AC118" s="22"/>
      <c r="AD118" s="22"/>
      <c r="AE118">
        <v>0</v>
      </c>
      <c r="AF118" s="22"/>
      <c r="AG118" s="22"/>
    </row>
    <row r="119" spans="1:33" x14ac:dyDescent="0.35">
      <c r="A119">
        <v>2222</v>
      </c>
      <c r="B119">
        <v>104</v>
      </c>
      <c r="C119" t="s">
        <v>39</v>
      </c>
      <c r="D119" t="s">
        <v>166</v>
      </c>
      <c r="E119" t="s">
        <v>150</v>
      </c>
      <c r="H119">
        <v>0</v>
      </c>
      <c r="J119" s="2">
        <v>45504</v>
      </c>
      <c r="K119" t="s">
        <v>81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2299.48</v>
      </c>
      <c r="T119" s="2">
        <v>45513</v>
      </c>
      <c r="U119" s="2">
        <v>45513</v>
      </c>
      <c r="V119">
        <v>0</v>
      </c>
      <c r="W119" s="22"/>
      <c r="X119" s="22"/>
      <c r="Y119">
        <v>0</v>
      </c>
      <c r="Z119" s="22"/>
      <c r="AA119" s="22"/>
      <c r="AB119">
        <v>0</v>
      </c>
      <c r="AC119" s="22"/>
      <c r="AD119" s="22"/>
      <c r="AE119">
        <v>0</v>
      </c>
      <c r="AF119" s="22"/>
      <c r="AG119" s="2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4"/>
  <sheetViews>
    <sheetView workbookViewId="0"/>
  </sheetViews>
  <sheetFormatPr defaultRowHeight="14.5" x14ac:dyDescent="0.35"/>
  <sheetData>
    <row r="1" spans="1:9" x14ac:dyDescent="0.35">
      <c r="A1" t="s">
        <v>168</v>
      </c>
      <c r="B1" t="s">
        <v>17</v>
      </c>
      <c r="C1" t="s">
        <v>30</v>
      </c>
      <c r="D1" t="s">
        <v>49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 x14ac:dyDescent="0.35">
      <c r="A2">
        <v>2221</v>
      </c>
      <c r="B2">
        <v>104</v>
      </c>
      <c r="C2" t="s">
        <v>39</v>
      </c>
      <c r="D2" t="s">
        <v>151</v>
      </c>
      <c r="E2" s="2">
        <v>45513</v>
      </c>
      <c r="F2" s="2">
        <v>45513</v>
      </c>
      <c r="G2">
        <v>3428</v>
      </c>
      <c r="H2" s="2">
        <v>45504</v>
      </c>
    </row>
    <row r="3" spans="1:9" x14ac:dyDescent="0.35">
      <c r="A3">
        <v>2222</v>
      </c>
      <c r="B3">
        <v>104</v>
      </c>
      <c r="C3" t="s">
        <v>39</v>
      </c>
      <c r="D3" t="s">
        <v>166</v>
      </c>
      <c r="E3" s="2">
        <v>45513</v>
      </c>
      <c r="F3" s="2">
        <v>45513</v>
      </c>
      <c r="G3">
        <v>2299.48</v>
      </c>
      <c r="H3" s="2">
        <v>45504</v>
      </c>
    </row>
    <row r="4" spans="1:9" x14ac:dyDescent="0.35">
      <c r="A4">
        <v>2221</v>
      </c>
      <c r="B4">
        <v>104</v>
      </c>
      <c r="C4" t="s">
        <v>39</v>
      </c>
      <c r="D4" t="s">
        <v>151</v>
      </c>
      <c r="E4" s="2">
        <v>45513</v>
      </c>
      <c r="F4" s="2">
        <v>45513</v>
      </c>
      <c r="G4">
        <v>131.5</v>
      </c>
      <c r="H4" s="2">
        <v>45504</v>
      </c>
    </row>
    <row r="5" spans="1:9" x14ac:dyDescent="0.35">
      <c r="A5">
        <v>2183</v>
      </c>
      <c r="B5">
        <v>104</v>
      </c>
      <c r="C5" t="s">
        <v>39</v>
      </c>
      <c r="D5" t="s">
        <v>167</v>
      </c>
      <c r="E5" s="2">
        <v>45511</v>
      </c>
      <c r="F5" s="2">
        <v>45512</v>
      </c>
      <c r="G5">
        <v>3000</v>
      </c>
      <c r="H5" s="2">
        <v>45520</v>
      </c>
      <c r="I5" t="s">
        <v>174</v>
      </c>
    </row>
    <row r="6" spans="1:9" x14ac:dyDescent="0.35">
      <c r="A6">
        <v>2217</v>
      </c>
      <c r="B6">
        <v>104</v>
      </c>
      <c r="C6" t="s">
        <v>39</v>
      </c>
      <c r="D6" t="s">
        <v>84</v>
      </c>
      <c r="E6" s="2">
        <v>45512</v>
      </c>
      <c r="F6" s="2">
        <v>45512</v>
      </c>
      <c r="G6">
        <v>1821.78</v>
      </c>
      <c r="H6" s="2">
        <v>45504</v>
      </c>
    </row>
    <row r="7" spans="1:9" x14ac:dyDescent="0.35">
      <c r="A7">
        <v>2220</v>
      </c>
      <c r="B7">
        <v>104</v>
      </c>
      <c r="C7" t="s">
        <v>39</v>
      </c>
      <c r="D7" t="s">
        <v>165</v>
      </c>
      <c r="E7" s="2">
        <v>45512</v>
      </c>
      <c r="F7" s="2">
        <v>45512</v>
      </c>
      <c r="G7">
        <v>2738.45</v>
      </c>
      <c r="H7" s="2">
        <v>45504</v>
      </c>
    </row>
    <row r="8" spans="1:9" x14ac:dyDescent="0.35">
      <c r="A8">
        <v>2196</v>
      </c>
      <c r="B8">
        <v>104</v>
      </c>
      <c r="C8" t="s">
        <v>39</v>
      </c>
      <c r="D8" t="s">
        <v>149</v>
      </c>
      <c r="E8" s="2">
        <v>45512</v>
      </c>
      <c r="F8" s="2">
        <v>45512</v>
      </c>
      <c r="G8">
        <v>228.95</v>
      </c>
      <c r="H8" s="2">
        <v>45503</v>
      </c>
    </row>
    <row r="9" spans="1:9" x14ac:dyDescent="0.35">
      <c r="A9">
        <v>2220</v>
      </c>
      <c r="B9">
        <v>104</v>
      </c>
      <c r="C9" t="s">
        <v>39</v>
      </c>
      <c r="D9" t="s">
        <v>165</v>
      </c>
      <c r="E9" s="2">
        <v>45511</v>
      </c>
      <c r="F9" s="2">
        <v>45511</v>
      </c>
      <c r="G9">
        <v>267.83</v>
      </c>
      <c r="H9" s="2">
        <v>45504</v>
      </c>
    </row>
    <row r="10" spans="1:9" x14ac:dyDescent="0.35">
      <c r="A10">
        <v>2196</v>
      </c>
      <c r="B10">
        <v>104</v>
      </c>
      <c r="C10" t="s">
        <v>39</v>
      </c>
      <c r="D10" t="s">
        <v>149</v>
      </c>
      <c r="E10" s="2">
        <v>45511</v>
      </c>
      <c r="F10" s="2">
        <v>45511</v>
      </c>
      <c r="G10">
        <v>1046.6400000000001</v>
      </c>
      <c r="H10" s="2">
        <v>45503</v>
      </c>
    </row>
    <row r="11" spans="1:9" x14ac:dyDescent="0.35">
      <c r="A11">
        <v>1971</v>
      </c>
      <c r="B11">
        <v>104</v>
      </c>
      <c r="C11" t="s">
        <v>39</v>
      </c>
      <c r="D11" t="s">
        <v>86</v>
      </c>
      <c r="E11" s="2">
        <v>45511</v>
      </c>
      <c r="F11" s="2">
        <v>45511</v>
      </c>
      <c r="G11">
        <v>3246.48</v>
      </c>
      <c r="H11" s="2">
        <v>45474</v>
      </c>
      <c r="I11" t="s">
        <v>175</v>
      </c>
    </row>
    <row r="12" spans="1:9" x14ac:dyDescent="0.35">
      <c r="A12">
        <v>2196</v>
      </c>
      <c r="B12">
        <v>104</v>
      </c>
      <c r="C12" t="s">
        <v>39</v>
      </c>
      <c r="D12" t="s">
        <v>149</v>
      </c>
      <c r="E12" s="2">
        <v>45510</v>
      </c>
      <c r="F12" s="2">
        <v>45510</v>
      </c>
      <c r="G12">
        <v>2219.37</v>
      </c>
      <c r="H12" s="2">
        <v>45503</v>
      </c>
    </row>
    <row r="13" spans="1:9" x14ac:dyDescent="0.35">
      <c r="A13">
        <v>2196</v>
      </c>
      <c r="B13">
        <v>104</v>
      </c>
      <c r="C13" t="s">
        <v>39</v>
      </c>
      <c r="D13" t="s">
        <v>149</v>
      </c>
      <c r="E13" s="2">
        <v>45509</v>
      </c>
      <c r="F13" s="2">
        <v>45509</v>
      </c>
      <c r="G13">
        <v>3323.97</v>
      </c>
      <c r="H13" s="2">
        <v>45503</v>
      </c>
    </row>
    <row r="14" spans="1:9" x14ac:dyDescent="0.35">
      <c r="A14">
        <v>2165</v>
      </c>
      <c r="B14">
        <v>104</v>
      </c>
      <c r="C14" t="s">
        <v>39</v>
      </c>
      <c r="D14" t="s">
        <v>149</v>
      </c>
      <c r="E14" s="2">
        <v>45506</v>
      </c>
      <c r="F14" s="2">
        <v>45506</v>
      </c>
      <c r="G14">
        <v>452.99</v>
      </c>
      <c r="H14" s="2">
        <v>45503</v>
      </c>
    </row>
    <row r="15" spans="1:9" x14ac:dyDescent="0.35">
      <c r="A15">
        <v>2167</v>
      </c>
      <c r="B15">
        <v>104</v>
      </c>
      <c r="C15" t="s">
        <v>39</v>
      </c>
      <c r="D15" t="s">
        <v>151</v>
      </c>
      <c r="E15" s="2">
        <v>45506</v>
      </c>
      <c r="F15" s="2">
        <v>45506</v>
      </c>
      <c r="G15">
        <v>3226.38</v>
      </c>
      <c r="H15" s="2">
        <v>45501</v>
      </c>
    </row>
    <row r="16" spans="1:9" x14ac:dyDescent="0.35">
      <c r="A16">
        <v>2168</v>
      </c>
      <c r="B16">
        <v>104</v>
      </c>
      <c r="C16" t="s">
        <v>39</v>
      </c>
      <c r="D16" t="s">
        <v>166</v>
      </c>
      <c r="E16" s="2">
        <v>45506</v>
      </c>
      <c r="F16" s="2">
        <v>45506</v>
      </c>
      <c r="G16">
        <v>1012.14</v>
      </c>
      <c r="H16" s="2">
        <v>45503</v>
      </c>
    </row>
    <row r="17" spans="1:9" x14ac:dyDescent="0.35">
      <c r="A17">
        <v>2155</v>
      </c>
      <c r="B17">
        <v>104</v>
      </c>
      <c r="C17" t="s">
        <v>39</v>
      </c>
      <c r="D17" t="s">
        <v>165</v>
      </c>
      <c r="E17" s="2">
        <v>45505</v>
      </c>
      <c r="F17" s="2">
        <v>45505</v>
      </c>
      <c r="G17">
        <v>2127.27</v>
      </c>
      <c r="H17" s="2">
        <v>45501</v>
      </c>
    </row>
    <row r="18" spans="1:9" x14ac:dyDescent="0.35">
      <c r="A18">
        <v>2165</v>
      </c>
      <c r="B18">
        <v>104</v>
      </c>
      <c r="C18" t="s">
        <v>39</v>
      </c>
      <c r="D18" t="s">
        <v>149</v>
      </c>
      <c r="E18" s="2">
        <v>45505</v>
      </c>
      <c r="F18" s="2">
        <v>45505</v>
      </c>
      <c r="G18">
        <v>314.85000000000002</v>
      </c>
      <c r="H18" s="2">
        <v>45503</v>
      </c>
    </row>
    <row r="19" spans="1:9" x14ac:dyDescent="0.35">
      <c r="A19">
        <v>1971</v>
      </c>
      <c r="B19">
        <v>104</v>
      </c>
      <c r="C19" t="s">
        <v>39</v>
      </c>
      <c r="D19" t="s">
        <v>86</v>
      </c>
      <c r="E19" s="2">
        <v>45504</v>
      </c>
      <c r="F19" s="2">
        <v>45504</v>
      </c>
      <c r="G19">
        <v>2901.84</v>
      </c>
      <c r="H19" s="2">
        <v>45474</v>
      </c>
      <c r="I19" t="s">
        <v>175</v>
      </c>
    </row>
    <row r="20" spans="1:9" x14ac:dyDescent="0.35">
      <c r="A20">
        <v>2080</v>
      </c>
      <c r="B20">
        <v>104</v>
      </c>
      <c r="C20" t="s">
        <v>39</v>
      </c>
      <c r="D20" t="s">
        <v>164</v>
      </c>
      <c r="E20" s="2">
        <v>45505</v>
      </c>
      <c r="F20" s="2">
        <v>45498</v>
      </c>
      <c r="G20">
        <v>1200</v>
      </c>
      <c r="H20" s="2">
        <v>45512</v>
      </c>
      <c r="I20" t="s">
        <v>174</v>
      </c>
    </row>
    <row r="21" spans="1:9" x14ac:dyDescent="0.35">
      <c r="A21">
        <v>1893</v>
      </c>
      <c r="B21">
        <v>104</v>
      </c>
      <c r="C21" t="s">
        <v>39</v>
      </c>
      <c r="D21" t="s">
        <v>82</v>
      </c>
      <c r="E21" s="2">
        <v>45493</v>
      </c>
      <c r="F21" s="2">
        <v>45497</v>
      </c>
      <c r="G21">
        <v>810</v>
      </c>
      <c r="H21" s="2">
        <v>45473</v>
      </c>
    </row>
    <row r="22" spans="1:9" x14ac:dyDescent="0.35">
      <c r="A22">
        <v>1724</v>
      </c>
      <c r="B22">
        <v>104</v>
      </c>
      <c r="C22" t="s">
        <v>39</v>
      </c>
      <c r="D22" t="s">
        <v>86</v>
      </c>
      <c r="E22" s="2">
        <v>45497</v>
      </c>
      <c r="F22" s="2">
        <v>45497</v>
      </c>
      <c r="G22">
        <v>2565.31</v>
      </c>
      <c r="H22" s="2">
        <v>45444</v>
      </c>
      <c r="I22" t="s">
        <v>175</v>
      </c>
    </row>
    <row r="23" spans="1:9" x14ac:dyDescent="0.35">
      <c r="A23">
        <v>1937</v>
      </c>
      <c r="B23">
        <v>104</v>
      </c>
      <c r="C23" t="s">
        <v>39</v>
      </c>
      <c r="D23" t="s">
        <v>84</v>
      </c>
      <c r="E23" s="2">
        <v>45496</v>
      </c>
      <c r="F23" s="2">
        <v>45496</v>
      </c>
      <c r="G23">
        <v>855.82</v>
      </c>
      <c r="H23" s="2">
        <v>45473</v>
      </c>
    </row>
    <row r="24" spans="1:9" x14ac:dyDescent="0.35">
      <c r="A24">
        <v>2048</v>
      </c>
      <c r="B24">
        <v>104</v>
      </c>
      <c r="C24" t="s">
        <v>39</v>
      </c>
      <c r="D24" t="s">
        <v>162</v>
      </c>
      <c r="E24" s="2">
        <v>45496</v>
      </c>
      <c r="F24" s="2">
        <v>45496</v>
      </c>
      <c r="G24">
        <v>3925</v>
      </c>
      <c r="H24" s="2">
        <v>45521</v>
      </c>
      <c r="I24" t="s">
        <v>174</v>
      </c>
    </row>
    <row r="25" spans="1:9" x14ac:dyDescent="0.35">
      <c r="A25">
        <v>2042</v>
      </c>
      <c r="B25">
        <v>104</v>
      </c>
      <c r="C25" t="s">
        <v>39</v>
      </c>
      <c r="D25" t="s">
        <v>161</v>
      </c>
      <c r="E25" s="2">
        <v>45495</v>
      </c>
      <c r="F25" s="2">
        <v>45495</v>
      </c>
      <c r="G25">
        <v>4000</v>
      </c>
      <c r="H25" s="2">
        <v>45500</v>
      </c>
      <c r="I25" t="s">
        <v>174</v>
      </c>
    </row>
    <row r="26" spans="1:9" x14ac:dyDescent="0.35">
      <c r="A26">
        <v>1724</v>
      </c>
      <c r="B26">
        <v>104</v>
      </c>
      <c r="C26" t="s">
        <v>39</v>
      </c>
      <c r="D26" t="s">
        <v>86</v>
      </c>
      <c r="E26" s="2">
        <v>45490</v>
      </c>
      <c r="F26" s="2">
        <v>45490</v>
      </c>
      <c r="G26">
        <v>2159.21</v>
      </c>
      <c r="H26" s="2">
        <v>45444</v>
      </c>
      <c r="I26" t="s">
        <v>175</v>
      </c>
    </row>
    <row r="27" spans="1:9" x14ac:dyDescent="0.35">
      <c r="A27">
        <v>1724</v>
      </c>
      <c r="B27">
        <v>104</v>
      </c>
      <c r="C27" t="s">
        <v>39</v>
      </c>
      <c r="D27" t="s">
        <v>86</v>
      </c>
      <c r="E27" s="2">
        <v>45483</v>
      </c>
      <c r="F27" s="2">
        <v>45483</v>
      </c>
      <c r="G27">
        <v>4106.26</v>
      </c>
      <c r="H27" s="2">
        <v>45444</v>
      </c>
      <c r="I27" t="s">
        <v>175</v>
      </c>
    </row>
    <row r="28" spans="1:9" x14ac:dyDescent="0.35">
      <c r="A28">
        <v>1937</v>
      </c>
      <c r="B28">
        <v>104</v>
      </c>
      <c r="C28" t="s">
        <v>39</v>
      </c>
      <c r="D28" t="s">
        <v>84</v>
      </c>
      <c r="E28" s="2">
        <v>45481</v>
      </c>
      <c r="F28" s="2">
        <v>45481</v>
      </c>
      <c r="G28">
        <v>898.97</v>
      </c>
      <c r="H28" s="2">
        <v>45473</v>
      </c>
    </row>
    <row r="29" spans="1:9" x14ac:dyDescent="0.35">
      <c r="A29">
        <v>1724</v>
      </c>
      <c r="B29">
        <v>104</v>
      </c>
      <c r="C29" t="s">
        <v>39</v>
      </c>
      <c r="D29" t="s">
        <v>86</v>
      </c>
      <c r="E29" s="2">
        <v>45476</v>
      </c>
      <c r="F29" s="2">
        <v>45476</v>
      </c>
      <c r="G29">
        <v>2478.25</v>
      </c>
      <c r="H29" s="2">
        <v>45444</v>
      </c>
      <c r="I29" t="s">
        <v>175</v>
      </c>
    </row>
    <row r="30" spans="1:9" x14ac:dyDescent="0.35">
      <c r="A30">
        <v>1724</v>
      </c>
      <c r="B30">
        <v>104</v>
      </c>
      <c r="C30" t="s">
        <v>39</v>
      </c>
      <c r="D30" t="s">
        <v>86</v>
      </c>
      <c r="E30" s="2">
        <v>45469</v>
      </c>
      <c r="F30" s="2">
        <v>45469</v>
      </c>
      <c r="G30">
        <v>682.65</v>
      </c>
      <c r="H30" s="2">
        <v>45444</v>
      </c>
      <c r="I30" t="s">
        <v>175</v>
      </c>
    </row>
    <row r="31" spans="1:9" x14ac:dyDescent="0.35">
      <c r="A31">
        <v>1407</v>
      </c>
      <c r="B31">
        <v>104</v>
      </c>
      <c r="C31" t="s">
        <v>39</v>
      </c>
      <c r="D31" t="s">
        <v>86</v>
      </c>
      <c r="E31" s="2">
        <v>45469</v>
      </c>
      <c r="F31" s="2">
        <v>45469</v>
      </c>
      <c r="G31">
        <v>1311.42</v>
      </c>
      <c r="H31" s="2">
        <v>45413</v>
      </c>
      <c r="I31" t="s">
        <v>175</v>
      </c>
    </row>
    <row r="32" spans="1:9" x14ac:dyDescent="0.35">
      <c r="A32">
        <v>1975</v>
      </c>
      <c r="B32">
        <v>104</v>
      </c>
      <c r="C32" t="s">
        <v>39</v>
      </c>
      <c r="D32" t="s">
        <v>84</v>
      </c>
      <c r="E32" s="2">
        <v>45467</v>
      </c>
      <c r="F32" s="2">
        <v>45467</v>
      </c>
      <c r="G32">
        <v>1014.79</v>
      </c>
      <c r="H32" s="2">
        <v>45428</v>
      </c>
    </row>
    <row r="33" spans="1:9" x14ac:dyDescent="0.35">
      <c r="A33">
        <v>1883</v>
      </c>
      <c r="B33">
        <v>104</v>
      </c>
      <c r="C33" t="s">
        <v>39</v>
      </c>
      <c r="D33" t="s">
        <v>79</v>
      </c>
      <c r="E33" s="2">
        <v>45473</v>
      </c>
      <c r="F33" s="2">
        <v>45464</v>
      </c>
      <c r="G33">
        <v>160000</v>
      </c>
      <c r="H33" s="2">
        <v>45352</v>
      </c>
    </row>
    <row r="34" spans="1:9" x14ac:dyDescent="0.35">
      <c r="A34">
        <v>1407</v>
      </c>
      <c r="B34">
        <v>104</v>
      </c>
      <c r="C34" t="s">
        <v>39</v>
      </c>
      <c r="D34" t="s">
        <v>86</v>
      </c>
      <c r="E34" s="2">
        <v>45462</v>
      </c>
      <c r="F34" s="2">
        <v>45462</v>
      </c>
      <c r="G34">
        <v>2339.3000000000002</v>
      </c>
      <c r="H34" s="2">
        <v>45413</v>
      </c>
      <c r="I34" t="s">
        <v>175</v>
      </c>
    </row>
    <row r="35" spans="1:9" x14ac:dyDescent="0.35">
      <c r="A35">
        <v>1697</v>
      </c>
      <c r="B35">
        <v>104</v>
      </c>
      <c r="C35" t="s">
        <v>39</v>
      </c>
      <c r="D35" t="s">
        <v>82</v>
      </c>
      <c r="E35" s="2">
        <v>45473</v>
      </c>
      <c r="F35" s="2">
        <v>45456</v>
      </c>
      <c r="G35">
        <v>725</v>
      </c>
      <c r="H35" s="2">
        <v>45442</v>
      </c>
    </row>
    <row r="36" spans="1:9" x14ac:dyDescent="0.35">
      <c r="A36">
        <v>1407</v>
      </c>
      <c r="B36">
        <v>104</v>
      </c>
      <c r="C36" t="s">
        <v>39</v>
      </c>
      <c r="D36" t="s">
        <v>86</v>
      </c>
      <c r="E36" s="2">
        <v>45455</v>
      </c>
      <c r="F36" s="2">
        <v>45455</v>
      </c>
      <c r="G36">
        <v>2824.36</v>
      </c>
      <c r="H36" s="2">
        <v>45413</v>
      </c>
      <c r="I36" t="s">
        <v>175</v>
      </c>
    </row>
    <row r="37" spans="1:9" x14ac:dyDescent="0.35">
      <c r="A37">
        <v>1725</v>
      </c>
      <c r="B37">
        <v>104</v>
      </c>
      <c r="C37" t="s">
        <v>39</v>
      </c>
      <c r="D37" t="s">
        <v>84</v>
      </c>
      <c r="E37" s="2">
        <v>45453</v>
      </c>
      <c r="F37" s="2">
        <v>45453</v>
      </c>
      <c r="G37">
        <v>295</v>
      </c>
      <c r="H37" s="2">
        <v>45413</v>
      </c>
    </row>
    <row r="38" spans="1:9" x14ac:dyDescent="0.35">
      <c r="A38">
        <v>1727</v>
      </c>
      <c r="B38">
        <v>104</v>
      </c>
      <c r="C38" t="s">
        <v>39</v>
      </c>
      <c r="D38" t="s">
        <v>84</v>
      </c>
      <c r="E38" s="2">
        <v>45453</v>
      </c>
      <c r="F38" s="2">
        <v>45453</v>
      </c>
      <c r="G38">
        <v>1367.83</v>
      </c>
      <c r="H38" s="22"/>
    </row>
    <row r="39" spans="1:9" x14ac:dyDescent="0.35">
      <c r="A39">
        <v>1647</v>
      </c>
      <c r="B39">
        <v>104</v>
      </c>
      <c r="C39" t="s">
        <v>39</v>
      </c>
      <c r="D39" t="s">
        <v>159</v>
      </c>
      <c r="E39" s="2">
        <v>45450</v>
      </c>
      <c r="F39" s="2">
        <v>45450</v>
      </c>
      <c r="G39">
        <v>2950</v>
      </c>
      <c r="H39" s="2">
        <v>45465</v>
      </c>
      <c r="I39" t="s">
        <v>174</v>
      </c>
    </row>
    <row r="40" spans="1:9" x14ac:dyDescent="0.35">
      <c r="A40">
        <v>1647</v>
      </c>
      <c r="B40">
        <v>104</v>
      </c>
      <c r="C40" t="s">
        <v>39</v>
      </c>
      <c r="D40" t="s">
        <v>159</v>
      </c>
      <c r="E40" s="2">
        <v>45457</v>
      </c>
      <c r="F40" s="2">
        <v>45450</v>
      </c>
      <c r="G40">
        <v>2950</v>
      </c>
      <c r="H40" s="2">
        <v>45465</v>
      </c>
      <c r="I40" t="s">
        <v>174</v>
      </c>
    </row>
    <row r="41" spans="1:9" x14ac:dyDescent="0.35">
      <c r="A41">
        <v>1407</v>
      </c>
      <c r="B41">
        <v>104</v>
      </c>
      <c r="C41" t="s">
        <v>39</v>
      </c>
      <c r="D41" t="s">
        <v>86</v>
      </c>
      <c r="E41" s="2">
        <v>45448</v>
      </c>
      <c r="F41" s="2">
        <v>45448</v>
      </c>
      <c r="G41">
        <v>3897.42</v>
      </c>
      <c r="H41" s="2">
        <v>45413</v>
      </c>
      <c r="I41" t="s">
        <v>175</v>
      </c>
    </row>
    <row r="42" spans="1:9" x14ac:dyDescent="0.35">
      <c r="A42">
        <v>1560</v>
      </c>
      <c r="B42">
        <v>104</v>
      </c>
      <c r="C42" t="s">
        <v>39</v>
      </c>
      <c r="D42" t="s">
        <v>157</v>
      </c>
      <c r="E42" s="2">
        <v>45448</v>
      </c>
      <c r="F42" s="2">
        <v>45448</v>
      </c>
      <c r="G42">
        <v>3614.46</v>
      </c>
      <c r="H42" s="2">
        <v>45449</v>
      </c>
      <c r="I42" t="s">
        <v>174</v>
      </c>
    </row>
    <row r="43" spans="1:9" x14ac:dyDescent="0.35">
      <c r="A43">
        <v>1430</v>
      </c>
      <c r="B43">
        <v>104</v>
      </c>
      <c r="C43" t="s">
        <v>39</v>
      </c>
      <c r="D43" t="s">
        <v>152</v>
      </c>
      <c r="E43" s="2">
        <v>45447</v>
      </c>
      <c r="F43" s="2">
        <v>45447</v>
      </c>
      <c r="G43">
        <v>6350</v>
      </c>
      <c r="H43" s="2">
        <v>45450</v>
      </c>
      <c r="I43" t="s">
        <v>174</v>
      </c>
    </row>
    <row r="44" spans="1:9" x14ac:dyDescent="0.35">
      <c r="A44">
        <v>1394</v>
      </c>
      <c r="B44">
        <v>104</v>
      </c>
      <c r="C44" t="s">
        <v>39</v>
      </c>
      <c r="D44" t="s">
        <v>82</v>
      </c>
      <c r="E44" s="2">
        <v>45432</v>
      </c>
      <c r="F44" s="2">
        <v>45442</v>
      </c>
      <c r="G44">
        <v>987.5</v>
      </c>
      <c r="H44" s="2">
        <v>45412</v>
      </c>
    </row>
    <row r="45" spans="1:9" x14ac:dyDescent="0.35">
      <c r="A45">
        <v>1407</v>
      </c>
      <c r="B45">
        <v>104</v>
      </c>
      <c r="C45" t="s">
        <v>39</v>
      </c>
      <c r="D45" t="s">
        <v>86</v>
      </c>
      <c r="E45" s="2">
        <v>45441</v>
      </c>
      <c r="F45" s="2">
        <v>45441</v>
      </c>
      <c r="G45">
        <v>1811.8</v>
      </c>
      <c r="H45" s="2">
        <v>45413</v>
      </c>
      <c r="I45" t="s">
        <v>175</v>
      </c>
    </row>
    <row r="46" spans="1:9" x14ac:dyDescent="0.35">
      <c r="A46">
        <v>1272</v>
      </c>
      <c r="B46">
        <v>104</v>
      </c>
      <c r="C46" t="s">
        <v>39</v>
      </c>
      <c r="D46" t="s">
        <v>86</v>
      </c>
      <c r="E46" s="2">
        <v>45441</v>
      </c>
      <c r="F46" s="2">
        <v>45441</v>
      </c>
      <c r="G46">
        <v>379.25</v>
      </c>
      <c r="H46" s="2">
        <v>45383</v>
      </c>
      <c r="I46" t="s">
        <v>175</v>
      </c>
    </row>
    <row r="47" spans="1:9" x14ac:dyDescent="0.35">
      <c r="A47">
        <v>1487</v>
      </c>
      <c r="B47">
        <v>104</v>
      </c>
      <c r="C47" t="s">
        <v>39</v>
      </c>
      <c r="D47" t="s">
        <v>154</v>
      </c>
      <c r="E47" s="2">
        <v>45433</v>
      </c>
      <c r="F47" s="2">
        <v>45436</v>
      </c>
      <c r="G47">
        <v>2500</v>
      </c>
      <c r="H47" s="2">
        <v>45548</v>
      </c>
      <c r="I47" t="s">
        <v>174</v>
      </c>
    </row>
    <row r="48" spans="1:9" x14ac:dyDescent="0.35">
      <c r="A48">
        <v>1492</v>
      </c>
      <c r="B48">
        <v>104</v>
      </c>
      <c r="C48" t="s">
        <v>39</v>
      </c>
      <c r="D48" t="s">
        <v>84</v>
      </c>
      <c r="E48" s="2">
        <v>45436</v>
      </c>
      <c r="F48" s="2">
        <v>45436</v>
      </c>
      <c r="G48">
        <v>844.61</v>
      </c>
      <c r="H48" s="2">
        <v>45397</v>
      </c>
    </row>
    <row r="49" spans="1:9" x14ac:dyDescent="0.35">
      <c r="A49">
        <v>1272</v>
      </c>
      <c r="B49">
        <v>104</v>
      </c>
      <c r="C49" t="s">
        <v>39</v>
      </c>
      <c r="D49" t="s">
        <v>86</v>
      </c>
      <c r="E49" s="2">
        <v>45434</v>
      </c>
      <c r="F49" s="2">
        <v>45434</v>
      </c>
      <c r="G49">
        <v>2916.41</v>
      </c>
      <c r="H49" s="2">
        <v>45383</v>
      </c>
      <c r="I49" t="s">
        <v>175</v>
      </c>
    </row>
    <row r="50" spans="1:9" x14ac:dyDescent="0.35">
      <c r="A50">
        <v>2067</v>
      </c>
      <c r="B50">
        <v>104</v>
      </c>
      <c r="C50" t="s">
        <v>39</v>
      </c>
      <c r="D50" t="s">
        <v>79</v>
      </c>
      <c r="E50" s="2">
        <v>45474</v>
      </c>
      <c r="F50" s="2">
        <v>45429</v>
      </c>
      <c r="G50">
        <v>5000</v>
      </c>
      <c r="H50" s="2">
        <v>45474</v>
      </c>
    </row>
    <row r="51" spans="1:9" x14ac:dyDescent="0.35">
      <c r="A51">
        <v>1272</v>
      </c>
      <c r="B51">
        <v>104</v>
      </c>
      <c r="C51" t="s">
        <v>39</v>
      </c>
      <c r="D51" t="s">
        <v>86</v>
      </c>
      <c r="E51" s="2">
        <v>45427</v>
      </c>
      <c r="F51" s="2">
        <v>45427</v>
      </c>
      <c r="G51">
        <v>3133.59</v>
      </c>
      <c r="H51" s="2">
        <v>45383</v>
      </c>
      <c r="I51" t="s">
        <v>175</v>
      </c>
    </row>
    <row r="52" spans="1:9" x14ac:dyDescent="0.35">
      <c r="A52">
        <v>1430</v>
      </c>
      <c r="B52">
        <v>104</v>
      </c>
      <c r="C52" t="s">
        <v>39</v>
      </c>
      <c r="D52" t="s">
        <v>152</v>
      </c>
      <c r="E52" s="2">
        <v>45435</v>
      </c>
      <c r="F52" s="2">
        <v>45427</v>
      </c>
      <c r="G52">
        <v>5750</v>
      </c>
      <c r="H52" s="2">
        <v>45450</v>
      </c>
      <c r="I52" t="s">
        <v>174</v>
      </c>
    </row>
    <row r="53" spans="1:9" x14ac:dyDescent="0.35">
      <c r="A53">
        <v>1272</v>
      </c>
      <c r="B53">
        <v>104</v>
      </c>
      <c r="C53" t="s">
        <v>39</v>
      </c>
      <c r="D53" t="s">
        <v>86</v>
      </c>
      <c r="E53" s="2">
        <v>45420</v>
      </c>
      <c r="F53" s="2">
        <v>45420</v>
      </c>
      <c r="G53">
        <v>1842.08</v>
      </c>
      <c r="H53" s="2">
        <v>45383</v>
      </c>
      <c r="I53" t="s">
        <v>175</v>
      </c>
    </row>
    <row r="54" spans="1:9" x14ac:dyDescent="0.35">
      <c r="A54">
        <v>1492</v>
      </c>
      <c r="B54">
        <v>104</v>
      </c>
      <c r="C54" t="s">
        <v>39</v>
      </c>
      <c r="D54" t="s">
        <v>84</v>
      </c>
      <c r="E54" s="2">
        <v>45420</v>
      </c>
      <c r="F54" s="2">
        <v>45420</v>
      </c>
      <c r="G54">
        <v>657.57</v>
      </c>
      <c r="H54" s="2">
        <v>45397</v>
      </c>
    </row>
    <row r="55" spans="1:9" x14ac:dyDescent="0.35">
      <c r="A55">
        <v>1272</v>
      </c>
      <c r="B55">
        <v>104</v>
      </c>
      <c r="C55" t="s">
        <v>39</v>
      </c>
      <c r="D55" t="s">
        <v>86</v>
      </c>
      <c r="E55" s="2">
        <v>45413</v>
      </c>
      <c r="F55" s="2">
        <v>45413</v>
      </c>
      <c r="G55">
        <v>2659.78</v>
      </c>
      <c r="H55" s="2">
        <v>45383</v>
      </c>
      <c r="I55" t="s">
        <v>175</v>
      </c>
    </row>
    <row r="56" spans="1:9" x14ac:dyDescent="0.35">
      <c r="A56">
        <v>913</v>
      </c>
      <c r="B56">
        <v>104</v>
      </c>
      <c r="C56" t="s">
        <v>39</v>
      </c>
      <c r="D56" t="s">
        <v>86</v>
      </c>
      <c r="E56" s="2">
        <v>45406</v>
      </c>
      <c r="F56" s="2">
        <v>45406</v>
      </c>
      <c r="G56">
        <v>2196.17</v>
      </c>
      <c r="H56" s="2">
        <v>45352</v>
      </c>
      <c r="I56" t="s">
        <v>175</v>
      </c>
    </row>
    <row r="57" spans="1:9" x14ac:dyDescent="0.35">
      <c r="A57">
        <v>1319</v>
      </c>
      <c r="B57">
        <v>104</v>
      </c>
      <c r="C57" t="s">
        <v>39</v>
      </c>
      <c r="D57" t="s">
        <v>149</v>
      </c>
      <c r="E57" s="2">
        <v>45405</v>
      </c>
      <c r="F57" s="2">
        <v>45405</v>
      </c>
      <c r="G57">
        <v>126.67</v>
      </c>
      <c r="H57" s="2">
        <v>45374</v>
      </c>
    </row>
    <row r="58" spans="1:9" x14ac:dyDescent="0.35">
      <c r="A58">
        <v>1033</v>
      </c>
      <c r="B58">
        <v>104</v>
      </c>
      <c r="C58" t="s">
        <v>39</v>
      </c>
      <c r="D58" t="s">
        <v>84</v>
      </c>
      <c r="E58" s="2">
        <v>45405</v>
      </c>
      <c r="F58" s="2">
        <v>45405</v>
      </c>
      <c r="G58">
        <v>1129.1400000000001</v>
      </c>
      <c r="H58" s="2">
        <v>45352</v>
      </c>
    </row>
    <row r="59" spans="1:9" x14ac:dyDescent="0.35">
      <c r="A59">
        <v>1022</v>
      </c>
      <c r="B59">
        <v>104</v>
      </c>
      <c r="C59" t="s">
        <v>39</v>
      </c>
      <c r="D59" t="s">
        <v>82</v>
      </c>
      <c r="E59" s="2">
        <v>45402</v>
      </c>
      <c r="F59" s="2">
        <v>45404</v>
      </c>
      <c r="G59">
        <v>612.5</v>
      </c>
      <c r="H59" s="2">
        <v>45382</v>
      </c>
    </row>
    <row r="60" spans="1:9" x14ac:dyDescent="0.35">
      <c r="A60">
        <v>1318</v>
      </c>
      <c r="B60">
        <v>104</v>
      </c>
      <c r="C60" t="s">
        <v>39</v>
      </c>
      <c r="D60" t="s">
        <v>149</v>
      </c>
      <c r="E60" s="2">
        <v>45404</v>
      </c>
      <c r="F60" s="2">
        <v>45404</v>
      </c>
      <c r="G60">
        <v>1237.6400000000001</v>
      </c>
      <c r="H60" s="2">
        <v>45370</v>
      </c>
    </row>
    <row r="61" spans="1:9" x14ac:dyDescent="0.35">
      <c r="A61">
        <v>1317</v>
      </c>
      <c r="B61">
        <v>104</v>
      </c>
      <c r="C61" t="s">
        <v>39</v>
      </c>
      <c r="D61" t="s">
        <v>151</v>
      </c>
      <c r="E61" s="2">
        <v>45401</v>
      </c>
      <c r="F61" s="2">
        <v>45401</v>
      </c>
      <c r="G61">
        <v>1531.68</v>
      </c>
      <c r="H61" s="2">
        <v>45370</v>
      </c>
    </row>
    <row r="62" spans="1:9" x14ac:dyDescent="0.35">
      <c r="A62">
        <v>1316</v>
      </c>
      <c r="B62">
        <v>104</v>
      </c>
      <c r="C62" t="s">
        <v>39</v>
      </c>
      <c r="D62" t="s">
        <v>149</v>
      </c>
      <c r="E62" s="2">
        <v>45401</v>
      </c>
      <c r="F62" s="2">
        <v>45401</v>
      </c>
      <c r="G62">
        <v>608.39</v>
      </c>
      <c r="H62" s="2">
        <v>45370</v>
      </c>
    </row>
    <row r="63" spans="1:9" x14ac:dyDescent="0.35">
      <c r="A63">
        <v>1315</v>
      </c>
      <c r="B63">
        <v>104</v>
      </c>
      <c r="C63" t="s">
        <v>39</v>
      </c>
      <c r="D63" t="s">
        <v>149</v>
      </c>
      <c r="E63" s="2">
        <v>45400</v>
      </c>
      <c r="F63" s="2">
        <v>45400</v>
      </c>
      <c r="G63">
        <v>99.68</v>
      </c>
      <c r="H63" s="2">
        <v>45369</v>
      </c>
    </row>
    <row r="64" spans="1:9" x14ac:dyDescent="0.35">
      <c r="A64">
        <v>1314</v>
      </c>
      <c r="B64">
        <v>104</v>
      </c>
      <c r="C64" t="s">
        <v>39</v>
      </c>
      <c r="D64" t="s">
        <v>149</v>
      </c>
      <c r="E64" s="2">
        <v>45399</v>
      </c>
      <c r="F64" s="2">
        <v>45399</v>
      </c>
      <c r="G64">
        <v>159.4</v>
      </c>
      <c r="H64" s="2">
        <v>45367</v>
      </c>
    </row>
    <row r="65" spans="1:9" x14ac:dyDescent="0.35">
      <c r="A65">
        <v>913</v>
      </c>
      <c r="B65">
        <v>104</v>
      </c>
      <c r="C65" t="s">
        <v>39</v>
      </c>
      <c r="D65" t="s">
        <v>86</v>
      </c>
      <c r="E65" s="2">
        <v>45399</v>
      </c>
      <c r="F65" s="2">
        <v>45399</v>
      </c>
      <c r="G65">
        <v>1943.2</v>
      </c>
      <c r="H65" s="2">
        <v>45352</v>
      </c>
      <c r="I65" t="s">
        <v>175</v>
      </c>
    </row>
    <row r="66" spans="1:9" x14ac:dyDescent="0.35">
      <c r="A66">
        <v>1313</v>
      </c>
      <c r="B66">
        <v>104</v>
      </c>
      <c r="C66" t="s">
        <v>39</v>
      </c>
      <c r="D66" t="s">
        <v>149</v>
      </c>
      <c r="E66" s="2">
        <v>45398</v>
      </c>
      <c r="F66" s="2">
        <v>45398</v>
      </c>
      <c r="G66">
        <v>747.07</v>
      </c>
      <c r="H66" s="2">
        <v>45367</v>
      </c>
    </row>
    <row r="67" spans="1:9" x14ac:dyDescent="0.35">
      <c r="A67">
        <v>1312</v>
      </c>
      <c r="B67">
        <v>104</v>
      </c>
      <c r="C67" t="s">
        <v>39</v>
      </c>
      <c r="D67" t="s">
        <v>151</v>
      </c>
      <c r="E67" s="2">
        <v>45394</v>
      </c>
      <c r="F67" s="2">
        <v>45394</v>
      </c>
      <c r="G67">
        <v>4665.17</v>
      </c>
      <c r="H67" s="2">
        <v>45363</v>
      </c>
    </row>
    <row r="68" spans="1:9" x14ac:dyDescent="0.35">
      <c r="A68">
        <v>1311</v>
      </c>
      <c r="B68">
        <v>104</v>
      </c>
      <c r="C68" t="s">
        <v>39</v>
      </c>
      <c r="D68" t="s">
        <v>149</v>
      </c>
      <c r="E68" s="2">
        <v>45393</v>
      </c>
      <c r="F68" s="2">
        <v>45393</v>
      </c>
      <c r="G68">
        <v>66.040000000000006</v>
      </c>
      <c r="H68" s="2">
        <v>45362</v>
      </c>
    </row>
    <row r="69" spans="1:9" x14ac:dyDescent="0.35">
      <c r="A69">
        <v>913</v>
      </c>
      <c r="B69">
        <v>104</v>
      </c>
      <c r="C69" t="s">
        <v>39</v>
      </c>
      <c r="D69" t="s">
        <v>86</v>
      </c>
      <c r="E69" s="2">
        <v>45392</v>
      </c>
      <c r="F69" s="2">
        <v>45392</v>
      </c>
      <c r="G69">
        <v>2500.91</v>
      </c>
      <c r="H69" s="2">
        <v>45352</v>
      </c>
      <c r="I69" t="s">
        <v>175</v>
      </c>
    </row>
    <row r="70" spans="1:9" x14ac:dyDescent="0.35">
      <c r="A70">
        <v>1310</v>
      </c>
      <c r="B70">
        <v>104</v>
      </c>
      <c r="C70" t="s">
        <v>39</v>
      </c>
      <c r="D70" t="s">
        <v>149</v>
      </c>
      <c r="E70" s="2">
        <v>45392</v>
      </c>
      <c r="F70" s="2">
        <v>45392</v>
      </c>
      <c r="G70">
        <v>226.83</v>
      </c>
      <c r="H70" s="2">
        <v>45361</v>
      </c>
    </row>
    <row r="71" spans="1:9" x14ac:dyDescent="0.35">
      <c r="A71">
        <v>1309</v>
      </c>
      <c r="B71">
        <v>104</v>
      </c>
      <c r="C71" t="s">
        <v>39</v>
      </c>
      <c r="D71" t="s">
        <v>149</v>
      </c>
      <c r="E71" s="2">
        <v>45391</v>
      </c>
      <c r="F71" s="2">
        <v>45391</v>
      </c>
      <c r="G71">
        <v>1288.58</v>
      </c>
      <c r="H71" s="2">
        <v>45360</v>
      </c>
    </row>
    <row r="72" spans="1:9" x14ac:dyDescent="0.35">
      <c r="A72">
        <v>1308</v>
      </c>
      <c r="B72">
        <v>104</v>
      </c>
      <c r="C72" t="s">
        <v>39</v>
      </c>
      <c r="D72" t="s">
        <v>149</v>
      </c>
      <c r="E72" s="2">
        <v>45390</v>
      </c>
      <c r="F72" s="2">
        <v>45390</v>
      </c>
      <c r="G72">
        <v>1247.3399999999999</v>
      </c>
      <c r="H72" s="2">
        <v>45359</v>
      </c>
    </row>
    <row r="73" spans="1:9" x14ac:dyDescent="0.35">
      <c r="A73">
        <v>1033</v>
      </c>
      <c r="B73">
        <v>104</v>
      </c>
      <c r="C73" t="s">
        <v>39</v>
      </c>
      <c r="D73" t="s">
        <v>84</v>
      </c>
      <c r="E73" s="2">
        <v>45390</v>
      </c>
      <c r="F73" s="2">
        <v>45390</v>
      </c>
      <c r="G73">
        <v>659.92</v>
      </c>
      <c r="H73" s="2">
        <v>45352</v>
      </c>
    </row>
    <row r="74" spans="1:9" x14ac:dyDescent="0.35">
      <c r="A74">
        <v>991</v>
      </c>
      <c r="B74">
        <v>104</v>
      </c>
      <c r="C74" t="s">
        <v>39</v>
      </c>
      <c r="D74" t="s">
        <v>147</v>
      </c>
      <c r="E74" s="2">
        <v>45387</v>
      </c>
      <c r="F74" s="2">
        <v>45387</v>
      </c>
      <c r="G74">
        <v>6000</v>
      </c>
      <c r="H74" s="2">
        <v>45391</v>
      </c>
      <c r="I74" t="s">
        <v>174</v>
      </c>
    </row>
    <row r="75" spans="1:9" x14ac:dyDescent="0.35">
      <c r="A75">
        <v>1307</v>
      </c>
      <c r="B75">
        <v>104</v>
      </c>
      <c r="C75" t="s">
        <v>39</v>
      </c>
      <c r="D75" t="s">
        <v>151</v>
      </c>
      <c r="E75" s="2">
        <v>45387</v>
      </c>
      <c r="F75" s="2">
        <v>45387</v>
      </c>
      <c r="G75">
        <v>2601.6799999999998</v>
      </c>
      <c r="H75" s="2">
        <v>45356</v>
      </c>
    </row>
    <row r="76" spans="1:9" x14ac:dyDescent="0.35">
      <c r="A76">
        <v>1306</v>
      </c>
      <c r="B76">
        <v>104</v>
      </c>
      <c r="C76" t="s">
        <v>39</v>
      </c>
      <c r="D76" t="s">
        <v>149</v>
      </c>
      <c r="E76" s="2">
        <v>45387</v>
      </c>
      <c r="F76" s="2">
        <v>45387</v>
      </c>
      <c r="G76">
        <v>357.15</v>
      </c>
      <c r="H76" s="2">
        <v>45356</v>
      </c>
    </row>
    <row r="77" spans="1:9" x14ac:dyDescent="0.35">
      <c r="A77">
        <v>913</v>
      </c>
      <c r="B77">
        <v>104</v>
      </c>
      <c r="C77" t="s">
        <v>39</v>
      </c>
      <c r="D77" t="s">
        <v>86</v>
      </c>
      <c r="E77" s="2">
        <v>45385</v>
      </c>
      <c r="F77" s="2">
        <v>45385</v>
      </c>
      <c r="G77">
        <v>2744.09</v>
      </c>
      <c r="H77" s="2">
        <v>45352</v>
      </c>
      <c r="I77" t="s">
        <v>175</v>
      </c>
    </row>
    <row r="78" spans="1:9" x14ac:dyDescent="0.35">
      <c r="A78">
        <v>1305</v>
      </c>
      <c r="B78">
        <v>104</v>
      </c>
      <c r="C78" t="s">
        <v>39</v>
      </c>
      <c r="D78" t="s">
        <v>149</v>
      </c>
      <c r="E78" s="2">
        <v>45385</v>
      </c>
      <c r="F78" s="2">
        <v>45385</v>
      </c>
      <c r="G78">
        <v>475.1</v>
      </c>
      <c r="H78" s="2">
        <v>45354</v>
      </c>
    </row>
    <row r="79" spans="1:9" x14ac:dyDescent="0.35">
      <c r="A79">
        <v>1304</v>
      </c>
      <c r="B79">
        <v>104</v>
      </c>
      <c r="C79" t="s">
        <v>39</v>
      </c>
      <c r="D79" t="s">
        <v>149</v>
      </c>
      <c r="E79" s="2">
        <v>45384</v>
      </c>
      <c r="F79" s="2">
        <v>45384</v>
      </c>
      <c r="G79">
        <v>3005.28</v>
      </c>
      <c r="H79" s="2">
        <v>45353</v>
      </c>
    </row>
    <row r="80" spans="1:9" x14ac:dyDescent="0.35">
      <c r="A80">
        <v>1303</v>
      </c>
      <c r="B80">
        <v>104</v>
      </c>
      <c r="C80" t="s">
        <v>39</v>
      </c>
      <c r="D80" t="s">
        <v>151</v>
      </c>
      <c r="E80" s="2">
        <v>45383</v>
      </c>
      <c r="F80" s="2">
        <v>45383</v>
      </c>
      <c r="G80">
        <v>959.56</v>
      </c>
      <c r="H80" s="2">
        <v>45352</v>
      </c>
    </row>
    <row r="81" spans="1:9" x14ac:dyDescent="0.35">
      <c r="A81">
        <v>1302</v>
      </c>
      <c r="B81">
        <v>104</v>
      </c>
      <c r="C81" t="s">
        <v>39</v>
      </c>
      <c r="D81" t="s">
        <v>149</v>
      </c>
      <c r="E81" s="2">
        <v>45383</v>
      </c>
      <c r="F81" s="2">
        <v>45383</v>
      </c>
      <c r="G81">
        <v>3332.54</v>
      </c>
      <c r="H81" s="2">
        <v>45352</v>
      </c>
    </row>
    <row r="82" spans="1:9" x14ac:dyDescent="0.35">
      <c r="A82">
        <v>913</v>
      </c>
      <c r="B82">
        <v>104</v>
      </c>
      <c r="C82" t="s">
        <v>39</v>
      </c>
      <c r="D82" t="s">
        <v>86</v>
      </c>
      <c r="E82" s="2">
        <v>45378</v>
      </c>
      <c r="F82" s="2">
        <v>45378</v>
      </c>
      <c r="G82">
        <v>2092.98</v>
      </c>
      <c r="H82" s="2">
        <v>45352</v>
      </c>
      <c r="I82" t="s">
        <v>175</v>
      </c>
    </row>
    <row r="83" spans="1:9" x14ac:dyDescent="0.35">
      <c r="A83">
        <v>978</v>
      </c>
      <c r="B83">
        <v>104</v>
      </c>
      <c r="C83" t="s">
        <v>39</v>
      </c>
      <c r="D83" t="s">
        <v>84</v>
      </c>
      <c r="E83" s="2">
        <v>45374</v>
      </c>
      <c r="F83" s="2">
        <v>45376</v>
      </c>
      <c r="G83">
        <v>1866.09</v>
      </c>
      <c r="H83" s="2">
        <v>45351</v>
      </c>
    </row>
    <row r="84" spans="1:9" x14ac:dyDescent="0.35">
      <c r="A84">
        <v>897</v>
      </c>
      <c r="B84">
        <v>104</v>
      </c>
      <c r="C84" t="s">
        <v>39</v>
      </c>
      <c r="D84" t="s">
        <v>145</v>
      </c>
      <c r="E84" s="2">
        <v>45376</v>
      </c>
      <c r="F84" s="2">
        <v>45376</v>
      </c>
      <c r="G84">
        <v>8500</v>
      </c>
      <c r="H84" s="2">
        <v>45378</v>
      </c>
      <c r="I84" t="s">
        <v>174</v>
      </c>
    </row>
    <row r="85" spans="1:9" x14ac:dyDescent="0.35">
      <c r="A85">
        <v>767</v>
      </c>
      <c r="B85">
        <v>104</v>
      </c>
      <c r="C85" t="s">
        <v>39</v>
      </c>
      <c r="D85" t="s">
        <v>86</v>
      </c>
      <c r="E85" s="2">
        <v>45371</v>
      </c>
      <c r="F85" s="2">
        <v>45371</v>
      </c>
      <c r="G85">
        <v>1730.51</v>
      </c>
      <c r="H85" s="2">
        <v>45323</v>
      </c>
      <c r="I85" t="s">
        <v>175</v>
      </c>
    </row>
    <row r="86" spans="1:9" x14ac:dyDescent="0.35">
      <c r="A86">
        <v>767</v>
      </c>
      <c r="B86">
        <v>104</v>
      </c>
      <c r="C86" t="s">
        <v>39</v>
      </c>
      <c r="D86" t="s">
        <v>86</v>
      </c>
      <c r="E86" s="2">
        <v>45364</v>
      </c>
      <c r="F86" s="2">
        <v>45364</v>
      </c>
      <c r="G86">
        <v>2930.63</v>
      </c>
      <c r="H86" s="2">
        <v>45323</v>
      </c>
      <c r="I86" t="s">
        <v>175</v>
      </c>
    </row>
    <row r="87" spans="1:9" x14ac:dyDescent="0.35">
      <c r="A87">
        <v>852</v>
      </c>
      <c r="B87">
        <v>104</v>
      </c>
      <c r="C87" t="s">
        <v>39</v>
      </c>
      <c r="D87" t="s">
        <v>82</v>
      </c>
      <c r="E87" s="2">
        <v>45371</v>
      </c>
      <c r="F87" s="2">
        <v>45364</v>
      </c>
      <c r="G87">
        <v>775</v>
      </c>
      <c r="H87" s="2">
        <v>45351</v>
      </c>
    </row>
    <row r="88" spans="1:9" x14ac:dyDescent="0.35">
      <c r="A88">
        <v>978</v>
      </c>
      <c r="B88">
        <v>104</v>
      </c>
      <c r="C88" t="s">
        <v>39</v>
      </c>
      <c r="D88" t="s">
        <v>84</v>
      </c>
      <c r="E88" s="2">
        <v>45359</v>
      </c>
      <c r="F88" s="2">
        <v>45359</v>
      </c>
      <c r="G88">
        <v>2081.4899999999998</v>
      </c>
      <c r="H88" s="2">
        <v>45351</v>
      </c>
    </row>
    <row r="89" spans="1:9" x14ac:dyDescent="0.35">
      <c r="A89">
        <v>850</v>
      </c>
      <c r="B89">
        <v>104</v>
      </c>
      <c r="C89" t="s">
        <v>39</v>
      </c>
      <c r="D89" t="s">
        <v>143</v>
      </c>
      <c r="E89" s="2">
        <v>45358</v>
      </c>
      <c r="F89" s="2">
        <v>45358</v>
      </c>
      <c r="G89">
        <v>4800</v>
      </c>
      <c r="H89" s="2">
        <v>45360</v>
      </c>
      <c r="I89" t="s">
        <v>174</v>
      </c>
    </row>
    <row r="90" spans="1:9" x14ac:dyDescent="0.35">
      <c r="A90">
        <v>810</v>
      </c>
      <c r="B90">
        <v>104</v>
      </c>
      <c r="C90" t="s">
        <v>39</v>
      </c>
      <c r="D90" t="s">
        <v>141</v>
      </c>
      <c r="E90" s="2">
        <v>45356</v>
      </c>
      <c r="F90" s="2">
        <v>45357</v>
      </c>
      <c r="G90">
        <v>3500</v>
      </c>
      <c r="H90" s="2">
        <v>45363</v>
      </c>
      <c r="I90" t="s">
        <v>174</v>
      </c>
    </row>
    <row r="91" spans="1:9" x14ac:dyDescent="0.35">
      <c r="A91">
        <v>697</v>
      </c>
      <c r="B91">
        <v>104</v>
      </c>
      <c r="C91" t="s">
        <v>39</v>
      </c>
      <c r="D91" t="s">
        <v>132</v>
      </c>
      <c r="E91" s="2">
        <v>45331</v>
      </c>
      <c r="F91" s="2">
        <v>45350</v>
      </c>
      <c r="G91">
        <v>3500</v>
      </c>
      <c r="H91" s="2">
        <v>45339</v>
      </c>
      <c r="I91" t="s">
        <v>174</v>
      </c>
    </row>
    <row r="92" spans="1:9" x14ac:dyDescent="0.35">
      <c r="A92">
        <v>767</v>
      </c>
      <c r="B92">
        <v>104</v>
      </c>
      <c r="C92" t="s">
        <v>39</v>
      </c>
      <c r="D92" t="s">
        <v>86</v>
      </c>
      <c r="E92" s="2">
        <v>45350</v>
      </c>
      <c r="F92" s="2">
        <v>45350</v>
      </c>
      <c r="G92">
        <v>879.71</v>
      </c>
      <c r="H92" s="2">
        <v>45323</v>
      </c>
      <c r="I92" t="s">
        <v>175</v>
      </c>
    </row>
    <row r="93" spans="1:9" x14ac:dyDescent="0.35">
      <c r="A93">
        <v>771</v>
      </c>
      <c r="B93">
        <v>104</v>
      </c>
      <c r="C93" t="s">
        <v>39</v>
      </c>
      <c r="D93" t="s">
        <v>139</v>
      </c>
      <c r="E93" s="2">
        <v>45343</v>
      </c>
      <c r="F93" s="2">
        <v>45349</v>
      </c>
      <c r="G93">
        <v>960.5</v>
      </c>
      <c r="H93" s="2">
        <v>45349</v>
      </c>
      <c r="I93" t="s">
        <v>174</v>
      </c>
    </row>
    <row r="94" spans="1:9" x14ac:dyDescent="0.35">
      <c r="A94">
        <v>708</v>
      </c>
      <c r="B94">
        <v>104</v>
      </c>
      <c r="C94" t="s">
        <v>39</v>
      </c>
      <c r="D94" t="s">
        <v>134</v>
      </c>
      <c r="E94" s="2">
        <v>45346</v>
      </c>
      <c r="F94" s="2">
        <v>45346</v>
      </c>
      <c r="G94">
        <v>33700</v>
      </c>
      <c r="H94" s="2">
        <v>45353</v>
      </c>
      <c r="I94" t="s">
        <v>174</v>
      </c>
    </row>
    <row r="95" spans="1:9" x14ac:dyDescent="0.35">
      <c r="A95">
        <v>738</v>
      </c>
      <c r="B95">
        <v>104</v>
      </c>
      <c r="C95" t="s">
        <v>39</v>
      </c>
      <c r="D95" t="s">
        <v>84</v>
      </c>
      <c r="E95" s="2">
        <v>45345</v>
      </c>
      <c r="F95" s="2">
        <v>45345</v>
      </c>
      <c r="G95">
        <v>798.23</v>
      </c>
      <c r="H95" s="2">
        <v>45292</v>
      </c>
    </row>
    <row r="96" spans="1:9" x14ac:dyDescent="0.35">
      <c r="A96">
        <v>740</v>
      </c>
      <c r="B96">
        <v>104</v>
      </c>
      <c r="C96" t="s">
        <v>39</v>
      </c>
      <c r="D96" t="s">
        <v>82</v>
      </c>
      <c r="E96" s="2">
        <v>45342</v>
      </c>
      <c r="F96" s="2">
        <v>45344</v>
      </c>
      <c r="G96">
        <v>700</v>
      </c>
      <c r="H96" s="2">
        <v>45323</v>
      </c>
    </row>
    <row r="97" spans="1:9" x14ac:dyDescent="0.35">
      <c r="A97">
        <v>716</v>
      </c>
      <c r="B97">
        <v>104</v>
      </c>
      <c r="C97" t="s">
        <v>39</v>
      </c>
      <c r="D97" t="s">
        <v>86</v>
      </c>
      <c r="E97" s="2">
        <v>45336</v>
      </c>
      <c r="F97" s="2">
        <v>45336</v>
      </c>
      <c r="G97">
        <v>2099.63</v>
      </c>
      <c r="H97" s="2">
        <v>45292</v>
      </c>
      <c r="I97" t="s">
        <v>175</v>
      </c>
    </row>
    <row r="98" spans="1:9" x14ac:dyDescent="0.35">
      <c r="A98">
        <v>738</v>
      </c>
      <c r="B98">
        <v>104</v>
      </c>
      <c r="C98" t="s">
        <v>39</v>
      </c>
      <c r="D98" t="s">
        <v>84</v>
      </c>
      <c r="E98" s="2">
        <v>45330</v>
      </c>
      <c r="F98" s="2">
        <v>45330</v>
      </c>
      <c r="G98">
        <v>602.53</v>
      </c>
      <c r="H98" s="2">
        <v>45292</v>
      </c>
    </row>
    <row r="99" spans="1:9" x14ac:dyDescent="0.35">
      <c r="A99">
        <v>716</v>
      </c>
      <c r="B99">
        <v>104</v>
      </c>
      <c r="C99" t="s">
        <v>39</v>
      </c>
      <c r="D99" t="s">
        <v>86</v>
      </c>
      <c r="E99" s="2">
        <v>45329</v>
      </c>
      <c r="F99" s="2">
        <v>45329</v>
      </c>
      <c r="G99">
        <v>1848.69</v>
      </c>
      <c r="H99" s="2">
        <v>45292</v>
      </c>
      <c r="I99" t="s">
        <v>175</v>
      </c>
    </row>
    <row r="100" spans="1:9" x14ac:dyDescent="0.35">
      <c r="A100">
        <v>767</v>
      </c>
      <c r="B100">
        <v>104</v>
      </c>
      <c r="C100" t="s">
        <v>39</v>
      </c>
      <c r="D100" t="s">
        <v>86</v>
      </c>
      <c r="E100" s="2">
        <v>45357</v>
      </c>
      <c r="F100" s="2">
        <v>45328</v>
      </c>
      <c r="G100">
        <v>2230.23</v>
      </c>
      <c r="H100" s="2">
        <v>45323</v>
      </c>
      <c r="I100" t="s">
        <v>175</v>
      </c>
    </row>
    <row r="101" spans="1:9" x14ac:dyDescent="0.35">
      <c r="A101">
        <v>720</v>
      </c>
      <c r="B101">
        <v>104</v>
      </c>
      <c r="C101" t="s">
        <v>39</v>
      </c>
      <c r="D101" t="s">
        <v>136</v>
      </c>
      <c r="E101" s="2">
        <v>45321</v>
      </c>
      <c r="F101" s="2">
        <v>45323</v>
      </c>
      <c r="G101">
        <v>4864.6499999999996</v>
      </c>
      <c r="H101" s="2">
        <v>45326</v>
      </c>
      <c r="I101" t="s">
        <v>174</v>
      </c>
    </row>
    <row r="102" spans="1:9" x14ac:dyDescent="0.35">
      <c r="A102">
        <v>720</v>
      </c>
      <c r="B102">
        <v>104</v>
      </c>
      <c r="C102" t="s">
        <v>39</v>
      </c>
      <c r="D102" t="s">
        <v>136</v>
      </c>
      <c r="E102" s="2">
        <v>45322</v>
      </c>
      <c r="F102" s="2">
        <v>45322</v>
      </c>
      <c r="G102">
        <v>5000</v>
      </c>
      <c r="H102" s="2">
        <v>45326</v>
      </c>
      <c r="I102" t="s">
        <v>174</v>
      </c>
    </row>
    <row r="103" spans="1:9" x14ac:dyDescent="0.35">
      <c r="A103">
        <v>716</v>
      </c>
      <c r="B103">
        <v>104</v>
      </c>
      <c r="C103" t="s">
        <v>39</v>
      </c>
      <c r="D103" t="s">
        <v>86</v>
      </c>
      <c r="E103" s="2">
        <v>45322</v>
      </c>
      <c r="F103" s="2">
        <v>45322</v>
      </c>
      <c r="G103">
        <v>3011.79</v>
      </c>
      <c r="H103" s="2">
        <v>45292</v>
      </c>
      <c r="I103" t="s">
        <v>175</v>
      </c>
    </row>
    <row r="104" spans="1:9" x14ac:dyDescent="0.35">
      <c r="A104">
        <v>708</v>
      </c>
      <c r="B104">
        <v>104</v>
      </c>
      <c r="C104" t="s">
        <v>39</v>
      </c>
      <c r="D104" t="s">
        <v>134</v>
      </c>
      <c r="E104" s="2">
        <v>45321</v>
      </c>
      <c r="F104" s="2">
        <v>45317</v>
      </c>
      <c r="G104">
        <v>13500</v>
      </c>
      <c r="H104" s="2">
        <v>45353</v>
      </c>
      <c r="I104" t="s">
        <v>174</v>
      </c>
    </row>
    <row r="105" spans="1:9" x14ac:dyDescent="0.35">
      <c r="A105">
        <v>719</v>
      </c>
      <c r="B105">
        <v>104</v>
      </c>
      <c r="C105" t="s">
        <v>39</v>
      </c>
      <c r="D105" t="s">
        <v>84</v>
      </c>
      <c r="E105" s="2">
        <v>45314</v>
      </c>
      <c r="F105" s="2">
        <v>45314</v>
      </c>
      <c r="G105">
        <v>692.03</v>
      </c>
      <c r="H105" s="2">
        <v>45292</v>
      </c>
    </row>
    <row r="106" spans="1:9" x14ac:dyDescent="0.35">
      <c r="A106">
        <v>634</v>
      </c>
      <c r="B106">
        <v>104</v>
      </c>
      <c r="C106" t="s">
        <v>39</v>
      </c>
      <c r="D106" t="s">
        <v>86</v>
      </c>
      <c r="E106" s="2">
        <v>45308</v>
      </c>
      <c r="F106" s="2">
        <v>45308</v>
      </c>
      <c r="G106">
        <v>1511.45</v>
      </c>
      <c r="H106" s="2">
        <v>45261</v>
      </c>
      <c r="I106" t="s">
        <v>175</v>
      </c>
    </row>
    <row r="107" spans="1:9" x14ac:dyDescent="0.35">
      <c r="A107">
        <v>697</v>
      </c>
      <c r="B107">
        <v>104</v>
      </c>
      <c r="C107" t="s">
        <v>39</v>
      </c>
      <c r="D107" t="s">
        <v>132</v>
      </c>
      <c r="E107" s="2">
        <v>45308</v>
      </c>
      <c r="F107" s="2">
        <v>45306</v>
      </c>
      <c r="G107">
        <v>1500</v>
      </c>
      <c r="H107" s="2">
        <v>45339</v>
      </c>
      <c r="I107" t="s">
        <v>174</v>
      </c>
    </row>
    <row r="108" spans="1:9" x14ac:dyDescent="0.35">
      <c r="A108">
        <v>719</v>
      </c>
      <c r="B108">
        <v>104</v>
      </c>
      <c r="C108" t="s">
        <v>39</v>
      </c>
      <c r="D108" t="s">
        <v>84</v>
      </c>
      <c r="E108" s="2">
        <v>45301</v>
      </c>
      <c r="F108" s="2">
        <v>45301</v>
      </c>
      <c r="G108">
        <v>831.4</v>
      </c>
      <c r="H108" s="2">
        <v>45292</v>
      </c>
    </row>
    <row r="109" spans="1:9" x14ac:dyDescent="0.35">
      <c r="A109">
        <v>634</v>
      </c>
      <c r="B109">
        <v>104</v>
      </c>
      <c r="C109" t="s">
        <v>39</v>
      </c>
      <c r="D109" t="s">
        <v>86</v>
      </c>
      <c r="E109" s="2">
        <v>45301</v>
      </c>
      <c r="F109" s="2">
        <v>45301</v>
      </c>
      <c r="G109">
        <v>2585.2199999999998</v>
      </c>
      <c r="H109" s="2">
        <v>45261</v>
      </c>
      <c r="I109" t="s">
        <v>175</v>
      </c>
    </row>
    <row r="110" spans="1:9" x14ac:dyDescent="0.35">
      <c r="A110">
        <v>634</v>
      </c>
      <c r="B110">
        <v>104</v>
      </c>
      <c r="C110" t="s">
        <v>39</v>
      </c>
      <c r="D110" t="s">
        <v>86</v>
      </c>
      <c r="E110" s="2">
        <v>45294</v>
      </c>
      <c r="F110" s="2">
        <v>45294</v>
      </c>
      <c r="G110">
        <v>2592.6</v>
      </c>
      <c r="H110" s="2">
        <v>45261</v>
      </c>
      <c r="I110" t="s">
        <v>175</v>
      </c>
    </row>
    <row r="111" spans="1:9" x14ac:dyDescent="0.35">
      <c r="A111">
        <v>634</v>
      </c>
      <c r="B111">
        <v>104</v>
      </c>
      <c r="C111" t="s">
        <v>39</v>
      </c>
      <c r="D111" t="s">
        <v>86</v>
      </c>
      <c r="E111" s="2">
        <v>45287</v>
      </c>
      <c r="F111" s="2">
        <v>45287</v>
      </c>
      <c r="G111">
        <v>1120.29</v>
      </c>
      <c r="H111" s="2">
        <v>45261</v>
      </c>
      <c r="I111" t="s">
        <v>175</v>
      </c>
    </row>
    <row r="112" spans="1:9" x14ac:dyDescent="0.35">
      <c r="A112">
        <v>554</v>
      </c>
      <c r="B112">
        <v>104</v>
      </c>
      <c r="C112" t="s">
        <v>39</v>
      </c>
      <c r="D112" t="s">
        <v>86</v>
      </c>
      <c r="E112" s="2">
        <v>45287</v>
      </c>
      <c r="F112" s="2">
        <v>45287</v>
      </c>
      <c r="G112">
        <v>823.27</v>
      </c>
      <c r="H112" s="2">
        <v>45231</v>
      </c>
      <c r="I112" t="s">
        <v>175</v>
      </c>
    </row>
    <row r="113" spans="1:9" x14ac:dyDescent="0.35">
      <c r="A113">
        <v>637</v>
      </c>
      <c r="B113">
        <v>104</v>
      </c>
      <c r="C113" t="s">
        <v>39</v>
      </c>
      <c r="D113" t="s">
        <v>84</v>
      </c>
      <c r="E113" s="2">
        <v>45283</v>
      </c>
      <c r="F113" s="2">
        <v>45286</v>
      </c>
      <c r="G113">
        <v>1781.4</v>
      </c>
      <c r="H113" s="2">
        <v>45261</v>
      </c>
    </row>
    <row r="114" spans="1:9" x14ac:dyDescent="0.35">
      <c r="A114">
        <v>554</v>
      </c>
      <c r="B114">
        <v>104</v>
      </c>
      <c r="C114" t="s">
        <v>39</v>
      </c>
      <c r="D114" t="s">
        <v>86</v>
      </c>
      <c r="E114" s="2">
        <v>45280</v>
      </c>
      <c r="F114" s="2">
        <v>45280</v>
      </c>
      <c r="G114">
        <v>2963.84</v>
      </c>
      <c r="H114" s="2">
        <v>45231</v>
      </c>
      <c r="I114" t="s">
        <v>175</v>
      </c>
    </row>
    <row r="115" spans="1:9" x14ac:dyDescent="0.35">
      <c r="A115">
        <v>606</v>
      </c>
      <c r="B115">
        <v>104</v>
      </c>
      <c r="C115" t="s">
        <v>39</v>
      </c>
      <c r="D115" t="s">
        <v>125</v>
      </c>
      <c r="E115" s="2">
        <v>45274</v>
      </c>
      <c r="F115" s="2">
        <v>45274</v>
      </c>
      <c r="G115">
        <v>3500</v>
      </c>
      <c r="H115" s="2">
        <v>45281</v>
      </c>
      <c r="I115" t="s">
        <v>174</v>
      </c>
    </row>
    <row r="116" spans="1:9" x14ac:dyDescent="0.35">
      <c r="A116">
        <v>554</v>
      </c>
      <c r="B116">
        <v>104</v>
      </c>
      <c r="C116" t="s">
        <v>39</v>
      </c>
      <c r="D116" t="s">
        <v>86</v>
      </c>
      <c r="E116" s="2">
        <v>45273</v>
      </c>
      <c r="F116" s="2">
        <v>45273</v>
      </c>
      <c r="G116">
        <v>1039.1300000000001</v>
      </c>
      <c r="H116" s="2">
        <v>45231</v>
      </c>
      <c r="I116" t="s">
        <v>175</v>
      </c>
    </row>
    <row r="117" spans="1:9" x14ac:dyDescent="0.35">
      <c r="A117">
        <v>624</v>
      </c>
      <c r="B117">
        <v>104</v>
      </c>
      <c r="C117" t="s">
        <v>39</v>
      </c>
      <c r="D117" t="s">
        <v>130</v>
      </c>
      <c r="E117" s="2">
        <v>45273</v>
      </c>
      <c r="F117" s="2">
        <v>45273</v>
      </c>
      <c r="G117">
        <v>4500</v>
      </c>
      <c r="H117" s="2">
        <v>45273</v>
      </c>
      <c r="I117" t="s">
        <v>174</v>
      </c>
    </row>
    <row r="118" spans="1:9" x14ac:dyDescent="0.35">
      <c r="A118">
        <v>611</v>
      </c>
      <c r="B118">
        <v>104</v>
      </c>
      <c r="C118" t="s">
        <v>39</v>
      </c>
      <c r="D118" t="s">
        <v>128</v>
      </c>
      <c r="E118" s="2">
        <v>45268</v>
      </c>
      <c r="F118" s="2">
        <v>45268</v>
      </c>
      <c r="G118">
        <v>5200</v>
      </c>
      <c r="H118" s="2">
        <v>45274</v>
      </c>
      <c r="I118" t="s">
        <v>174</v>
      </c>
    </row>
    <row r="119" spans="1:9" x14ac:dyDescent="0.35">
      <c r="A119">
        <v>637</v>
      </c>
      <c r="B119">
        <v>104</v>
      </c>
      <c r="C119" t="s">
        <v>39</v>
      </c>
      <c r="D119" t="s">
        <v>84</v>
      </c>
      <c r="E119" s="2">
        <v>45268</v>
      </c>
      <c r="F119" s="2">
        <v>45268</v>
      </c>
      <c r="G119">
        <v>1241.0899999999999</v>
      </c>
      <c r="H119" s="2">
        <v>45261</v>
      </c>
    </row>
    <row r="120" spans="1:9" x14ac:dyDescent="0.35">
      <c r="A120">
        <v>554</v>
      </c>
      <c r="B120">
        <v>104</v>
      </c>
      <c r="C120" t="s">
        <v>39</v>
      </c>
      <c r="D120" t="s">
        <v>86</v>
      </c>
      <c r="E120" s="2">
        <v>45266</v>
      </c>
      <c r="F120" s="2">
        <v>45266</v>
      </c>
      <c r="G120">
        <v>2796.54</v>
      </c>
      <c r="H120" s="2">
        <v>45231</v>
      </c>
      <c r="I120" t="s">
        <v>175</v>
      </c>
    </row>
    <row r="121" spans="1:9" x14ac:dyDescent="0.35">
      <c r="A121">
        <v>593</v>
      </c>
      <c r="B121">
        <v>104</v>
      </c>
      <c r="C121" t="s">
        <v>39</v>
      </c>
      <c r="D121" t="s">
        <v>123</v>
      </c>
      <c r="E121" s="2">
        <v>45265</v>
      </c>
      <c r="F121" s="2">
        <v>45264</v>
      </c>
      <c r="G121">
        <v>2500</v>
      </c>
      <c r="H121" s="2">
        <v>45267</v>
      </c>
      <c r="I121" t="s">
        <v>174</v>
      </c>
    </row>
    <row r="122" spans="1:9" x14ac:dyDescent="0.35">
      <c r="A122">
        <v>531</v>
      </c>
      <c r="B122">
        <v>104</v>
      </c>
      <c r="C122" t="s">
        <v>39</v>
      </c>
      <c r="D122" t="s">
        <v>110</v>
      </c>
      <c r="E122" s="2">
        <v>45240</v>
      </c>
      <c r="F122" s="2">
        <v>45261</v>
      </c>
      <c r="G122">
        <v>3000</v>
      </c>
      <c r="H122" s="2">
        <v>45269</v>
      </c>
      <c r="I122" t="s">
        <v>174</v>
      </c>
    </row>
    <row r="123" spans="1:9" x14ac:dyDescent="0.35">
      <c r="A123">
        <v>562</v>
      </c>
      <c r="B123">
        <v>104</v>
      </c>
      <c r="C123" t="s">
        <v>39</v>
      </c>
      <c r="D123" t="s">
        <v>117</v>
      </c>
      <c r="E123" s="2">
        <v>45258</v>
      </c>
      <c r="F123" s="2">
        <v>45261</v>
      </c>
      <c r="G123">
        <v>700</v>
      </c>
      <c r="H123" s="2">
        <v>45261</v>
      </c>
      <c r="I123" t="s">
        <v>174</v>
      </c>
    </row>
    <row r="124" spans="1:9" x14ac:dyDescent="0.35">
      <c r="A124">
        <v>563</v>
      </c>
      <c r="B124">
        <v>104</v>
      </c>
      <c r="C124" t="s">
        <v>39</v>
      </c>
      <c r="D124" t="s">
        <v>119</v>
      </c>
      <c r="E124" s="2">
        <v>45265</v>
      </c>
      <c r="F124" s="2">
        <v>45261</v>
      </c>
      <c r="G124">
        <v>38710</v>
      </c>
      <c r="H124" s="2">
        <v>45272</v>
      </c>
      <c r="I124" t="s">
        <v>174</v>
      </c>
    </row>
    <row r="125" spans="1:9" x14ac:dyDescent="0.35">
      <c r="A125">
        <v>554</v>
      </c>
      <c r="B125">
        <v>104</v>
      </c>
      <c r="C125" t="s">
        <v>39</v>
      </c>
      <c r="D125" t="s">
        <v>86</v>
      </c>
      <c r="E125" s="2">
        <v>45259</v>
      </c>
      <c r="F125" s="2">
        <v>45259</v>
      </c>
      <c r="G125">
        <v>1590.39</v>
      </c>
      <c r="H125" s="2">
        <v>45231</v>
      </c>
      <c r="I125" t="s">
        <v>175</v>
      </c>
    </row>
    <row r="126" spans="1:9" x14ac:dyDescent="0.35">
      <c r="A126">
        <v>493</v>
      </c>
      <c r="B126">
        <v>104</v>
      </c>
      <c r="C126" t="s">
        <v>39</v>
      </c>
      <c r="D126" t="s">
        <v>86</v>
      </c>
      <c r="E126" s="2">
        <v>45259</v>
      </c>
      <c r="F126" s="2">
        <v>45259</v>
      </c>
      <c r="G126">
        <v>181.82</v>
      </c>
      <c r="H126" s="2">
        <v>45200</v>
      </c>
      <c r="I126" t="s">
        <v>175</v>
      </c>
    </row>
    <row r="127" spans="1:9" x14ac:dyDescent="0.35">
      <c r="A127">
        <v>579</v>
      </c>
      <c r="B127">
        <v>104</v>
      </c>
      <c r="C127" t="s">
        <v>39</v>
      </c>
      <c r="D127" t="s">
        <v>121</v>
      </c>
      <c r="E127" s="2">
        <v>45257</v>
      </c>
      <c r="F127" s="2">
        <v>45257</v>
      </c>
      <c r="G127">
        <v>5000</v>
      </c>
      <c r="H127" s="2">
        <v>45260</v>
      </c>
      <c r="I127" t="s">
        <v>174</v>
      </c>
    </row>
    <row r="128" spans="1:9" x14ac:dyDescent="0.35">
      <c r="A128">
        <v>572</v>
      </c>
      <c r="B128">
        <v>104</v>
      </c>
      <c r="C128" t="s">
        <v>39</v>
      </c>
      <c r="D128" t="s">
        <v>120</v>
      </c>
      <c r="E128" s="2">
        <v>45260</v>
      </c>
      <c r="F128" s="2">
        <v>45254</v>
      </c>
      <c r="G128">
        <v>1800</v>
      </c>
      <c r="H128" s="2">
        <v>45281</v>
      </c>
      <c r="I128" t="s">
        <v>174</v>
      </c>
    </row>
    <row r="129" spans="1:9" x14ac:dyDescent="0.35">
      <c r="A129">
        <v>572</v>
      </c>
      <c r="B129">
        <v>104</v>
      </c>
      <c r="C129" t="s">
        <v>39</v>
      </c>
      <c r="D129" t="s">
        <v>120</v>
      </c>
      <c r="E129" s="2">
        <v>45260</v>
      </c>
      <c r="F129" s="2">
        <v>45254</v>
      </c>
      <c r="G129">
        <v>1800</v>
      </c>
      <c r="H129" s="2">
        <v>45281</v>
      </c>
      <c r="I129" t="s">
        <v>174</v>
      </c>
    </row>
    <row r="130" spans="1:9" x14ac:dyDescent="0.35">
      <c r="A130">
        <v>562</v>
      </c>
      <c r="B130">
        <v>104</v>
      </c>
      <c r="C130" t="s">
        <v>39</v>
      </c>
      <c r="D130" t="s">
        <v>117</v>
      </c>
      <c r="E130" s="2">
        <v>45247</v>
      </c>
      <c r="F130" s="2">
        <v>45253</v>
      </c>
      <c r="G130">
        <v>2400</v>
      </c>
      <c r="H130" s="2">
        <v>45261</v>
      </c>
      <c r="I130" t="s">
        <v>174</v>
      </c>
    </row>
    <row r="131" spans="1:9" x14ac:dyDescent="0.35">
      <c r="A131">
        <v>557</v>
      </c>
      <c r="B131">
        <v>104</v>
      </c>
      <c r="C131" t="s">
        <v>39</v>
      </c>
      <c r="D131" t="s">
        <v>84</v>
      </c>
      <c r="E131" s="2">
        <v>45253</v>
      </c>
      <c r="F131" s="2">
        <v>45253</v>
      </c>
      <c r="G131">
        <v>1017.36</v>
      </c>
      <c r="H131" s="2">
        <v>45200</v>
      </c>
    </row>
    <row r="132" spans="1:9" x14ac:dyDescent="0.35">
      <c r="A132">
        <v>562</v>
      </c>
      <c r="B132">
        <v>104</v>
      </c>
      <c r="C132" t="s">
        <v>39</v>
      </c>
      <c r="D132" t="s">
        <v>117</v>
      </c>
      <c r="E132" s="2">
        <v>45254</v>
      </c>
      <c r="F132" s="2">
        <v>45253</v>
      </c>
      <c r="G132">
        <v>2400</v>
      </c>
      <c r="H132" s="2">
        <v>45261</v>
      </c>
      <c r="I132" t="s">
        <v>174</v>
      </c>
    </row>
    <row r="133" spans="1:9" x14ac:dyDescent="0.35">
      <c r="A133">
        <v>493</v>
      </c>
      <c r="B133">
        <v>104</v>
      </c>
      <c r="C133" t="s">
        <v>39</v>
      </c>
      <c r="D133" t="s">
        <v>86</v>
      </c>
      <c r="E133" s="2">
        <v>45252</v>
      </c>
      <c r="F133" s="2">
        <v>45252</v>
      </c>
      <c r="G133">
        <v>3242.8</v>
      </c>
      <c r="H133" s="2">
        <v>45200</v>
      </c>
      <c r="I133" t="s">
        <v>175</v>
      </c>
    </row>
    <row r="134" spans="1:9" x14ac:dyDescent="0.35">
      <c r="A134">
        <v>493</v>
      </c>
      <c r="B134">
        <v>104</v>
      </c>
      <c r="C134" t="s">
        <v>39</v>
      </c>
      <c r="D134" t="s">
        <v>86</v>
      </c>
      <c r="E134" s="2">
        <v>45245</v>
      </c>
      <c r="F134" s="2">
        <v>45246</v>
      </c>
      <c r="G134">
        <v>2626.55</v>
      </c>
      <c r="H134" s="2">
        <v>45200</v>
      </c>
      <c r="I134" t="s">
        <v>175</v>
      </c>
    </row>
    <row r="135" spans="1:9" x14ac:dyDescent="0.35">
      <c r="A135">
        <v>563</v>
      </c>
      <c r="B135">
        <v>104</v>
      </c>
      <c r="C135" t="s">
        <v>39</v>
      </c>
      <c r="D135" t="s">
        <v>119</v>
      </c>
      <c r="E135" s="2">
        <v>45247</v>
      </c>
      <c r="F135" s="2">
        <v>45246</v>
      </c>
      <c r="G135">
        <v>16590</v>
      </c>
      <c r="H135" s="2">
        <v>45272</v>
      </c>
      <c r="I135" t="s">
        <v>174</v>
      </c>
    </row>
    <row r="136" spans="1:9" x14ac:dyDescent="0.35">
      <c r="A136">
        <v>537</v>
      </c>
      <c r="B136">
        <v>104</v>
      </c>
      <c r="C136" t="s">
        <v>39</v>
      </c>
      <c r="D136" t="s">
        <v>98</v>
      </c>
      <c r="E136" s="2">
        <v>45265</v>
      </c>
      <c r="F136" s="2">
        <v>45246</v>
      </c>
      <c r="G136">
        <v>4500</v>
      </c>
      <c r="H136" s="2">
        <v>45272</v>
      </c>
      <c r="I136" t="s">
        <v>174</v>
      </c>
    </row>
    <row r="137" spans="1:9" x14ac:dyDescent="0.35">
      <c r="A137">
        <v>533</v>
      </c>
      <c r="B137">
        <v>104</v>
      </c>
      <c r="C137" t="s">
        <v>39</v>
      </c>
      <c r="D137" t="s">
        <v>112</v>
      </c>
      <c r="E137" s="2">
        <v>45243</v>
      </c>
      <c r="F137" s="2">
        <v>45244</v>
      </c>
      <c r="G137">
        <v>1000</v>
      </c>
      <c r="H137" s="2">
        <v>45244</v>
      </c>
      <c r="I137" t="s">
        <v>174</v>
      </c>
    </row>
    <row r="138" spans="1:9" x14ac:dyDescent="0.35">
      <c r="A138">
        <v>533</v>
      </c>
      <c r="B138">
        <v>104</v>
      </c>
      <c r="C138" t="s">
        <v>39</v>
      </c>
      <c r="D138" t="s">
        <v>112</v>
      </c>
      <c r="E138" s="2">
        <v>45240</v>
      </c>
      <c r="F138" s="2">
        <v>45240</v>
      </c>
      <c r="G138">
        <v>3000</v>
      </c>
      <c r="H138" s="2">
        <v>45244</v>
      </c>
      <c r="I138" t="s">
        <v>174</v>
      </c>
    </row>
    <row r="139" spans="1:9" x14ac:dyDescent="0.35">
      <c r="A139">
        <v>493</v>
      </c>
      <c r="B139">
        <v>104</v>
      </c>
      <c r="C139" t="s">
        <v>39</v>
      </c>
      <c r="D139" t="s">
        <v>86</v>
      </c>
      <c r="E139" s="2">
        <v>45238</v>
      </c>
      <c r="F139" s="2">
        <v>45238</v>
      </c>
      <c r="G139">
        <v>3143.18</v>
      </c>
      <c r="H139" s="2">
        <v>45200</v>
      </c>
      <c r="I139" t="s">
        <v>175</v>
      </c>
    </row>
    <row r="140" spans="1:9" x14ac:dyDescent="0.35">
      <c r="A140">
        <v>557</v>
      </c>
      <c r="B140">
        <v>104</v>
      </c>
      <c r="C140" t="s">
        <v>39</v>
      </c>
      <c r="D140" t="s">
        <v>84</v>
      </c>
      <c r="E140" s="2">
        <v>45238</v>
      </c>
      <c r="F140" s="2">
        <v>45238</v>
      </c>
      <c r="G140">
        <v>838.91</v>
      </c>
      <c r="H140" s="2">
        <v>45200</v>
      </c>
    </row>
    <row r="141" spans="1:9" x14ac:dyDescent="0.35">
      <c r="A141">
        <v>534</v>
      </c>
      <c r="B141">
        <v>104</v>
      </c>
      <c r="C141" t="s">
        <v>39</v>
      </c>
      <c r="D141" t="s">
        <v>114</v>
      </c>
      <c r="E141" s="2">
        <v>45240</v>
      </c>
      <c r="F141" s="2">
        <v>45238</v>
      </c>
      <c r="G141">
        <v>1500</v>
      </c>
      <c r="H141" s="2">
        <v>45247</v>
      </c>
      <c r="I141" t="s">
        <v>174</v>
      </c>
    </row>
    <row r="142" spans="1:9" x14ac:dyDescent="0.35">
      <c r="A142">
        <v>493</v>
      </c>
      <c r="B142">
        <v>104</v>
      </c>
      <c r="C142" t="s">
        <v>39</v>
      </c>
      <c r="D142" t="s">
        <v>86</v>
      </c>
      <c r="E142" s="2">
        <v>45231</v>
      </c>
      <c r="F142" s="2">
        <v>45231</v>
      </c>
      <c r="G142">
        <v>3090.04</v>
      </c>
      <c r="H142" s="2">
        <v>45200</v>
      </c>
      <c r="I142" t="s">
        <v>175</v>
      </c>
    </row>
    <row r="143" spans="1:9" x14ac:dyDescent="0.35">
      <c r="A143">
        <v>434</v>
      </c>
      <c r="B143">
        <v>104</v>
      </c>
      <c r="C143" t="s">
        <v>39</v>
      </c>
      <c r="D143" t="s">
        <v>86</v>
      </c>
      <c r="E143" s="2">
        <v>45224</v>
      </c>
      <c r="F143" s="2">
        <v>45224</v>
      </c>
      <c r="G143">
        <v>1510.33</v>
      </c>
      <c r="H143" s="2">
        <v>45170</v>
      </c>
      <c r="I143" t="s">
        <v>175</v>
      </c>
    </row>
    <row r="144" spans="1:9" x14ac:dyDescent="0.35">
      <c r="A144">
        <v>434</v>
      </c>
      <c r="B144">
        <v>104</v>
      </c>
      <c r="C144" t="s">
        <v>39</v>
      </c>
      <c r="D144" t="s">
        <v>86</v>
      </c>
      <c r="E144" s="2">
        <v>45224</v>
      </c>
      <c r="F144" s="2">
        <v>45224</v>
      </c>
      <c r="G144">
        <v>831.01</v>
      </c>
      <c r="H144" s="2">
        <v>45170</v>
      </c>
      <c r="I144" t="s">
        <v>175</v>
      </c>
    </row>
    <row r="145" spans="1:9" x14ac:dyDescent="0.35">
      <c r="A145">
        <v>434</v>
      </c>
      <c r="B145">
        <v>104</v>
      </c>
      <c r="C145" t="s">
        <v>39</v>
      </c>
      <c r="D145" t="s">
        <v>86</v>
      </c>
      <c r="E145" s="2">
        <v>45217</v>
      </c>
      <c r="F145" s="2">
        <v>45217</v>
      </c>
      <c r="G145">
        <v>3042.06</v>
      </c>
      <c r="H145" s="2">
        <v>45170</v>
      </c>
      <c r="I145" t="s">
        <v>175</v>
      </c>
    </row>
    <row r="146" spans="1:9" x14ac:dyDescent="0.35">
      <c r="A146">
        <v>434</v>
      </c>
      <c r="B146">
        <v>104</v>
      </c>
      <c r="C146" t="s">
        <v>39</v>
      </c>
      <c r="D146" t="s">
        <v>86</v>
      </c>
      <c r="E146" s="2">
        <v>45210</v>
      </c>
      <c r="F146" s="2">
        <v>45210</v>
      </c>
      <c r="G146">
        <v>2321.75</v>
      </c>
      <c r="H146" s="2">
        <v>45170</v>
      </c>
      <c r="I146" t="s">
        <v>175</v>
      </c>
    </row>
    <row r="147" spans="1:9" x14ac:dyDescent="0.35">
      <c r="A147">
        <v>2055</v>
      </c>
      <c r="B147">
        <v>104</v>
      </c>
      <c r="C147" t="s">
        <v>39</v>
      </c>
      <c r="D147" t="s">
        <v>79</v>
      </c>
      <c r="E147" s="2">
        <v>44866</v>
      </c>
      <c r="F147" s="2">
        <v>45205</v>
      </c>
      <c r="G147">
        <v>62000</v>
      </c>
      <c r="H147" s="2">
        <v>44866</v>
      </c>
    </row>
    <row r="148" spans="1:9" x14ac:dyDescent="0.35">
      <c r="A148">
        <v>452</v>
      </c>
      <c r="B148">
        <v>104</v>
      </c>
      <c r="C148" t="s">
        <v>39</v>
      </c>
      <c r="D148" t="s">
        <v>104</v>
      </c>
      <c r="E148" s="2">
        <v>45204</v>
      </c>
      <c r="F148" s="2">
        <v>45205</v>
      </c>
      <c r="G148">
        <v>15537.5</v>
      </c>
      <c r="H148" s="2">
        <v>45204</v>
      </c>
      <c r="I148" t="s">
        <v>174</v>
      </c>
    </row>
    <row r="149" spans="1:9" x14ac:dyDescent="0.35">
      <c r="A149">
        <v>434</v>
      </c>
      <c r="B149">
        <v>104</v>
      </c>
      <c r="C149" t="s">
        <v>39</v>
      </c>
      <c r="D149" t="s">
        <v>86</v>
      </c>
      <c r="E149" s="2">
        <v>45203</v>
      </c>
      <c r="F149" s="2">
        <v>45203</v>
      </c>
      <c r="G149">
        <v>2436.87</v>
      </c>
      <c r="H149" s="2">
        <v>45170</v>
      </c>
      <c r="I149" t="s">
        <v>175</v>
      </c>
    </row>
    <row r="150" spans="1:9" x14ac:dyDescent="0.35">
      <c r="A150">
        <v>453</v>
      </c>
      <c r="B150">
        <v>104</v>
      </c>
      <c r="C150" t="s">
        <v>39</v>
      </c>
      <c r="D150" t="s">
        <v>106</v>
      </c>
      <c r="E150" s="2">
        <v>45197</v>
      </c>
      <c r="F150" s="2">
        <v>45197</v>
      </c>
      <c r="G150">
        <v>12430</v>
      </c>
      <c r="H150" s="2">
        <v>45197</v>
      </c>
      <c r="I150" t="s">
        <v>174</v>
      </c>
    </row>
    <row r="151" spans="1:9" x14ac:dyDescent="0.35">
      <c r="A151">
        <v>387</v>
      </c>
      <c r="B151">
        <v>104</v>
      </c>
      <c r="C151" t="s">
        <v>39</v>
      </c>
      <c r="D151" t="s">
        <v>86</v>
      </c>
      <c r="E151" s="2">
        <v>45196</v>
      </c>
      <c r="F151" s="2">
        <v>45196</v>
      </c>
      <c r="G151">
        <v>1434.56</v>
      </c>
      <c r="H151" s="2">
        <v>45139</v>
      </c>
      <c r="I151" t="s">
        <v>175</v>
      </c>
    </row>
    <row r="152" spans="1:9" x14ac:dyDescent="0.35">
      <c r="A152">
        <v>387</v>
      </c>
      <c r="B152">
        <v>104</v>
      </c>
      <c r="C152" t="s">
        <v>39</v>
      </c>
      <c r="D152" t="s">
        <v>86</v>
      </c>
      <c r="E152" s="2">
        <v>45196</v>
      </c>
      <c r="F152" s="2">
        <v>45196</v>
      </c>
      <c r="G152">
        <v>1963.77</v>
      </c>
      <c r="H152" s="2">
        <v>45139</v>
      </c>
      <c r="I152" t="s">
        <v>175</v>
      </c>
    </row>
    <row r="153" spans="1:9" x14ac:dyDescent="0.35">
      <c r="A153">
        <v>387</v>
      </c>
      <c r="B153">
        <v>104</v>
      </c>
      <c r="C153" t="s">
        <v>39</v>
      </c>
      <c r="D153" t="s">
        <v>86</v>
      </c>
      <c r="E153" s="2">
        <v>45196</v>
      </c>
      <c r="F153" s="2">
        <v>45196</v>
      </c>
      <c r="G153">
        <v>515.86</v>
      </c>
      <c r="H153" s="2">
        <v>45139</v>
      </c>
      <c r="I153" t="s">
        <v>175</v>
      </c>
    </row>
    <row r="154" spans="1:9" x14ac:dyDescent="0.35">
      <c r="A154">
        <v>452</v>
      </c>
      <c r="B154">
        <v>104</v>
      </c>
      <c r="C154" t="s">
        <v>39</v>
      </c>
      <c r="D154" t="s">
        <v>104</v>
      </c>
      <c r="E154" s="2">
        <v>45195</v>
      </c>
      <c r="F154" s="2">
        <v>45195</v>
      </c>
      <c r="G154">
        <v>12430</v>
      </c>
      <c r="H154" s="2">
        <v>45204</v>
      </c>
      <c r="I154" t="s">
        <v>174</v>
      </c>
    </row>
    <row r="155" spans="1:9" x14ac:dyDescent="0.35">
      <c r="A155">
        <v>390</v>
      </c>
      <c r="B155">
        <v>104</v>
      </c>
      <c r="C155" t="s">
        <v>39</v>
      </c>
      <c r="D155" t="s">
        <v>84</v>
      </c>
      <c r="E155" s="2">
        <v>45194</v>
      </c>
      <c r="F155" s="2">
        <v>45194</v>
      </c>
      <c r="G155">
        <v>1682.91</v>
      </c>
      <c r="H155" s="2">
        <v>45139</v>
      </c>
    </row>
    <row r="156" spans="1:9" x14ac:dyDescent="0.35">
      <c r="A156">
        <v>448</v>
      </c>
      <c r="B156">
        <v>104</v>
      </c>
      <c r="C156" t="s">
        <v>39</v>
      </c>
      <c r="D156" t="s">
        <v>102</v>
      </c>
      <c r="E156" s="2">
        <v>45194</v>
      </c>
      <c r="F156" s="2">
        <v>45194</v>
      </c>
      <c r="G156">
        <v>1200</v>
      </c>
      <c r="H156" s="2">
        <v>45227</v>
      </c>
      <c r="I156" t="s">
        <v>174</v>
      </c>
    </row>
    <row r="157" spans="1:9" x14ac:dyDescent="0.35">
      <c r="A157">
        <v>387</v>
      </c>
      <c r="B157">
        <v>104</v>
      </c>
      <c r="C157" t="s">
        <v>39</v>
      </c>
      <c r="D157" t="s">
        <v>86</v>
      </c>
      <c r="E157" s="2">
        <v>45182</v>
      </c>
      <c r="F157" s="2">
        <v>45182</v>
      </c>
      <c r="G157">
        <v>3067.68</v>
      </c>
      <c r="H157" s="2">
        <v>45139</v>
      </c>
      <c r="I157" t="s">
        <v>175</v>
      </c>
    </row>
    <row r="158" spans="1:9" x14ac:dyDescent="0.35">
      <c r="A158">
        <v>390</v>
      </c>
      <c r="B158">
        <v>104</v>
      </c>
      <c r="C158" t="s">
        <v>39</v>
      </c>
      <c r="D158" t="s">
        <v>84</v>
      </c>
      <c r="E158" s="2">
        <v>45179</v>
      </c>
      <c r="F158" s="2">
        <v>45177</v>
      </c>
      <c r="G158">
        <v>1258.2</v>
      </c>
      <c r="H158" s="2">
        <v>45139</v>
      </c>
    </row>
    <row r="159" spans="1:9" x14ac:dyDescent="0.35">
      <c r="A159">
        <v>387</v>
      </c>
      <c r="B159">
        <v>104</v>
      </c>
      <c r="C159" t="s">
        <v>39</v>
      </c>
      <c r="D159" t="s">
        <v>86</v>
      </c>
      <c r="E159" s="2">
        <v>45175</v>
      </c>
      <c r="F159" s="2">
        <v>45175</v>
      </c>
      <c r="G159">
        <v>3042.77</v>
      </c>
      <c r="H159" s="2">
        <v>45139</v>
      </c>
      <c r="I159" t="s">
        <v>175</v>
      </c>
    </row>
    <row r="160" spans="1:9" x14ac:dyDescent="0.35">
      <c r="A160">
        <v>319</v>
      </c>
      <c r="B160">
        <v>104</v>
      </c>
      <c r="C160" t="s">
        <v>39</v>
      </c>
      <c r="D160" t="s">
        <v>86</v>
      </c>
      <c r="E160" s="2">
        <v>45168</v>
      </c>
      <c r="F160" s="2">
        <v>45168</v>
      </c>
      <c r="G160">
        <v>3014.62</v>
      </c>
      <c r="H160" s="2">
        <v>45116</v>
      </c>
      <c r="I160" t="s">
        <v>175</v>
      </c>
    </row>
    <row r="161" spans="1:9" x14ac:dyDescent="0.35">
      <c r="A161">
        <v>319</v>
      </c>
      <c r="B161">
        <v>104</v>
      </c>
      <c r="C161" t="s">
        <v>39</v>
      </c>
      <c r="D161" t="s">
        <v>86</v>
      </c>
      <c r="E161" s="2">
        <v>45161</v>
      </c>
      <c r="F161" s="2">
        <v>45161</v>
      </c>
      <c r="G161">
        <v>2578.7800000000002</v>
      </c>
      <c r="H161" s="2">
        <v>45116</v>
      </c>
      <c r="I161" t="s">
        <v>175</v>
      </c>
    </row>
    <row r="162" spans="1:9" x14ac:dyDescent="0.35">
      <c r="A162">
        <v>367</v>
      </c>
      <c r="B162">
        <v>104</v>
      </c>
      <c r="C162" t="s">
        <v>39</v>
      </c>
      <c r="D162" t="s">
        <v>84</v>
      </c>
      <c r="E162" s="2">
        <v>45161</v>
      </c>
      <c r="F162" s="2">
        <v>45161</v>
      </c>
      <c r="G162">
        <v>1319.38</v>
      </c>
      <c r="H162" s="2">
        <v>45108</v>
      </c>
    </row>
    <row r="163" spans="1:9" x14ac:dyDescent="0.35">
      <c r="A163">
        <v>319</v>
      </c>
      <c r="B163">
        <v>104</v>
      </c>
      <c r="C163" t="s">
        <v>39</v>
      </c>
      <c r="D163" t="s">
        <v>86</v>
      </c>
      <c r="E163" s="2">
        <v>45154</v>
      </c>
      <c r="F163" s="2">
        <v>45154</v>
      </c>
      <c r="G163">
        <v>2581.52</v>
      </c>
      <c r="H163" s="2">
        <v>45116</v>
      </c>
      <c r="I163" t="s">
        <v>175</v>
      </c>
    </row>
    <row r="164" spans="1:9" x14ac:dyDescent="0.35">
      <c r="A164">
        <v>321</v>
      </c>
      <c r="B164">
        <v>104</v>
      </c>
      <c r="C164" t="s">
        <v>39</v>
      </c>
      <c r="D164" t="s">
        <v>94</v>
      </c>
      <c r="E164" s="2">
        <v>45146</v>
      </c>
      <c r="F164" s="2">
        <v>45149</v>
      </c>
      <c r="G164">
        <v>16287.5</v>
      </c>
      <c r="H164" s="2">
        <v>45155</v>
      </c>
      <c r="I164" t="s">
        <v>174</v>
      </c>
    </row>
    <row r="165" spans="1:9" x14ac:dyDescent="0.35">
      <c r="A165">
        <v>319</v>
      </c>
      <c r="B165">
        <v>104</v>
      </c>
      <c r="C165" t="s">
        <v>39</v>
      </c>
      <c r="D165" t="s">
        <v>86</v>
      </c>
      <c r="E165" s="2">
        <v>45147</v>
      </c>
      <c r="F165" s="2">
        <v>45147</v>
      </c>
      <c r="G165">
        <v>3131.15</v>
      </c>
      <c r="H165" s="2">
        <v>45116</v>
      </c>
      <c r="I165" t="s">
        <v>175</v>
      </c>
    </row>
    <row r="166" spans="1:9" x14ac:dyDescent="0.35">
      <c r="A166">
        <v>367</v>
      </c>
      <c r="B166">
        <v>104</v>
      </c>
      <c r="C166" t="s">
        <v>39</v>
      </c>
      <c r="D166" t="s">
        <v>84</v>
      </c>
      <c r="E166" s="2">
        <v>45146</v>
      </c>
      <c r="F166" s="2">
        <v>45146</v>
      </c>
      <c r="G166">
        <v>1398.1</v>
      </c>
      <c r="H166" s="2">
        <v>45108</v>
      </c>
    </row>
    <row r="167" spans="1:9" x14ac:dyDescent="0.35">
      <c r="A167">
        <v>364</v>
      </c>
      <c r="B167">
        <v>104</v>
      </c>
      <c r="C167" t="s">
        <v>39</v>
      </c>
      <c r="D167" t="s">
        <v>100</v>
      </c>
      <c r="E167" s="2">
        <v>45142</v>
      </c>
      <c r="F167" s="2">
        <v>45142</v>
      </c>
      <c r="G167">
        <v>1800</v>
      </c>
      <c r="H167" s="2">
        <v>45150</v>
      </c>
      <c r="I167" t="s">
        <v>174</v>
      </c>
    </row>
    <row r="168" spans="1:9" x14ac:dyDescent="0.35">
      <c r="A168">
        <v>357</v>
      </c>
      <c r="B168">
        <v>104</v>
      </c>
      <c r="C168" t="s">
        <v>39</v>
      </c>
      <c r="D168" t="s">
        <v>98</v>
      </c>
      <c r="E168" s="2">
        <v>45141</v>
      </c>
      <c r="F168" s="2">
        <v>45141</v>
      </c>
      <c r="G168">
        <v>4500</v>
      </c>
      <c r="H168" s="2">
        <v>45147</v>
      </c>
      <c r="I168" t="s">
        <v>174</v>
      </c>
    </row>
    <row r="169" spans="1:9" x14ac:dyDescent="0.35">
      <c r="A169">
        <v>319</v>
      </c>
      <c r="B169">
        <v>104</v>
      </c>
      <c r="C169" t="s">
        <v>39</v>
      </c>
      <c r="D169" t="s">
        <v>86</v>
      </c>
      <c r="E169" s="2">
        <v>45140</v>
      </c>
      <c r="F169" s="2">
        <v>45140</v>
      </c>
      <c r="G169">
        <v>2467.87</v>
      </c>
      <c r="H169" s="2">
        <v>45116</v>
      </c>
      <c r="I169" t="s">
        <v>175</v>
      </c>
    </row>
    <row r="170" spans="1:9" x14ac:dyDescent="0.35">
      <c r="A170">
        <v>302</v>
      </c>
      <c r="B170">
        <v>104</v>
      </c>
      <c r="C170" t="s">
        <v>39</v>
      </c>
      <c r="D170" t="s">
        <v>86</v>
      </c>
      <c r="E170" s="2">
        <v>45133</v>
      </c>
      <c r="F170" s="2">
        <v>45133</v>
      </c>
      <c r="G170">
        <v>1489.91</v>
      </c>
      <c r="H170" s="2">
        <v>45133</v>
      </c>
      <c r="I170" t="s">
        <v>175</v>
      </c>
    </row>
    <row r="171" spans="1:9" x14ac:dyDescent="0.35">
      <c r="A171">
        <v>277</v>
      </c>
      <c r="B171">
        <v>104</v>
      </c>
      <c r="C171" t="s">
        <v>39</v>
      </c>
      <c r="D171" t="s">
        <v>86</v>
      </c>
      <c r="E171" s="2">
        <v>45133</v>
      </c>
      <c r="F171" s="2">
        <v>45133</v>
      </c>
      <c r="G171">
        <v>1658.57</v>
      </c>
      <c r="H171" s="2">
        <v>45075</v>
      </c>
      <c r="I171" t="s">
        <v>175</v>
      </c>
    </row>
    <row r="172" spans="1:9" x14ac:dyDescent="0.35">
      <c r="A172">
        <v>321</v>
      </c>
      <c r="B172">
        <v>104</v>
      </c>
      <c r="C172" t="s">
        <v>39</v>
      </c>
      <c r="D172" t="s">
        <v>94</v>
      </c>
      <c r="E172" s="2">
        <v>45131</v>
      </c>
      <c r="F172" s="2">
        <v>45132</v>
      </c>
      <c r="G172">
        <v>16287.5</v>
      </c>
      <c r="H172" s="2">
        <v>45155</v>
      </c>
      <c r="I172" t="s">
        <v>174</v>
      </c>
    </row>
    <row r="173" spans="1:9" x14ac:dyDescent="0.35">
      <c r="A173">
        <v>281</v>
      </c>
      <c r="B173">
        <v>104</v>
      </c>
      <c r="C173" t="s">
        <v>39</v>
      </c>
      <c r="D173" t="s">
        <v>84</v>
      </c>
      <c r="E173" s="2">
        <v>45130</v>
      </c>
      <c r="F173" s="2">
        <v>45131</v>
      </c>
      <c r="G173">
        <v>1636.71</v>
      </c>
      <c r="H173" s="2">
        <v>45078</v>
      </c>
    </row>
    <row r="174" spans="1:9" x14ac:dyDescent="0.35">
      <c r="A174">
        <v>269</v>
      </c>
      <c r="B174">
        <v>104</v>
      </c>
      <c r="C174" t="s">
        <v>39</v>
      </c>
      <c r="D174" t="s">
        <v>86</v>
      </c>
      <c r="E174" s="2">
        <v>45126</v>
      </c>
      <c r="F174" s="2">
        <v>45126</v>
      </c>
      <c r="G174">
        <v>2560.86</v>
      </c>
      <c r="H174" s="2">
        <v>45107</v>
      </c>
      <c r="I174" t="s">
        <v>175</v>
      </c>
    </row>
    <row r="175" spans="1:9" x14ac:dyDescent="0.35">
      <c r="A175">
        <v>333</v>
      </c>
      <c r="B175">
        <v>104</v>
      </c>
      <c r="C175" t="s">
        <v>39</v>
      </c>
      <c r="D175" t="s">
        <v>96</v>
      </c>
      <c r="E175" s="2">
        <v>45124</v>
      </c>
      <c r="F175" s="2">
        <v>45124</v>
      </c>
      <c r="G175">
        <v>400</v>
      </c>
      <c r="H175" s="2">
        <v>45136</v>
      </c>
      <c r="I175" t="s">
        <v>174</v>
      </c>
    </row>
    <row r="176" spans="1:9" x14ac:dyDescent="0.35">
      <c r="A176">
        <v>268</v>
      </c>
      <c r="B176">
        <v>104</v>
      </c>
      <c r="C176" t="s">
        <v>39</v>
      </c>
      <c r="D176" t="s">
        <v>86</v>
      </c>
      <c r="E176" s="2">
        <v>45119</v>
      </c>
      <c r="F176" s="2">
        <v>45119</v>
      </c>
      <c r="G176">
        <v>2344.63</v>
      </c>
      <c r="H176" s="2">
        <v>45089</v>
      </c>
      <c r="I176" t="s">
        <v>175</v>
      </c>
    </row>
    <row r="177" spans="1:9" x14ac:dyDescent="0.35">
      <c r="A177">
        <v>250</v>
      </c>
      <c r="B177">
        <v>104</v>
      </c>
      <c r="C177" t="s">
        <v>39</v>
      </c>
      <c r="D177" t="s">
        <v>84</v>
      </c>
      <c r="E177" s="2">
        <v>45115</v>
      </c>
      <c r="F177" s="2">
        <v>45117</v>
      </c>
      <c r="G177">
        <v>1804.63</v>
      </c>
      <c r="H177" s="2">
        <v>45093</v>
      </c>
    </row>
    <row r="178" spans="1:9" x14ac:dyDescent="0.35">
      <c r="A178">
        <v>307</v>
      </c>
      <c r="B178">
        <v>104</v>
      </c>
      <c r="C178" t="s">
        <v>39</v>
      </c>
      <c r="D178" t="s">
        <v>90</v>
      </c>
      <c r="E178" s="2">
        <v>45117</v>
      </c>
      <c r="F178" s="2">
        <v>45117</v>
      </c>
      <c r="G178">
        <v>13983.75</v>
      </c>
      <c r="H178" s="2">
        <v>45127</v>
      </c>
      <c r="I178" t="s">
        <v>174</v>
      </c>
    </row>
    <row r="179" spans="1:9" x14ac:dyDescent="0.35">
      <c r="A179">
        <v>267</v>
      </c>
      <c r="B179">
        <v>104</v>
      </c>
      <c r="C179" t="s">
        <v>39</v>
      </c>
      <c r="D179" t="s">
        <v>86</v>
      </c>
      <c r="E179" s="2">
        <v>45112</v>
      </c>
      <c r="F179" s="2">
        <v>45112</v>
      </c>
      <c r="G179">
        <v>2287.8000000000002</v>
      </c>
      <c r="H179" s="2">
        <v>45082</v>
      </c>
      <c r="I179" t="s">
        <v>175</v>
      </c>
    </row>
    <row r="180" spans="1:9" x14ac:dyDescent="0.35">
      <c r="A180">
        <v>266</v>
      </c>
      <c r="B180">
        <v>104</v>
      </c>
      <c r="C180" t="s">
        <v>39</v>
      </c>
      <c r="D180" t="s">
        <v>86</v>
      </c>
      <c r="E180" s="2">
        <v>45105</v>
      </c>
      <c r="F180" s="2">
        <v>45105</v>
      </c>
      <c r="G180">
        <v>1816.11</v>
      </c>
      <c r="H180" s="2">
        <v>45047</v>
      </c>
      <c r="I180" t="s">
        <v>175</v>
      </c>
    </row>
    <row r="181" spans="1:9" x14ac:dyDescent="0.35">
      <c r="A181">
        <v>217</v>
      </c>
      <c r="B181">
        <v>104</v>
      </c>
      <c r="C181" t="s">
        <v>39</v>
      </c>
      <c r="D181" t="s">
        <v>79</v>
      </c>
      <c r="E181" s="2">
        <v>45093</v>
      </c>
      <c r="F181" s="2">
        <v>45100</v>
      </c>
      <c r="G181">
        <v>15000</v>
      </c>
      <c r="H181" s="2">
        <v>45089</v>
      </c>
    </row>
    <row r="182" spans="1:9" x14ac:dyDescent="0.35">
      <c r="A182">
        <v>249</v>
      </c>
      <c r="B182">
        <v>104</v>
      </c>
      <c r="C182" t="s">
        <v>39</v>
      </c>
      <c r="D182" t="s">
        <v>84</v>
      </c>
      <c r="E182" s="2">
        <v>45100</v>
      </c>
      <c r="F182" s="2">
        <v>45100</v>
      </c>
      <c r="G182">
        <v>1515.2</v>
      </c>
      <c r="H182" s="2">
        <v>45077</v>
      </c>
    </row>
    <row r="183" spans="1:9" x14ac:dyDescent="0.35">
      <c r="A183">
        <v>2056</v>
      </c>
      <c r="B183">
        <v>104</v>
      </c>
      <c r="C183" t="s">
        <v>39</v>
      </c>
      <c r="D183" t="s">
        <v>79</v>
      </c>
      <c r="E183" s="2">
        <v>44866</v>
      </c>
      <c r="F183" s="2">
        <v>45009</v>
      </c>
      <c r="G183">
        <v>40000</v>
      </c>
      <c r="H183" s="2">
        <v>44866</v>
      </c>
    </row>
    <row r="184" spans="1:9" x14ac:dyDescent="0.35">
      <c r="A184">
        <v>2058</v>
      </c>
      <c r="B184">
        <v>104</v>
      </c>
      <c r="C184" t="s">
        <v>39</v>
      </c>
      <c r="D184" t="s">
        <v>79</v>
      </c>
      <c r="E184" s="2">
        <v>44866</v>
      </c>
      <c r="F184" s="2">
        <v>45009</v>
      </c>
      <c r="G184">
        <v>30000</v>
      </c>
      <c r="H184" s="2">
        <v>44866</v>
      </c>
    </row>
    <row r="185" spans="1:9" x14ac:dyDescent="0.35">
      <c r="A185">
        <v>2060</v>
      </c>
      <c r="B185">
        <v>104</v>
      </c>
      <c r="C185" t="s">
        <v>39</v>
      </c>
      <c r="D185" t="s">
        <v>79</v>
      </c>
      <c r="E185" s="2">
        <v>44958</v>
      </c>
      <c r="F185" s="2">
        <v>44988</v>
      </c>
      <c r="G185">
        <v>26000</v>
      </c>
      <c r="H185" s="2">
        <v>44958</v>
      </c>
    </row>
    <row r="186" spans="1:9" x14ac:dyDescent="0.35">
      <c r="A186">
        <v>2064</v>
      </c>
      <c r="B186">
        <v>104</v>
      </c>
      <c r="C186" t="s">
        <v>39</v>
      </c>
      <c r="D186" t="s">
        <v>79</v>
      </c>
      <c r="E186" s="2">
        <v>45323</v>
      </c>
      <c r="F186" s="22"/>
      <c r="G186">
        <v>5000</v>
      </c>
      <c r="H186" s="2">
        <v>45323</v>
      </c>
    </row>
    <row r="187" spans="1:9" x14ac:dyDescent="0.35">
      <c r="A187">
        <v>2048</v>
      </c>
      <c r="B187">
        <v>104</v>
      </c>
      <c r="C187" t="s">
        <v>39</v>
      </c>
      <c r="D187" t="s">
        <v>162</v>
      </c>
      <c r="E187" s="2">
        <v>45513</v>
      </c>
      <c r="F187" s="22"/>
      <c r="G187">
        <v>3925</v>
      </c>
      <c r="H187" s="2">
        <v>45521</v>
      </c>
      <c r="I187" t="s">
        <v>174</v>
      </c>
    </row>
    <row r="188" spans="1:9" x14ac:dyDescent="0.35">
      <c r="A188">
        <v>1971</v>
      </c>
      <c r="B188">
        <v>104</v>
      </c>
      <c r="C188" t="s">
        <v>39</v>
      </c>
      <c r="D188" t="s">
        <v>86</v>
      </c>
      <c r="E188" s="2">
        <v>45518</v>
      </c>
      <c r="F188" s="22"/>
      <c r="G188">
        <v>3139.54</v>
      </c>
      <c r="H188" s="2">
        <v>45474</v>
      </c>
      <c r="I188" t="s">
        <v>175</v>
      </c>
    </row>
    <row r="189" spans="1:9" x14ac:dyDescent="0.35">
      <c r="A189">
        <v>2188</v>
      </c>
      <c r="B189">
        <v>104</v>
      </c>
      <c r="C189" t="s">
        <v>39</v>
      </c>
      <c r="D189" t="s">
        <v>82</v>
      </c>
      <c r="E189" s="2">
        <v>45524</v>
      </c>
      <c r="F189" s="22"/>
      <c r="G189">
        <v>783</v>
      </c>
      <c r="H189" s="2">
        <v>45504</v>
      </c>
    </row>
    <row r="190" spans="1:9" x14ac:dyDescent="0.35">
      <c r="A190">
        <v>1971</v>
      </c>
      <c r="B190">
        <v>104</v>
      </c>
      <c r="C190" t="s">
        <v>39</v>
      </c>
      <c r="D190" t="s">
        <v>86</v>
      </c>
      <c r="E190" s="2">
        <v>45525</v>
      </c>
      <c r="F190" s="22"/>
      <c r="G190">
        <v>2612.36</v>
      </c>
      <c r="H190" s="2">
        <v>45474</v>
      </c>
      <c r="I190" t="s">
        <v>175</v>
      </c>
    </row>
    <row r="191" spans="1:9" x14ac:dyDescent="0.35">
      <c r="A191">
        <v>1971</v>
      </c>
      <c r="B191">
        <v>104</v>
      </c>
      <c r="C191" t="s">
        <v>39</v>
      </c>
      <c r="D191" t="s">
        <v>86</v>
      </c>
      <c r="E191" s="2">
        <v>45532</v>
      </c>
      <c r="F191" s="22"/>
      <c r="G191">
        <v>599.26</v>
      </c>
      <c r="H191" s="2">
        <v>45474</v>
      </c>
      <c r="I191" t="s">
        <v>175</v>
      </c>
    </row>
    <row r="192" spans="1:9" x14ac:dyDescent="0.35">
      <c r="A192">
        <v>2214</v>
      </c>
      <c r="B192">
        <v>104</v>
      </c>
      <c r="C192" t="s">
        <v>39</v>
      </c>
      <c r="D192" t="s">
        <v>86</v>
      </c>
      <c r="E192" s="2">
        <v>45532</v>
      </c>
      <c r="F192" s="22"/>
      <c r="G192">
        <v>1476.77</v>
      </c>
      <c r="H192" s="2">
        <v>45505</v>
      </c>
      <c r="I192" t="s">
        <v>175</v>
      </c>
    </row>
    <row r="193" spans="1:9" x14ac:dyDescent="0.35">
      <c r="A193">
        <v>1487</v>
      </c>
      <c r="B193">
        <v>104</v>
      </c>
      <c r="C193" t="s">
        <v>39</v>
      </c>
      <c r="D193" t="s">
        <v>154</v>
      </c>
      <c r="E193" s="2">
        <v>45539</v>
      </c>
      <c r="F193" s="22"/>
      <c r="G193">
        <v>2500</v>
      </c>
      <c r="H193" s="2">
        <v>45548</v>
      </c>
      <c r="I193" t="s">
        <v>174</v>
      </c>
    </row>
    <row r="194" spans="1:9" x14ac:dyDescent="0.35">
      <c r="A194">
        <v>2214</v>
      </c>
      <c r="B194">
        <v>104</v>
      </c>
      <c r="C194" t="s">
        <v>39</v>
      </c>
      <c r="D194" t="s">
        <v>86</v>
      </c>
      <c r="E194" s="2">
        <v>45539</v>
      </c>
      <c r="F194" s="22"/>
      <c r="G194">
        <v>888.56</v>
      </c>
      <c r="H194" s="2">
        <v>45505</v>
      </c>
      <c r="I194" t="s">
        <v>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233"/>
  <sheetViews>
    <sheetView workbookViewId="0"/>
  </sheetViews>
  <sheetFormatPr defaultRowHeight="14.5" x14ac:dyDescent="0.35"/>
  <sheetData>
    <row r="1" spans="1:19" x14ac:dyDescent="0.35">
      <c r="A1" t="s">
        <v>176</v>
      </c>
      <c r="B1" t="s">
        <v>177</v>
      </c>
      <c r="C1" t="s">
        <v>17</v>
      </c>
      <c r="D1" t="s">
        <v>178</v>
      </c>
      <c r="E1" t="s">
        <v>179</v>
      </c>
      <c r="F1" t="s">
        <v>180</v>
      </c>
      <c r="G1" t="s">
        <v>169</v>
      </c>
      <c r="H1" t="s">
        <v>181</v>
      </c>
      <c r="I1" t="s">
        <v>182</v>
      </c>
      <c r="J1" t="s">
        <v>55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56</v>
      </c>
    </row>
    <row r="2" spans="1:19" x14ac:dyDescent="0.35">
      <c r="A2">
        <v>66440</v>
      </c>
      <c r="C2">
        <v>104</v>
      </c>
      <c r="D2" t="s">
        <v>39</v>
      </c>
      <c r="E2" t="s">
        <v>191</v>
      </c>
      <c r="F2">
        <v>774.48</v>
      </c>
      <c r="G2" s="22">
        <v>45513</v>
      </c>
      <c r="H2" s="22">
        <v>45513</v>
      </c>
      <c r="I2" s="22">
        <v>45513</v>
      </c>
      <c r="J2" s="22">
        <v>45493</v>
      </c>
      <c r="K2" s="22">
        <v>45496</v>
      </c>
      <c r="L2" t="s">
        <v>192</v>
      </c>
      <c r="M2" t="s">
        <v>193</v>
      </c>
      <c r="N2" t="s">
        <v>194</v>
      </c>
      <c r="O2" t="s">
        <v>195</v>
      </c>
      <c r="P2" t="s">
        <v>196</v>
      </c>
      <c r="Q2" t="s">
        <v>197</v>
      </c>
      <c r="R2" t="s">
        <v>198</v>
      </c>
      <c r="S2" t="s">
        <v>81</v>
      </c>
    </row>
    <row r="3" spans="1:19" x14ac:dyDescent="0.35">
      <c r="A3">
        <v>66456</v>
      </c>
      <c r="C3">
        <v>104</v>
      </c>
      <c r="D3" t="s">
        <v>39</v>
      </c>
      <c r="E3" t="s">
        <v>199</v>
      </c>
      <c r="F3">
        <v>760.32</v>
      </c>
      <c r="G3" s="22">
        <v>45513</v>
      </c>
      <c r="H3" s="22">
        <v>45513</v>
      </c>
      <c r="I3" s="22">
        <v>45513</v>
      </c>
      <c r="J3" s="22">
        <v>45493</v>
      </c>
      <c r="K3" s="22">
        <v>45496</v>
      </c>
      <c r="L3" t="s">
        <v>192</v>
      </c>
      <c r="M3" t="s">
        <v>193</v>
      </c>
      <c r="N3" t="s">
        <v>194</v>
      </c>
      <c r="O3" t="s">
        <v>195</v>
      </c>
      <c r="P3" t="s">
        <v>196</v>
      </c>
      <c r="Q3" t="s">
        <v>197</v>
      </c>
      <c r="R3" t="s">
        <v>198</v>
      </c>
      <c r="S3" t="s">
        <v>81</v>
      </c>
    </row>
    <row r="4" spans="1:19" x14ac:dyDescent="0.35">
      <c r="A4">
        <v>67015</v>
      </c>
      <c r="C4">
        <v>104</v>
      </c>
      <c r="D4" t="s">
        <v>39</v>
      </c>
      <c r="E4" t="s">
        <v>200</v>
      </c>
      <c r="F4">
        <v>1168</v>
      </c>
      <c r="G4" s="22">
        <v>45505</v>
      </c>
      <c r="H4" s="22">
        <v>45513</v>
      </c>
      <c r="I4" s="22">
        <v>45513</v>
      </c>
      <c r="J4" s="22">
        <v>45499</v>
      </c>
      <c r="K4" s="22">
        <v>45499</v>
      </c>
      <c r="L4" t="s">
        <v>192</v>
      </c>
      <c r="M4" t="s">
        <v>201</v>
      </c>
      <c r="N4" t="s">
        <v>202</v>
      </c>
      <c r="O4" t="s">
        <v>203</v>
      </c>
      <c r="P4" t="s">
        <v>196</v>
      </c>
      <c r="Q4" t="s">
        <v>197</v>
      </c>
      <c r="R4" t="s">
        <v>198</v>
      </c>
      <c r="S4" t="s">
        <v>81</v>
      </c>
    </row>
    <row r="5" spans="1:19" x14ac:dyDescent="0.35">
      <c r="A5">
        <v>67245</v>
      </c>
      <c r="C5">
        <v>104</v>
      </c>
      <c r="D5" t="s">
        <v>39</v>
      </c>
      <c r="E5" t="s">
        <v>204</v>
      </c>
      <c r="F5">
        <v>222</v>
      </c>
      <c r="G5" s="22">
        <v>45513</v>
      </c>
      <c r="H5" s="22">
        <v>45513</v>
      </c>
      <c r="I5" s="22">
        <v>45513</v>
      </c>
      <c r="J5" s="22">
        <v>45499</v>
      </c>
      <c r="K5" s="22">
        <v>45501</v>
      </c>
      <c r="L5" t="s">
        <v>192</v>
      </c>
      <c r="O5" t="s">
        <v>195</v>
      </c>
      <c r="P5" t="s">
        <v>196</v>
      </c>
      <c r="Q5" t="s">
        <v>197</v>
      </c>
      <c r="R5" t="s">
        <v>198</v>
      </c>
      <c r="S5" t="s">
        <v>81</v>
      </c>
    </row>
    <row r="6" spans="1:19" x14ac:dyDescent="0.35">
      <c r="A6">
        <v>67248</v>
      </c>
      <c r="C6">
        <v>104</v>
      </c>
      <c r="D6" t="s">
        <v>39</v>
      </c>
      <c r="E6" t="s">
        <v>205</v>
      </c>
      <c r="F6">
        <v>437.53</v>
      </c>
      <c r="G6" s="22">
        <v>45513</v>
      </c>
      <c r="H6" s="22">
        <v>45513</v>
      </c>
      <c r="I6" s="22">
        <v>45513</v>
      </c>
      <c r="J6" s="22">
        <v>45499</v>
      </c>
      <c r="K6" s="22">
        <v>45501</v>
      </c>
      <c r="L6" t="s">
        <v>192</v>
      </c>
      <c r="O6" t="s">
        <v>195</v>
      </c>
      <c r="P6" t="s">
        <v>196</v>
      </c>
      <c r="Q6" t="s">
        <v>197</v>
      </c>
      <c r="R6" t="s">
        <v>198</v>
      </c>
      <c r="S6" t="s">
        <v>81</v>
      </c>
    </row>
    <row r="7" spans="1:19" x14ac:dyDescent="0.35">
      <c r="A7">
        <v>67251</v>
      </c>
      <c r="C7">
        <v>104</v>
      </c>
      <c r="D7" t="s">
        <v>39</v>
      </c>
      <c r="E7" t="s">
        <v>206</v>
      </c>
      <c r="F7">
        <v>432</v>
      </c>
      <c r="G7" s="22">
        <v>45513</v>
      </c>
      <c r="H7" s="22">
        <v>45513</v>
      </c>
      <c r="I7" s="22">
        <v>45513</v>
      </c>
      <c r="J7" s="22">
        <v>45499</v>
      </c>
      <c r="K7" s="22">
        <v>45501</v>
      </c>
      <c r="L7" t="s">
        <v>192</v>
      </c>
      <c r="O7" t="s">
        <v>195</v>
      </c>
      <c r="P7" t="s">
        <v>196</v>
      </c>
      <c r="Q7" t="s">
        <v>197</v>
      </c>
      <c r="R7" t="s">
        <v>198</v>
      </c>
      <c r="S7" t="s">
        <v>81</v>
      </c>
    </row>
    <row r="8" spans="1:19" x14ac:dyDescent="0.35">
      <c r="A8">
        <v>67253</v>
      </c>
      <c r="C8">
        <v>104</v>
      </c>
      <c r="D8" t="s">
        <v>39</v>
      </c>
      <c r="E8" t="s">
        <v>207</v>
      </c>
      <c r="F8">
        <v>30.01</v>
      </c>
      <c r="G8" s="22">
        <v>45513</v>
      </c>
      <c r="H8" s="22">
        <v>45513</v>
      </c>
      <c r="I8" s="22">
        <v>45513</v>
      </c>
      <c r="J8" s="22">
        <v>45498</v>
      </c>
      <c r="K8" s="22">
        <v>45501</v>
      </c>
      <c r="L8" t="s">
        <v>192</v>
      </c>
      <c r="O8" t="s">
        <v>195</v>
      </c>
      <c r="P8" t="s">
        <v>196</v>
      </c>
      <c r="Q8" t="s">
        <v>197</v>
      </c>
      <c r="R8" t="s">
        <v>198</v>
      </c>
      <c r="S8" t="s">
        <v>81</v>
      </c>
    </row>
    <row r="9" spans="1:19" x14ac:dyDescent="0.35">
      <c r="A9">
        <v>67254</v>
      </c>
      <c r="C9">
        <v>104</v>
      </c>
      <c r="D9" t="s">
        <v>39</v>
      </c>
      <c r="E9" t="s">
        <v>207</v>
      </c>
      <c r="F9">
        <v>2140.56</v>
      </c>
      <c r="G9" s="22">
        <v>45513</v>
      </c>
      <c r="H9" s="22">
        <v>45513</v>
      </c>
      <c r="I9" s="22">
        <v>45513</v>
      </c>
      <c r="J9" s="22">
        <v>45499</v>
      </c>
      <c r="K9" s="22">
        <v>45501</v>
      </c>
      <c r="L9" t="s">
        <v>192</v>
      </c>
      <c r="O9" t="s">
        <v>195</v>
      </c>
      <c r="P9" t="s">
        <v>196</v>
      </c>
      <c r="Q9" t="s">
        <v>197</v>
      </c>
      <c r="R9" t="s">
        <v>198</v>
      </c>
      <c r="S9" t="s">
        <v>81</v>
      </c>
    </row>
    <row r="10" spans="1:19" x14ac:dyDescent="0.35">
      <c r="A10">
        <v>67414</v>
      </c>
      <c r="C10">
        <v>104</v>
      </c>
      <c r="D10" t="s">
        <v>39</v>
      </c>
      <c r="E10" t="s">
        <v>205</v>
      </c>
      <c r="F10">
        <v>437.53</v>
      </c>
      <c r="G10" s="22">
        <v>45513</v>
      </c>
      <c r="H10" s="22">
        <v>45513</v>
      </c>
      <c r="I10" s="22">
        <v>45513</v>
      </c>
      <c r="J10" s="22">
        <v>45502</v>
      </c>
      <c r="K10" s="22">
        <v>45502</v>
      </c>
      <c r="L10" t="s">
        <v>192</v>
      </c>
      <c r="O10" t="s">
        <v>195</v>
      </c>
      <c r="P10" t="s">
        <v>196</v>
      </c>
      <c r="Q10" t="s">
        <v>197</v>
      </c>
      <c r="R10" t="s">
        <v>198</v>
      </c>
      <c r="S10" t="s">
        <v>81</v>
      </c>
    </row>
    <row r="11" spans="1:19" x14ac:dyDescent="0.35">
      <c r="A11">
        <v>67421</v>
      </c>
      <c r="C11">
        <v>104</v>
      </c>
      <c r="D11" t="s">
        <v>39</v>
      </c>
      <c r="E11" t="s">
        <v>208</v>
      </c>
      <c r="F11">
        <v>4620.46</v>
      </c>
      <c r="G11" s="22">
        <v>45513</v>
      </c>
      <c r="H11" s="22">
        <v>45513</v>
      </c>
      <c r="I11" s="22">
        <v>45513</v>
      </c>
      <c r="J11" s="22">
        <v>45502</v>
      </c>
      <c r="K11" s="22">
        <v>45502</v>
      </c>
      <c r="L11" t="s">
        <v>192</v>
      </c>
      <c r="O11" t="s">
        <v>195</v>
      </c>
      <c r="P11" t="s">
        <v>196</v>
      </c>
      <c r="Q11" t="s">
        <v>197</v>
      </c>
      <c r="R11" t="s">
        <v>198</v>
      </c>
      <c r="S11" t="s">
        <v>81</v>
      </c>
    </row>
    <row r="12" spans="1:19" x14ac:dyDescent="0.35">
      <c r="A12">
        <v>64815</v>
      </c>
      <c r="C12">
        <v>104</v>
      </c>
      <c r="D12" t="s">
        <v>39</v>
      </c>
      <c r="E12" t="s">
        <v>209</v>
      </c>
      <c r="F12">
        <v>2654.89</v>
      </c>
      <c r="G12" s="22">
        <v>45513</v>
      </c>
      <c r="H12" s="22">
        <v>45513</v>
      </c>
      <c r="I12" s="22">
        <v>45513</v>
      </c>
      <c r="J12" s="22">
        <v>45485</v>
      </c>
      <c r="K12" s="22">
        <v>45485</v>
      </c>
      <c r="L12" t="s">
        <v>192</v>
      </c>
      <c r="M12" t="s">
        <v>210</v>
      </c>
      <c r="N12" t="s">
        <v>211</v>
      </c>
      <c r="O12" t="s">
        <v>195</v>
      </c>
      <c r="P12" t="s">
        <v>196</v>
      </c>
      <c r="Q12" t="s">
        <v>197</v>
      </c>
      <c r="R12" t="s">
        <v>198</v>
      </c>
      <c r="S12" t="s">
        <v>81</v>
      </c>
    </row>
    <row r="13" spans="1:19" x14ac:dyDescent="0.35">
      <c r="A13">
        <v>65628</v>
      </c>
      <c r="C13">
        <v>104</v>
      </c>
      <c r="D13" t="s">
        <v>39</v>
      </c>
      <c r="E13" t="s">
        <v>209</v>
      </c>
      <c r="F13">
        <v>534</v>
      </c>
      <c r="G13" s="22">
        <v>45513</v>
      </c>
      <c r="H13" s="22">
        <v>45513</v>
      </c>
      <c r="I13" s="22">
        <v>45513</v>
      </c>
      <c r="J13" s="22">
        <v>45490</v>
      </c>
      <c r="K13" s="22">
        <v>45490</v>
      </c>
      <c r="L13" t="s">
        <v>192</v>
      </c>
      <c r="M13" t="s">
        <v>210</v>
      </c>
      <c r="N13" t="s">
        <v>211</v>
      </c>
      <c r="O13" t="s">
        <v>195</v>
      </c>
      <c r="P13" t="s">
        <v>196</v>
      </c>
      <c r="Q13" t="s">
        <v>197</v>
      </c>
      <c r="R13" t="s">
        <v>198</v>
      </c>
      <c r="S13" t="s">
        <v>81</v>
      </c>
    </row>
    <row r="14" spans="1:19" x14ac:dyDescent="0.35">
      <c r="A14">
        <v>65895</v>
      </c>
      <c r="C14">
        <v>104</v>
      </c>
      <c r="D14" t="s">
        <v>39</v>
      </c>
      <c r="E14" t="s">
        <v>212</v>
      </c>
      <c r="F14">
        <v>542.51</v>
      </c>
      <c r="G14" s="22">
        <v>45513</v>
      </c>
      <c r="H14" s="22">
        <v>45513</v>
      </c>
      <c r="I14" s="22">
        <v>45513</v>
      </c>
      <c r="J14" s="22">
        <v>45513</v>
      </c>
      <c r="K14" s="22">
        <v>45492</v>
      </c>
      <c r="L14" t="s">
        <v>192</v>
      </c>
      <c r="M14" t="s">
        <v>213</v>
      </c>
      <c r="N14" t="s">
        <v>214</v>
      </c>
      <c r="O14" t="s">
        <v>195</v>
      </c>
      <c r="P14" t="s">
        <v>196</v>
      </c>
      <c r="Q14" t="s">
        <v>197</v>
      </c>
      <c r="R14" t="s">
        <v>198</v>
      </c>
      <c r="S14" t="s">
        <v>81</v>
      </c>
    </row>
    <row r="15" spans="1:19" x14ac:dyDescent="0.35">
      <c r="A15">
        <v>66002</v>
      </c>
      <c r="C15">
        <v>104</v>
      </c>
      <c r="D15" t="s">
        <v>39</v>
      </c>
      <c r="E15" t="s">
        <v>209</v>
      </c>
      <c r="F15">
        <v>120</v>
      </c>
      <c r="G15" s="22">
        <v>45513</v>
      </c>
      <c r="H15" s="22">
        <v>45513</v>
      </c>
      <c r="I15" s="22">
        <v>45513</v>
      </c>
      <c r="J15" s="22">
        <v>45492</v>
      </c>
      <c r="K15" s="22">
        <v>45492</v>
      </c>
      <c r="L15" t="s">
        <v>192</v>
      </c>
      <c r="O15" t="s">
        <v>195</v>
      </c>
      <c r="P15" t="s">
        <v>196</v>
      </c>
      <c r="Q15" t="s">
        <v>197</v>
      </c>
      <c r="R15" t="s">
        <v>198</v>
      </c>
      <c r="S15" t="s">
        <v>81</v>
      </c>
    </row>
    <row r="16" spans="1:19" x14ac:dyDescent="0.35">
      <c r="A16">
        <v>66114</v>
      </c>
      <c r="C16">
        <v>104</v>
      </c>
      <c r="D16" t="s">
        <v>39</v>
      </c>
      <c r="E16" t="s">
        <v>212</v>
      </c>
      <c r="F16">
        <v>423.41</v>
      </c>
      <c r="G16" s="22">
        <v>45513</v>
      </c>
      <c r="H16" s="22">
        <v>45513</v>
      </c>
      <c r="I16" s="22">
        <v>45513</v>
      </c>
      <c r="J16" s="22">
        <v>45513</v>
      </c>
      <c r="K16" s="22">
        <v>45495</v>
      </c>
      <c r="L16" t="s">
        <v>192</v>
      </c>
      <c r="M16" t="s">
        <v>213</v>
      </c>
      <c r="N16" t="s">
        <v>214</v>
      </c>
      <c r="O16" t="s">
        <v>195</v>
      </c>
      <c r="P16" t="s">
        <v>196</v>
      </c>
      <c r="Q16" t="s">
        <v>197</v>
      </c>
      <c r="R16" t="s">
        <v>198</v>
      </c>
      <c r="S16" t="s">
        <v>81</v>
      </c>
    </row>
    <row r="17" spans="1:19" x14ac:dyDescent="0.35">
      <c r="A17">
        <v>65099</v>
      </c>
      <c r="C17">
        <v>104</v>
      </c>
      <c r="D17" t="s">
        <v>39</v>
      </c>
      <c r="E17" t="s">
        <v>215</v>
      </c>
      <c r="F17">
        <v>1400</v>
      </c>
      <c r="G17" s="22">
        <v>45512</v>
      </c>
      <c r="H17" s="22">
        <v>45512</v>
      </c>
      <c r="I17" s="22">
        <v>45512</v>
      </c>
      <c r="J17" s="22">
        <v>45505</v>
      </c>
      <c r="K17" s="22">
        <v>45489</v>
      </c>
      <c r="L17" t="s">
        <v>97</v>
      </c>
      <c r="M17" t="s">
        <v>216</v>
      </c>
      <c r="N17" t="s">
        <v>217</v>
      </c>
      <c r="O17" t="s">
        <v>195</v>
      </c>
      <c r="P17" t="s">
        <v>196</v>
      </c>
      <c r="Q17" t="s">
        <v>197</v>
      </c>
      <c r="R17" t="s">
        <v>198</v>
      </c>
      <c r="S17" t="s">
        <v>81</v>
      </c>
    </row>
    <row r="18" spans="1:19" x14ac:dyDescent="0.35">
      <c r="A18">
        <v>65210</v>
      </c>
      <c r="C18">
        <v>104</v>
      </c>
      <c r="D18" t="s">
        <v>39</v>
      </c>
      <c r="E18" t="s">
        <v>218</v>
      </c>
      <c r="F18">
        <v>4020.5</v>
      </c>
      <c r="G18" s="22">
        <v>45512</v>
      </c>
      <c r="H18" s="22">
        <v>45512</v>
      </c>
      <c r="I18" s="22">
        <v>45512</v>
      </c>
      <c r="J18" s="22">
        <v>45474</v>
      </c>
      <c r="K18" s="22">
        <v>45489</v>
      </c>
      <c r="L18" t="s">
        <v>192</v>
      </c>
      <c r="M18" t="s">
        <v>216</v>
      </c>
      <c r="N18" t="s">
        <v>219</v>
      </c>
      <c r="O18" t="s">
        <v>195</v>
      </c>
      <c r="P18" t="s">
        <v>196</v>
      </c>
      <c r="Q18" t="s">
        <v>197</v>
      </c>
      <c r="R18" t="s">
        <v>198</v>
      </c>
      <c r="S18" t="s">
        <v>81</v>
      </c>
    </row>
    <row r="19" spans="1:19" x14ac:dyDescent="0.35">
      <c r="A19">
        <v>65212</v>
      </c>
      <c r="C19">
        <v>104</v>
      </c>
      <c r="D19" t="s">
        <v>39</v>
      </c>
      <c r="E19" t="s">
        <v>218</v>
      </c>
      <c r="F19">
        <v>12989.15</v>
      </c>
      <c r="G19" s="22">
        <v>45512</v>
      </c>
      <c r="H19" s="22">
        <v>45512</v>
      </c>
      <c r="I19" s="22">
        <v>45512</v>
      </c>
      <c r="J19" s="22">
        <v>45505</v>
      </c>
      <c r="K19" s="22">
        <v>45489</v>
      </c>
      <c r="L19" t="s">
        <v>192</v>
      </c>
      <c r="M19" t="s">
        <v>216</v>
      </c>
      <c r="N19" t="s">
        <v>219</v>
      </c>
      <c r="O19" t="s">
        <v>195</v>
      </c>
      <c r="P19" t="s">
        <v>196</v>
      </c>
      <c r="Q19" t="s">
        <v>197</v>
      </c>
      <c r="R19" t="s">
        <v>198</v>
      </c>
      <c r="S19" t="s">
        <v>81</v>
      </c>
    </row>
    <row r="20" spans="1:19" x14ac:dyDescent="0.35">
      <c r="A20">
        <v>65732</v>
      </c>
      <c r="C20">
        <v>104</v>
      </c>
      <c r="D20" t="s">
        <v>39</v>
      </c>
      <c r="E20" t="s">
        <v>220</v>
      </c>
      <c r="F20">
        <v>2220</v>
      </c>
      <c r="G20" s="22">
        <v>45512</v>
      </c>
      <c r="H20" s="22">
        <v>45512</v>
      </c>
      <c r="I20" s="22">
        <v>45512</v>
      </c>
      <c r="J20" s="22">
        <v>45491</v>
      </c>
      <c r="K20" s="22">
        <v>45491</v>
      </c>
      <c r="L20" t="s">
        <v>192</v>
      </c>
      <c r="M20" t="s">
        <v>210</v>
      </c>
      <c r="N20" t="s">
        <v>221</v>
      </c>
      <c r="O20" t="s">
        <v>195</v>
      </c>
      <c r="P20" t="s">
        <v>196</v>
      </c>
      <c r="Q20" t="s">
        <v>197</v>
      </c>
      <c r="R20" t="s">
        <v>198</v>
      </c>
      <c r="S20" t="s">
        <v>81</v>
      </c>
    </row>
    <row r="21" spans="1:19" x14ac:dyDescent="0.35">
      <c r="A21">
        <v>65914</v>
      </c>
      <c r="C21">
        <v>104</v>
      </c>
      <c r="D21" t="s">
        <v>39</v>
      </c>
      <c r="E21" t="s">
        <v>222</v>
      </c>
      <c r="F21">
        <v>198</v>
      </c>
      <c r="G21" s="22">
        <v>45512</v>
      </c>
      <c r="H21" s="22">
        <v>45512</v>
      </c>
      <c r="I21" s="22">
        <v>45512</v>
      </c>
      <c r="J21" s="22">
        <v>45523</v>
      </c>
      <c r="K21" s="22">
        <v>45492</v>
      </c>
      <c r="L21" t="s">
        <v>192</v>
      </c>
      <c r="M21" t="s">
        <v>193</v>
      </c>
      <c r="N21" t="s">
        <v>223</v>
      </c>
      <c r="O21" t="s">
        <v>195</v>
      </c>
      <c r="P21" t="s">
        <v>196</v>
      </c>
      <c r="Q21" t="s">
        <v>197</v>
      </c>
      <c r="R21" t="s">
        <v>198</v>
      </c>
      <c r="S21" t="s">
        <v>81</v>
      </c>
    </row>
    <row r="22" spans="1:19" x14ac:dyDescent="0.35">
      <c r="A22">
        <v>64531</v>
      </c>
      <c r="C22">
        <v>104</v>
      </c>
      <c r="D22" t="s">
        <v>39</v>
      </c>
      <c r="E22" t="s">
        <v>224</v>
      </c>
      <c r="F22">
        <v>12133.34</v>
      </c>
      <c r="G22" s="22">
        <v>45512</v>
      </c>
      <c r="H22" s="22">
        <v>45512</v>
      </c>
      <c r="I22" s="22">
        <v>45512</v>
      </c>
      <c r="J22" s="22">
        <v>45503</v>
      </c>
      <c r="K22" s="22"/>
      <c r="L22" t="s">
        <v>192</v>
      </c>
      <c r="M22" t="s">
        <v>213</v>
      </c>
      <c r="N22" t="s">
        <v>225</v>
      </c>
      <c r="O22" t="s">
        <v>195</v>
      </c>
      <c r="P22" t="s">
        <v>196</v>
      </c>
      <c r="Q22" t="s">
        <v>197</v>
      </c>
      <c r="R22" t="s">
        <v>198</v>
      </c>
      <c r="S22" t="s">
        <v>81</v>
      </c>
    </row>
    <row r="23" spans="1:19" x14ac:dyDescent="0.35">
      <c r="A23">
        <v>64543</v>
      </c>
      <c r="C23">
        <v>104</v>
      </c>
      <c r="D23" t="s">
        <v>39</v>
      </c>
      <c r="E23" t="s">
        <v>224</v>
      </c>
      <c r="F23">
        <v>2075.92</v>
      </c>
      <c r="G23" s="22">
        <v>45512</v>
      </c>
      <c r="H23" s="22">
        <v>45512</v>
      </c>
      <c r="I23" s="22">
        <v>45512</v>
      </c>
      <c r="J23" s="22">
        <v>45515</v>
      </c>
      <c r="K23" s="22"/>
      <c r="L23" t="s">
        <v>192</v>
      </c>
      <c r="M23" t="s">
        <v>213</v>
      </c>
      <c r="N23" t="s">
        <v>214</v>
      </c>
      <c r="O23" t="s">
        <v>195</v>
      </c>
      <c r="P23" t="s">
        <v>196</v>
      </c>
      <c r="Q23" t="s">
        <v>197</v>
      </c>
      <c r="R23" t="s">
        <v>198</v>
      </c>
      <c r="S23" t="s">
        <v>81</v>
      </c>
    </row>
    <row r="24" spans="1:19" x14ac:dyDescent="0.35">
      <c r="A24">
        <v>64553</v>
      </c>
      <c r="C24">
        <v>104</v>
      </c>
      <c r="D24" t="s">
        <v>39</v>
      </c>
      <c r="E24" t="s">
        <v>224</v>
      </c>
      <c r="F24">
        <v>10773.67</v>
      </c>
      <c r="G24" s="22">
        <v>45512</v>
      </c>
      <c r="H24" s="22">
        <v>45512</v>
      </c>
      <c r="I24" s="22">
        <v>45512</v>
      </c>
      <c r="J24" s="22">
        <v>45484</v>
      </c>
      <c r="K24" s="22"/>
      <c r="L24" t="s">
        <v>192</v>
      </c>
      <c r="M24" t="s">
        <v>213</v>
      </c>
      <c r="N24" t="s">
        <v>226</v>
      </c>
      <c r="O24" t="s">
        <v>195</v>
      </c>
      <c r="P24" t="s">
        <v>196</v>
      </c>
      <c r="Q24" t="s">
        <v>197</v>
      </c>
      <c r="R24" t="s">
        <v>198</v>
      </c>
      <c r="S24" t="s">
        <v>81</v>
      </c>
    </row>
    <row r="25" spans="1:19" x14ac:dyDescent="0.35">
      <c r="A25">
        <v>69160</v>
      </c>
      <c r="C25">
        <v>104</v>
      </c>
      <c r="D25" t="s">
        <v>39</v>
      </c>
      <c r="E25" t="s">
        <v>224</v>
      </c>
      <c r="F25">
        <v>15480</v>
      </c>
      <c r="G25" s="22">
        <v>45512</v>
      </c>
      <c r="H25" s="22">
        <v>45512</v>
      </c>
      <c r="I25" s="22">
        <v>45512</v>
      </c>
      <c r="J25" s="22">
        <v>45504</v>
      </c>
      <c r="K25" s="22">
        <v>45510</v>
      </c>
      <c r="L25" t="s">
        <v>192</v>
      </c>
      <c r="M25" t="s">
        <v>193</v>
      </c>
      <c r="N25" t="s">
        <v>227</v>
      </c>
      <c r="O25" t="s">
        <v>195</v>
      </c>
      <c r="P25" t="s">
        <v>196</v>
      </c>
      <c r="Q25" t="s">
        <v>197</v>
      </c>
      <c r="R25" t="s">
        <v>198</v>
      </c>
      <c r="S25" t="s">
        <v>81</v>
      </c>
    </row>
    <row r="26" spans="1:19" x14ac:dyDescent="0.35">
      <c r="A26">
        <v>66633</v>
      </c>
      <c r="C26">
        <v>104</v>
      </c>
      <c r="D26" t="s">
        <v>39</v>
      </c>
      <c r="E26" t="s">
        <v>228</v>
      </c>
      <c r="F26">
        <v>513</v>
      </c>
      <c r="G26" s="22">
        <v>45512</v>
      </c>
      <c r="H26" s="22">
        <v>45512</v>
      </c>
      <c r="I26" s="22">
        <v>45512</v>
      </c>
      <c r="J26" s="22">
        <v>45497</v>
      </c>
      <c r="K26" s="22">
        <v>45497</v>
      </c>
      <c r="L26" t="s">
        <v>192</v>
      </c>
      <c r="O26" t="s">
        <v>195</v>
      </c>
      <c r="P26" t="s">
        <v>196</v>
      </c>
      <c r="Q26" t="s">
        <v>197</v>
      </c>
      <c r="R26" t="s">
        <v>198</v>
      </c>
      <c r="S26" t="s">
        <v>81</v>
      </c>
    </row>
    <row r="27" spans="1:19" x14ac:dyDescent="0.35">
      <c r="A27">
        <v>67244</v>
      </c>
      <c r="C27">
        <v>104</v>
      </c>
      <c r="D27" t="s">
        <v>39</v>
      </c>
      <c r="E27" t="s">
        <v>229</v>
      </c>
      <c r="F27">
        <v>474</v>
      </c>
      <c r="G27" s="22">
        <v>45512</v>
      </c>
      <c r="H27" s="22">
        <v>45512</v>
      </c>
      <c r="I27" s="22">
        <v>45512</v>
      </c>
      <c r="J27" s="22">
        <v>45499</v>
      </c>
      <c r="K27" s="22">
        <v>45501</v>
      </c>
      <c r="L27" t="s">
        <v>192</v>
      </c>
      <c r="O27" t="s">
        <v>195</v>
      </c>
      <c r="P27" t="s">
        <v>196</v>
      </c>
      <c r="Q27" t="s">
        <v>197</v>
      </c>
      <c r="R27" t="s">
        <v>198</v>
      </c>
      <c r="S27" t="s">
        <v>81</v>
      </c>
    </row>
    <row r="28" spans="1:19" x14ac:dyDescent="0.35">
      <c r="A28">
        <v>67249</v>
      </c>
      <c r="C28">
        <v>104</v>
      </c>
      <c r="D28" t="s">
        <v>39</v>
      </c>
      <c r="E28" t="s">
        <v>230</v>
      </c>
      <c r="F28">
        <v>510.8</v>
      </c>
      <c r="G28" s="22">
        <v>45512</v>
      </c>
      <c r="H28" s="22">
        <v>45512</v>
      </c>
      <c r="I28" s="22">
        <v>45512</v>
      </c>
      <c r="J28" s="22">
        <v>45499</v>
      </c>
      <c r="K28" s="22">
        <v>45501</v>
      </c>
      <c r="L28" t="s">
        <v>192</v>
      </c>
      <c r="O28" t="s">
        <v>195</v>
      </c>
      <c r="P28" t="s">
        <v>196</v>
      </c>
      <c r="Q28" t="s">
        <v>197</v>
      </c>
      <c r="R28" t="s">
        <v>198</v>
      </c>
      <c r="S28" t="s">
        <v>81</v>
      </c>
    </row>
    <row r="29" spans="1:19" x14ac:dyDescent="0.35">
      <c r="A29">
        <v>67250</v>
      </c>
      <c r="C29">
        <v>104</v>
      </c>
      <c r="D29" t="s">
        <v>39</v>
      </c>
      <c r="E29" t="s">
        <v>231</v>
      </c>
      <c r="F29">
        <v>1055.3599999999999</v>
      </c>
      <c r="G29" s="22">
        <v>45512</v>
      </c>
      <c r="H29" s="22">
        <v>45512</v>
      </c>
      <c r="I29" s="22">
        <v>45512</v>
      </c>
      <c r="J29" s="22">
        <v>45497</v>
      </c>
      <c r="K29" s="22">
        <v>45501</v>
      </c>
      <c r="L29" t="s">
        <v>192</v>
      </c>
      <c r="O29" t="s">
        <v>195</v>
      </c>
      <c r="P29" t="s">
        <v>196</v>
      </c>
      <c r="Q29" t="s">
        <v>197</v>
      </c>
      <c r="R29" t="s">
        <v>198</v>
      </c>
      <c r="S29" t="s">
        <v>81</v>
      </c>
    </row>
    <row r="30" spans="1:19" x14ac:dyDescent="0.35">
      <c r="A30">
        <v>67252</v>
      </c>
      <c r="C30">
        <v>104</v>
      </c>
      <c r="D30" t="s">
        <v>39</v>
      </c>
      <c r="E30" t="s">
        <v>206</v>
      </c>
      <c r="F30">
        <v>432</v>
      </c>
      <c r="G30" s="22">
        <v>45512</v>
      </c>
      <c r="H30" s="22">
        <v>45512</v>
      </c>
      <c r="I30" s="22">
        <v>45512</v>
      </c>
      <c r="J30" s="22">
        <v>45498</v>
      </c>
      <c r="K30" s="22">
        <v>45501</v>
      </c>
      <c r="L30" t="s">
        <v>192</v>
      </c>
      <c r="O30" t="s">
        <v>195</v>
      </c>
      <c r="P30" t="s">
        <v>196</v>
      </c>
      <c r="Q30" t="s">
        <v>197</v>
      </c>
      <c r="R30" t="s">
        <v>198</v>
      </c>
      <c r="S30" t="s">
        <v>81</v>
      </c>
    </row>
    <row r="31" spans="1:19" x14ac:dyDescent="0.35">
      <c r="A31">
        <v>63492</v>
      </c>
      <c r="C31">
        <v>104</v>
      </c>
      <c r="D31" t="s">
        <v>39</v>
      </c>
      <c r="E31" t="s">
        <v>232</v>
      </c>
      <c r="F31">
        <v>13273.33</v>
      </c>
      <c r="G31" s="22">
        <v>45513</v>
      </c>
      <c r="H31" s="22">
        <v>45511</v>
      </c>
      <c r="I31" s="22">
        <v>45511</v>
      </c>
      <c r="J31" s="22">
        <v>45478</v>
      </c>
      <c r="K31" s="22">
        <v>45478</v>
      </c>
      <c r="L31" t="s">
        <v>97</v>
      </c>
      <c r="M31" t="s">
        <v>216</v>
      </c>
      <c r="N31" t="s">
        <v>233</v>
      </c>
      <c r="O31" t="s">
        <v>195</v>
      </c>
      <c r="P31" t="s">
        <v>196</v>
      </c>
      <c r="Q31" t="s">
        <v>197</v>
      </c>
      <c r="R31" t="s">
        <v>198</v>
      </c>
      <c r="S31" t="s">
        <v>81</v>
      </c>
    </row>
    <row r="32" spans="1:19" x14ac:dyDescent="0.35">
      <c r="A32">
        <v>64239</v>
      </c>
      <c r="C32">
        <v>104</v>
      </c>
      <c r="D32" t="s">
        <v>39</v>
      </c>
      <c r="E32" t="s">
        <v>234</v>
      </c>
      <c r="F32">
        <v>5523.34</v>
      </c>
      <c r="G32" s="22">
        <v>45511</v>
      </c>
      <c r="H32" s="22">
        <v>45511</v>
      </c>
      <c r="I32" s="22">
        <v>45511</v>
      </c>
      <c r="J32" s="22">
        <v>45483</v>
      </c>
      <c r="K32" s="22">
        <v>45483</v>
      </c>
      <c r="L32" t="s">
        <v>192</v>
      </c>
      <c r="O32" t="s">
        <v>195</v>
      </c>
      <c r="P32" t="s">
        <v>196</v>
      </c>
      <c r="Q32" t="s">
        <v>197</v>
      </c>
      <c r="R32" t="s">
        <v>198</v>
      </c>
      <c r="S32" t="s">
        <v>81</v>
      </c>
    </row>
    <row r="33" spans="1:19" x14ac:dyDescent="0.35">
      <c r="A33">
        <v>65629</v>
      </c>
      <c r="C33">
        <v>104</v>
      </c>
      <c r="D33" t="s">
        <v>39</v>
      </c>
      <c r="E33" t="s">
        <v>235</v>
      </c>
      <c r="F33">
        <v>2115.2600000000002</v>
      </c>
      <c r="G33" s="22">
        <v>45511</v>
      </c>
      <c r="H33" s="22">
        <v>45511</v>
      </c>
      <c r="I33" s="22">
        <v>45511</v>
      </c>
      <c r="J33" s="22">
        <v>45490</v>
      </c>
      <c r="K33" s="22">
        <v>45490</v>
      </c>
      <c r="L33" t="s">
        <v>192</v>
      </c>
      <c r="O33" t="s">
        <v>195</v>
      </c>
      <c r="P33" t="s">
        <v>196</v>
      </c>
      <c r="Q33" t="s">
        <v>197</v>
      </c>
      <c r="R33" t="s">
        <v>198</v>
      </c>
      <c r="S33" t="s">
        <v>81</v>
      </c>
    </row>
    <row r="34" spans="1:19" x14ac:dyDescent="0.35">
      <c r="A34">
        <v>66615</v>
      </c>
      <c r="C34">
        <v>104</v>
      </c>
      <c r="D34" t="s">
        <v>39</v>
      </c>
      <c r="E34" t="s">
        <v>204</v>
      </c>
      <c r="F34">
        <v>211.95</v>
      </c>
      <c r="G34" s="22">
        <v>45511</v>
      </c>
      <c r="H34" s="22">
        <v>45511</v>
      </c>
      <c r="I34" s="22">
        <v>45511</v>
      </c>
      <c r="J34" s="22">
        <v>45497</v>
      </c>
      <c r="K34" s="22">
        <v>45497</v>
      </c>
      <c r="L34" t="s">
        <v>192</v>
      </c>
      <c r="O34" t="s">
        <v>195</v>
      </c>
      <c r="P34" t="s">
        <v>196</v>
      </c>
      <c r="Q34" t="s">
        <v>197</v>
      </c>
      <c r="R34" t="s">
        <v>198</v>
      </c>
      <c r="S34" t="s">
        <v>81</v>
      </c>
    </row>
    <row r="35" spans="1:19" x14ac:dyDescent="0.35">
      <c r="A35">
        <v>66631</v>
      </c>
      <c r="C35">
        <v>104</v>
      </c>
      <c r="D35" t="s">
        <v>39</v>
      </c>
      <c r="E35" t="s">
        <v>205</v>
      </c>
      <c r="F35">
        <v>1362.96</v>
      </c>
      <c r="G35" s="22">
        <v>45511</v>
      </c>
      <c r="H35" s="22">
        <v>45511</v>
      </c>
      <c r="I35" s="22">
        <v>45511</v>
      </c>
      <c r="J35" s="22">
        <v>45497</v>
      </c>
      <c r="K35" s="22">
        <v>45497</v>
      </c>
      <c r="L35" t="s">
        <v>192</v>
      </c>
      <c r="O35" t="s">
        <v>195</v>
      </c>
      <c r="P35" t="s">
        <v>196</v>
      </c>
      <c r="Q35" t="s">
        <v>197</v>
      </c>
      <c r="R35" t="s">
        <v>198</v>
      </c>
      <c r="S35" t="s">
        <v>81</v>
      </c>
    </row>
    <row r="36" spans="1:19" x14ac:dyDescent="0.35">
      <c r="A36">
        <v>66640</v>
      </c>
      <c r="C36">
        <v>104</v>
      </c>
      <c r="D36" t="s">
        <v>39</v>
      </c>
      <c r="E36" t="s">
        <v>230</v>
      </c>
      <c r="F36">
        <v>107.7</v>
      </c>
      <c r="G36" s="22">
        <v>45510</v>
      </c>
      <c r="H36" s="22">
        <v>45511</v>
      </c>
      <c r="I36" s="22">
        <v>45511</v>
      </c>
      <c r="J36" s="22">
        <v>45497</v>
      </c>
      <c r="K36" s="22">
        <v>45497</v>
      </c>
      <c r="L36" t="s">
        <v>192</v>
      </c>
      <c r="O36" t="s">
        <v>195</v>
      </c>
      <c r="P36" t="s">
        <v>196</v>
      </c>
      <c r="Q36" t="s">
        <v>197</v>
      </c>
      <c r="R36" t="s">
        <v>198</v>
      </c>
      <c r="S36" t="s">
        <v>81</v>
      </c>
    </row>
    <row r="37" spans="1:19" x14ac:dyDescent="0.35">
      <c r="A37">
        <v>66645</v>
      </c>
      <c r="C37">
        <v>104</v>
      </c>
      <c r="D37" t="s">
        <v>39</v>
      </c>
      <c r="E37" t="s">
        <v>207</v>
      </c>
      <c r="F37">
        <v>1127.8800000000001</v>
      </c>
      <c r="G37" s="22">
        <v>45511</v>
      </c>
      <c r="H37" s="22">
        <v>45511</v>
      </c>
      <c r="I37" s="22">
        <v>45511</v>
      </c>
      <c r="J37" s="22">
        <v>45497</v>
      </c>
      <c r="K37" s="22">
        <v>45497</v>
      </c>
      <c r="L37" t="s">
        <v>192</v>
      </c>
      <c r="O37" t="s">
        <v>195</v>
      </c>
      <c r="P37" t="s">
        <v>196</v>
      </c>
      <c r="Q37" t="s">
        <v>197</v>
      </c>
      <c r="R37" t="s">
        <v>198</v>
      </c>
      <c r="S37" t="s">
        <v>81</v>
      </c>
    </row>
    <row r="38" spans="1:19" x14ac:dyDescent="0.35">
      <c r="A38">
        <v>66778</v>
      </c>
      <c r="C38">
        <v>104</v>
      </c>
      <c r="D38" t="s">
        <v>39</v>
      </c>
      <c r="E38" t="s">
        <v>236</v>
      </c>
      <c r="F38">
        <v>1236.92</v>
      </c>
      <c r="G38" s="22">
        <v>45511</v>
      </c>
      <c r="H38" s="22">
        <v>45511</v>
      </c>
      <c r="I38" s="22">
        <v>45511</v>
      </c>
      <c r="J38" s="22">
        <v>45498</v>
      </c>
      <c r="K38" s="22">
        <v>45498</v>
      </c>
      <c r="L38" t="s">
        <v>192</v>
      </c>
      <c r="O38" t="s">
        <v>195</v>
      </c>
      <c r="P38" t="s">
        <v>196</v>
      </c>
      <c r="Q38" t="s">
        <v>197</v>
      </c>
      <c r="R38" t="s">
        <v>198</v>
      </c>
      <c r="S38" t="s">
        <v>81</v>
      </c>
    </row>
    <row r="39" spans="1:19" x14ac:dyDescent="0.35">
      <c r="A39">
        <v>65287</v>
      </c>
      <c r="C39">
        <v>104</v>
      </c>
      <c r="D39" t="s">
        <v>39</v>
      </c>
      <c r="E39" t="s">
        <v>237</v>
      </c>
      <c r="F39">
        <v>1306</v>
      </c>
      <c r="G39" s="22">
        <v>45510</v>
      </c>
      <c r="H39" s="22">
        <v>45510</v>
      </c>
      <c r="I39" s="22">
        <v>45510</v>
      </c>
      <c r="J39" s="22">
        <v>45489</v>
      </c>
      <c r="K39" s="22">
        <v>45489</v>
      </c>
      <c r="L39" t="s">
        <v>192</v>
      </c>
      <c r="O39" t="s">
        <v>195</v>
      </c>
      <c r="P39" t="s">
        <v>196</v>
      </c>
      <c r="Q39" t="s">
        <v>197</v>
      </c>
      <c r="R39" t="s">
        <v>198</v>
      </c>
      <c r="S39" t="s">
        <v>81</v>
      </c>
    </row>
    <row r="40" spans="1:19" x14ac:dyDescent="0.35">
      <c r="A40">
        <v>65625</v>
      </c>
      <c r="C40">
        <v>104</v>
      </c>
      <c r="D40" t="s">
        <v>39</v>
      </c>
      <c r="E40" t="s">
        <v>209</v>
      </c>
      <c r="F40">
        <v>1763.3</v>
      </c>
      <c r="G40" s="22">
        <v>45510</v>
      </c>
      <c r="H40" s="22">
        <v>45510</v>
      </c>
      <c r="I40" s="22">
        <v>45510</v>
      </c>
      <c r="J40" s="22">
        <v>45490</v>
      </c>
      <c r="K40" s="22">
        <v>45490</v>
      </c>
      <c r="L40" t="s">
        <v>192</v>
      </c>
      <c r="O40" t="s">
        <v>195</v>
      </c>
      <c r="P40" t="s">
        <v>196</v>
      </c>
      <c r="Q40" t="s">
        <v>197</v>
      </c>
      <c r="R40" t="s">
        <v>198</v>
      </c>
      <c r="S40" t="s">
        <v>81</v>
      </c>
    </row>
    <row r="41" spans="1:19" x14ac:dyDescent="0.35">
      <c r="A41">
        <v>65987</v>
      </c>
      <c r="C41">
        <v>104</v>
      </c>
      <c r="D41" t="s">
        <v>39</v>
      </c>
      <c r="E41" t="s">
        <v>238</v>
      </c>
      <c r="F41">
        <v>8750</v>
      </c>
      <c r="G41" s="22">
        <v>45510</v>
      </c>
      <c r="H41" s="22">
        <v>45510</v>
      </c>
      <c r="I41" s="22">
        <v>45510</v>
      </c>
      <c r="J41" s="22">
        <v>45492</v>
      </c>
      <c r="K41" s="22">
        <v>45492</v>
      </c>
      <c r="L41" t="s">
        <v>97</v>
      </c>
      <c r="M41" t="s">
        <v>239</v>
      </c>
      <c r="N41" t="s">
        <v>240</v>
      </c>
      <c r="O41" t="s">
        <v>195</v>
      </c>
      <c r="P41" t="s">
        <v>196</v>
      </c>
      <c r="Q41" t="s">
        <v>197</v>
      </c>
      <c r="R41" t="s">
        <v>198</v>
      </c>
      <c r="S41" t="s">
        <v>81</v>
      </c>
    </row>
    <row r="42" spans="1:19" x14ac:dyDescent="0.35">
      <c r="A42">
        <v>59264</v>
      </c>
      <c r="C42">
        <v>104</v>
      </c>
      <c r="D42" t="s">
        <v>39</v>
      </c>
      <c r="E42" t="s">
        <v>241</v>
      </c>
      <c r="F42">
        <v>5320</v>
      </c>
      <c r="G42" s="22">
        <v>45510</v>
      </c>
      <c r="H42" s="22">
        <v>45510</v>
      </c>
      <c r="I42" s="22">
        <v>45510</v>
      </c>
      <c r="J42" s="22">
        <v>45474</v>
      </c>
      <c r="K42" s="22">
        <v>45461</v>
      </c>
      <c r="L42" t="s">
        <v>97</v>
      </c>
      <c r="M42" t="s">
        <v>242</v>
      </c>
      <c r="N42" t="s">
        <v>243</v>
      </c>
      <c r="O42" t="s">
        <v>195</v>
      </c>
      <c r="P42" t="s">
        <v>196</v>
      </c>
      <c r="Q42" t="s">
        <v>197</v>
      </c>
      <c r="R42" t="s">
        <v>198</v>
      </c>
      <c r="S42" t="s">
        <v>81</v>
      </c>
    </row>
    <row r="43" spans="1:19" x14ac:dyDescent="0.35">
      <c r="A43">
        <v>68987</v>
      </c>
      <c r="C43">
        <v>104</v>
      </c>
      <c r="D43" t="s">
        <v>39</v>
      </c>
      <c r="E43" t="s">
        <v>244</v>
      </c>
      <c r="F43">
        <v>2119.91</v>
      </c>
      <c r="G43" s="22">
        <v>45510</v>
      </c>
      <c r="H43" s="22">
        <v>45510</v>
      </c>
      <c r="I43" s="22">
        <v>45510</v>
      </c>
      <c r="J43" s="22">
        <v>45504</v>
      </c>
      <c r="K43" s="22"/>
      <c r="M43" t="s">
        <v>216</v>
      </c>
      <c r="N43" t="s">
        <v>233</v>
      </c>
      <c r="O43" t="s">
        <v>195</v>
      </c>
      <c r="P43" t="s">
        <v>196</v>
      </c>
      <c r="Q43" t="s">
        <v>197</v>
      </c>
      <c r="R43" t="s">
        <v>198</v>
      </c>
      <c r="S43" t="s">
        <v>81</v>
      </c>
    </row>
    <row r="44" spans="1:19" x14ac:dyDescent="0.35">
      <c r="A44">
        <v>68988</v>
      </c>
      <c r="C44">
        <v>104</v>
      </c>
      <c r="D44" t="s">
        <v>39</v>
      </c>
      <c r="E44" t="s">
        <v>245</v>
      </c>
      <c r="F44">
        <v>4424.01</v>
      </c>
      <c r="G44" s="22">
        <v>45510</v>
      </c>
      <c r="H44" s="22">
        <v>45510</v>
      </c>
      <c r="I44" s="22">
        <v>45510</v>
      </c>
      <c r="J44" s="22">
        <v>45504</v>
      </c>
      <c r="K44" s="22"/>
      <c r="M44" t="s">
        <v>216</v>
      </c>
      <c r="N44" t="s">
        <v>233</v>
      </c>
      <c r="O44" t="s">
        <v>195</v>
      </c>
      <c r="P44" t="s">
        <v>196</v>
      </c>
      <c r="Q44" t="s">
        <v>197</v>
      </c>
      <c r="R44" t="s">
        <v>198</v>
      </c>
      <c r="S44" t="s">
        <v>81</v>
      </c>
    </row>
    <row r="45" spans="1:19" x14ac:dyDescent="0.35">
      <c r="A45">
        <v>68989</v>
      </c>
      <c r="C45">
        <v>104</v>
      </c>
      <c r="D45" t="s">
        <v>39</v>
      </c>
      <c r="E45" t="s">
        <v>246</v>
      </c>
      <c r="F45">
        <v>4205.09</v>
      </c>
      <c r="G45" s="22">
        <v>45510</v>
      </c>
      <c r="H45" s="22">
        <v>45510</v>
      </c>
      <c r="I45" s="22">
        <v>45510</v>
      </c>
      <c r="J45" s="22">
        <v>45504</v>
      </c>
      <c r="K45" s="22"/>
      <c r="M45" t="s">
        <v>216</v>
      </c>
      <c r="N45" t="s">
        <v>233</v>
      </c>
      <c r="O45" t="s">
        <v>195</v>
      </c>
      <c r="P45" t="s">
        <v>196</v>
      </c>
      <c r="Q45" t="s">
        <v>197</v>
      </c>
      <c r="R45" t="s">
        <v>198</v>
      </c>
      <c r="S45" t="s">
        <v>81</v>
      </c>
    </row>
    <row r="46" spans="1:19" x14ac:dyDescent="0.35">
      <c r="A46">
        <v>68990</v>
      </c>
      <c r="C46">
        <v>104</v>
      </c>
      <c r="D46" t="s">
        <v>39</v>
      </c>
      <c r="E46" t="s">
        <v>247</v>
      </c>
      <c r="F46">
        <v>3272.16</v>
      </c>
      <c r="G46" s="22">
        <v>45510</v>
      </c>
      <c r="H46" s="22">
        <v>45510</v>
      </c>
      <c r="I46" s="22">
        <v>45510</v>
      </c>
      <c r="J46" s="22">
        <v>45504</v>
      </c>
      <c r="K46" s="22"/>
      <c r="M46" t="s">
        <v>216</v>
      </c>
      <c r="N46" t="s">
        <v>233</v>
      </c>
      <c r="O46" t="s">
        <v>195</v>
      </c>
      <c r="P46" t="s">
        <v>196</v>
      </c>
      <c r="Q46" t="s">
        <v>197</v>
      </c>
      <c r="R46" t="s">
        <v>198</v>
      </c>
      <c r="S46" t="s">
        <v>81</v>
      </c>
    </row>
    <row r="47" spans="1:19" x14ac:dyDescent="0.35">
      <c r="A47">
        <v>68991</v>
      </c>
      <c r="C47">
        <v>104</v>
      </c>
      <c r="D47" t="s">
        <v>39</v>
      </c>
      <c r="E47" t="s">
        <v>248</v>
      </c>
      <c r="F47">
        <v>2970.42</v>
      </c>
      <c r="G47" s="22">
        <v>45510</v>
      </c>
      <c r="H47" s="22">
        <v>45510</v>
      </c>
      <c r="I47" s="22">
        <v>45510</v>
      </c>
      <c r="J47" s="22">
        <v>45504</v>
      </c>
      <c r="K47" s="22"/>
      <c r="M47" t="s">
        <v>216</v>
      </c>
      <c r="N47" t="s">
        <v>233</v>
      </c>
      <c r="O47" t="s">
        <v>195</v>
      </c>
      <c r="P47" t="s">
        <v>196</v>
      </c>
      <c r="Q47" t="s">
        <v>197</v>
      </c>
      <c r="R47" t="s">
        <v>198</v>
      </c>
      <c r="S47" t="s">
        <v>81</v>
      </c>
    </row>
    <row r="48" spans="1:19" x14ac:dyDescent="0.35">
      <c r="A48">
        <v>68992</v>
      </c>
      <c r="C48">
        <v>104</v>
      </c>
      <c r="D48" t="s">
        <v>39</v>
      </c>
      <c r="E48" t="s">
        <v>249</v>
      </c>
      <c r="F48">
        <v>3566.01</v>
      </c>
      <c r="G48" s="22">
        <v>45510</v>
      </c>
      <c r="H48" s="22">
        <v>45510</v>
      </c>
      <c r="I48" s="22">
        <v>45510</v>
      </c>
      <c r="J48" s="22">
        <v>45504</v>
      </c>
      <c r="K48" s="22"/>
      <c r="M48" t="s">
        <v>216</v>
      </c>
      <c r="N48" t="s">
        <v>233</v>
      </c>
      <c r="O48" t="s">
        <v>195</v>
      </c>
      <c r="P48" t="s">
        <v>196</v>
      </c>
      <c r="Q48" t="s">
        <v>197</v>
      </c>
      <c r="R48" t="s">
        <v>198</v>
      </c>
      <c r="S48" t="s">
        <v>81</v>
      </c>
    </row>
    <row r="49" spans="1:19" x14ac:dyDescent="0.35">
      <c r="A49">
        <v>68993</v>
      </c>
      <c r="C49">
        <v>104</v>
      </c>
      <c r="D49" t="s">
        <v>39</v>
      </c>
      <c r="E49" t="s">
        <v>250</v>
      </c>
      <c r="F49">
        <v>2970.42</v>
      </c>
      <c r="G49" s="22">
        <v>45510</v>
      </c>
      <c r="H49" s="22">
        <v>45510</v>
      </c>
      <c r="I49" s="22">
        <v>45510</v>
      </c>
      <c r="J49" s="22">
        <v>45504</v>
      </c>
      <c r="K49" s="22"/>
      <c r="M49" t="s">
        <v>216</v>
      </c>
      <c r="N49" t="s">
        <v>233</v>
      </c>
      <c r="O49" t="s">
        <v>195</v>
      </c>
      <c r="P49" t="s">
        <v>196</v>
      </c>
      <c r="Q49" t="s">
        <v>197</v>
      </c>
      <c r="R49" t="s">
        <v>198</v>
      </c>
      <c r="S49" t="s">
        <v>81</v>
      </c>
    </row>
    <row r="50" spans="1:19" x14ac:dyDescent="0.35">
      <c r="A50">
        <v>68994</v>
      </c>
      <c r="C50">
        <v>104</v>
      </c>
      <c r="D50" t="s">
        <v>39</v>
      </c>
      <c r="E50" t="s">
        <v>251</v>
      </c>
      <c r="F50">
        <v>2951.96</v>
      </c>
      <c r="G50" s="22">
        <v>45510</v>
      </c>
      <c r="H50" s="22">
        <v>45510</v>
      </c>
      <c r="I50" s="22">
        <v>45510</v>
      </c>
      <c r="J50" s="22">
        <v>45504</v>
      </c>
      <c r="K50" s="22"/>
      <c r="M50" t="s">
        <v>216</v>
      </c>
      <c r="N50" t="s">
        <v>233</v>
      </c>
      <c r="O50" t="s">
        <v>195</v>
      </c>
      <c r="P50" t="s">
        <v>196</v>
      </c>
      <c r="Q50" t="s">
        <v>197</v>
      </c>
      <c r="R50" t="s">
        <v>198</v>
      </c>
      <c r="S50" t="s">
        <v>81</v>
      </c>
    </row>
    <row r="51" spans="1:19" x14ac:dyDescent="0.35">
      <c r="A51">
        <v>68995</v>
      </c>
      <c r="C51">
        <v>104</v>
      </c>
      <c r="D51" t="s">
        <v>39</v>
      </c>
      <c r="E51" t="s">
        <v>252</v>
      </c>
      <c r="F51">
        <v>3006.4</v>
      </c>
      <c r="G51" s="22">
        <v>45510</v>
      </c>
      <c r="H51" s="22">
        <v>45510</v>
      </c>
      <c r="I51" s="22">
        <v>45510</v>
      </c>
      <c r="J51" s="22">
        <v>45504</v>
      </c>
      <c r="K51" s="22"/>
      <c r="M51" t="s">
        <v>216</v>
      </c>
      <c r="N51" t="s">
        <v>233</v>
      </c>
      <c r="O51" t="s">
        <v>195</v>
      </c>
      <c r="P51" t="s">
        <v>196</v>
      </c>
      <c r="Q51" t="s">
        <v>197</v>
      </c>
      <c r="R51" t="s">
        <v>198</v>
      </c>
      <c r="S51" t="s">
        <v>81</v>
      </c>
    </row>
    <row r="52" spans="1:19" x14ac:dyDescent="0.35">
      <c r="A52">
        <v>68996</v>
      </c>
      <c r="C52">
        <v>104</v>
      </c>
      <c r="D52" t="s">
        <v>39</v>
      </c>
      <c r="E52" t="s">
        <v>253</v>
      </c>
      <c r="F52">
        <v>2994.85</v>
      </c>
      <c r="G52" s="22">
        <v>45510</v>
      </c>
      <c r="H52" s="22">
        <v>45510</v>
      </c>
      <c r="I52" s="22">
        <v>45510</v>
      </c>
      <c r="J52" s="22">
        <v>45504</v>
      </c>
      <c r="K52" s="22"/>
      <c r="M52" t="s">
        <v>216</v>
      </c>
      <c r="N52" t="s">
        <v>233</v>
      </c>
      <c r="O52" t="s">
        <v>195</v>
      </c>
      <c r="P52" t="s">
        <v>196</v>
      </c>
      <c r="Q52" t="s">
        <v>197</v>
      </c>
      <c r="R52" t="s">
        <v>198</v>
      </c>
      <c r="S52" t="s">
        <v>81</v>
      </c>
    </row>
    <row r="53" spans="1:19" x14ac:dyDescent="0.35">
      <c r="A53">
        <v>68997</v>
      </c>
      <c r="C53">
        <v>104</v>
      </c>
      <c r="D53" t="s">
        <v>39</v>
      </c>
      <c r="E53" t="s">
        <v>254</v>
      </c>
      <c r="F53">
        <v>2243.41</v>
      </c>
      <c r="G53" s="22">
        <v>45510</v>
      </c>
      <c r="H53" s="22">
        <v>45510</v>
      </c>
      <c r="I53" s="22">
        <v>45510</v>
      </c>
      <c r="J53" s="22">
        <v>45504</v>
      </c>
      <c r="K53" s="22"/>
      <c r="M53" t="s">
        <v>216</v>
      </c>
      <c r="N53" t="s">
        <v>233</v>
      </c>
      <c r="O53" t="s">
        <v>195</v>
      </c>
      <c r="P53" t="s">
        <v>196</v>
      </c>
      <c r="Q53" t="s">
        <v>197</v>
      </c>
      <c r="R53" t="s">
        <v>198</v>
      </c>
      <c r="S53" t="s">
        <v>81</v>
      </c>
    </row>
    <row r="54" spans="1:19" x14ac:dyDescent="0.35">
      <c r="A54">
        <v>68998</v>
      </c>
      <c r="C54">
        <v>104</v>
      </c>
      <c r="D54" t="s">
        <v>39</v>
      </c>
      <c r="E54" t="s">
        <v>255</v>
      </c>
      <c r="F54">
        <v>3919.81</v>
      </c>
      <c r="G54" s="22">
        <v>45510</v>
      </c>
      <c r="H54" s="22">
        <v>45510</v>
      </c>
      <c r="I54" s="22">
        <v>45510</v>
      </c>
      <c r="J54" s="22">
        <v>45504</v>
      </c>
      <c r="K54" s="22"/>
      <c r="M54" t="s">
        <v>216</v>
      </c>
      <c r="N54" t="s">
        <v>233</v>
      </c>
      <c r="O54" t="s">
        <v>195</v>
      </c>
      <c r="P54" t="s">
        <v>196</v>
      </c>
      <c r="Q54" t="s">
        <v>197</v>
      </c>
      <c r="R54" t="s">
        <v>198</v>
      </c>
      <c r="S54" t="s">
        <v>81</v>
      </c>
    </row>
    <row r="55" spans="1:19" x14ac:dyDescent="0.35">
      <c r="A55">
        <v>68999</v>
      </c>
      <c r="C55">
        <v>104</v>
      </c>
      <c r="D55" t="s">
        <v>39</v>
      </c>
      <c r="E55" t="s">
        <v>256</v>
      </c>
      <c r="F55">
        <v>2915.13</v>
      </c>
      <c r="G55" s="22">
        <v>45510</v>
      </c>
      <c r="H55" s="22">
        <v>45510</v>
      </c>
      <c r="I55" s="22">
        <v>45510</v>
      </c>
      <c r="J55" s="22">
        <v>45504</v>
      </c>
      <c r="K55" s="22"/>
      <c r="M55" t="s">
        <v>216</v>
      </c>
      <c r="N55" t="s">
        <v>233</v>
      </c>
      <c r="O55" t="s">
        <v>195</v>
      </c>
      <c r="P55" t="s">
        <v>196</v>
      </c>
      <c r="Q55" t="s">
        <v>197</v>
      </c>
      <c r="R55" t="s">
        <v>198</v>
      </c>
      <c r="S55" t="s">
        <v>81</v>
      </c>
    </row>
    <row r="56" spans="1:19" x14ac:dyDescent="0.35">
      <c r="A56">
        <v>69000</v>
      </c>
      <c r="C56">
        <v>104</v>
      </c>
      <c r="D56" t="s">
        <v>39</v>
      </c>
      <c r="E56" t="s">
        <v>257</v>
      </c>
      <c r="F56">
        <v>3725.97</v>
      </c>
      <c r="G56" s="22">
        <v>45510</v>
      </c>
      <c r="H56" s="22">
        <v>45510</v>
      </c>
      <c r="I56" s="22">
        <v>45510</v>
      </c>
      <c r="J56" s="22">
        <v>45504</v>
      </c>
      <c r="K56" s="22"/>
      <c r="M56" t="s">
        <v>216</v>
      </c>
      <c r="N56" t="s">
        <v>233</v>
      </c>
      <c r="O56" t="s">
        <v>195</v>
      </c>
      <c r="P56" t="s">
        <v>196</v>
      </c>
      <c r="Q56" t="s">
        <v>197</v>
      </c>
      <c r="R56" t="s">
        <v>198</v>
      </c>
      <c r="S56" t="s">
        <v>81</v>
      </c>
    </row>
    <row r="57" spans="1:19" x14ac:dyDescent="0.35">
      <c r="A57">
        <v>69001</v>
      </c>
      <c r="C57">
        <v>104</v>
      </c>
      <c r="D57" t="s">
        <v>39</v>
      </c>
      <c r="E57" t="s">
        <v>258</v>
      </c>
      <c r="F57">
        <v>2833.95</v>
      </c>
      <c r="G57" s="22">
        <v>45510</v>
      </c>
      <c r="H57" s="22">
        <v>45510</v>
      </c>
      <c r="I57" s="22">
        <v>45510</v>
      </c>
      <c r="J57" s="22">
        <v>45504</v>
      </c>
      <c r="K57" s="22"/>
      <c r="M57" t="s">
        <v>216</v>
      </c>
      <c r="N57" t="s">
        <v>233</v>
      </c>
      <c r="O57" t="s">
        <v>195</v>
      </c>
      <c r="P57" t="s">
        <v>196</v>
      </c>
      <c r="Q57" t="s">
        <v>197</v>
      </c>
      <c r="R57" t="s">
        <v>198</v>
      </c>
      <c r="S57" t="s">
        <v>81</v>
      </c>
    </row>
    <row r="58" spans="1:19" x14ac:dyDescent="0.35">
      <c r="A58">
        <v>66338</v>
      </c>
      <c r="C58">
        <v>104</v>
      </c>
      <c r="D58" t="s">
        <v>39</v>
      </c>
      <c r="E58" t="s">
        <v>222</v>
      </c>
      <c r="F58">
        <v>219.6</v>
      </c>
      <c r="G58" s="22">
        <v>45510</v>
      </c>
      <c r="H58" s="22">
        <v>45510</v>
      </c>
      <c r="I58" s="22">
        <v>45510</v>
      </c>
      <c r="J58" s="22">
        <v>45488</v>
      </c>
      <c r="K58" s="22">
        <v>45496</v>
      </c>
      <c r="L58" t="s">
        <v>192</v>
      </c>
      <c r="M58" t="s">
        <v>210</v>
      </c>
      <c r="N58" t="s">
        <v>221</v>
      </c>
      <c r="O58" t="s">
        <v>195</v>
      </c>
      <c r="P58" t="s">
        <v>196</v>
      </c>
      <c r="Q58" t="s">
        <v>197</v>
      </c>
      <c r="R58" t="s">
        <v>198</v>
      </c>
      <c r="S58" t="s">
        <v>81</v>
      </c>
    </row>
    <row r="59" spans="1:19" x14ac:dyDescent="0.35">
      <c r="A59">
        <v>66357</v>
      </c>
      <c r="C59">
        <v>104</v>
      </c>
      <c r="D59" t="s">
        <v>39</v>
      </c>
      <c r="E59" t="s">
        <v>259</v>
      </c>
      <c r="F59">
        <v>702</v>
      </c>
      <c r="G59" s="22">
        <v>45509</v>
      </c>
      <c r="H59" s="22">
        <v>45510</v>
      </c>
      <c r="I59" s="22">
        <v>45510</v>
      </c>
      <c r="J59" s="22">
        <v>45495</v>
      </c>
      <c r="K59" s="22">
        <v>45496</v>
      </c>
      <c r="L59" t="s">
        <v>192</v>
      </c>
      <c r="O59" t="s">
        <v>195</v>
      </c>
      <c r="P59" t="s">
        <v>196</v>
      </c>
      <c r="Q59" t="s">
        <v>197</v>
      </c>
      <c r="R59" t="s">
        <v>198</v>
      </c>
      <c r="S59" t="s">
        <v>81</v>
      </c>
    </row>
    <row r="60" spans="1:19" x14ac:dyDescent="0.35">
      <c r="A60">
        <v>66458</v>
      </c>
      <c r="C60">
        <v>104</v>
      </c>
      <c r="D60" t="s">
        <v>39</v>
      </c>
      <c r="E60" t="s">
        <v>231</v>
      </c>
      <c r="F60">
        <v>306.22000000000003</v>
      </c>
      <c r="G60" s="22">
        <v>45510</v>
      </c>
      <c r="H60" s="22">
        <v>45510</v>
      </c>
      <c r="I60" s="22">
        <v>45510</v>
      </c>
      <c r="J60" s="22">
        <v>45496</v>
      </c>
      <c r="K60" s="22">
        <v>45496</v>
      </c>
      <c r="L60" t="s">
        <v>192</v>
      </c>
      <c r="O60" t="s">
        <v>195</v>
      </c>
      <c r="P60" t="s">
        <v>196</v>
      </c>
      <c r="Q60" t="s">
        <v>197</v>
      </c>
      <c r="R60" t="s">
        <v>198</v>
      </c>
      <c r="S60" t="s">
        <v>81</v>
      </c>
    </row>
    <row r="61" spans="1:19" x14ac:dyDescent="0.35">
      <c r="A61">
        <v>66475</v>
      </c>
      <c r="C61">
        <v>104</v>
      </c>
      <c r="D61" t="s">
        <v>39</v>
      </c>
      <c r="E61" t="s">
        <v>260</v>
      </c>
      <c r="F61">
        <v>1212.2</v>
      </c>
      <c r="G61" s="22">
        <v>45509</v>
      </c>
      <c r="H61" s="22">
        <v>45510</v>
      </c>
      <c r="I61" s="22">
        <v>45510</v>
      </c>
      <c r="J61" s="22">
        <v>45496</v>
      </c>
      <c r="K61" s="22">
        <v>45496</v>
      </c>
      <c r="L61" t="s">
        <v>192</v>
      </c>
      <c r="M61" t="s">
        <v>261</v>
      </c>
      <c r="N61" t="s">
        <v>262</v>
      </c>
      <c r="O61" t="s">
        <v>195</v>
      </c>
      <c r="P61" t="s">
        <v>196</v>
      </c>
      <c r="Q61" t="s">
        <v>197</v>
      </c>
      <c r="R61" t="s">
        <v>198</v>
      </c>
      <c r="S61" t="s">
        <v>81</v>
      </c>
    </row>
    <row r="62" spans="1:19" x14ac:dyDescent="0.35">
      <c r="A62">
        <v>66482</v>
      </c>
      <c r="C62">
        <v>104</v>
      </c>
      <c r="D62" t="s">
        <v>39</v>
      </c>
      <c r="E62" t="s">
        <v>207</v>
      </c>
      <c r="F62">
        <v>108.76</v>
      </c>
      <c r="G62" s="22">
        <v>45510</v>
      </c>
      <c r="H62" s="22">
        <v>45510</v>
      </c>
      <c r="I62" s="22">
        <v>45510</v>
      </c>
      <c r="J62" s="22">
        <v>45496</v>
      </c>
      <c r="K62" s="22">
        <v>45496</v>
      </c>
      <c r="L62" t="s">
        <v>192</v>
      </c>
      <c r="O62" t="s">
        <v>195</v>
      </c>
      <c r="P62" t="s">
        <v>196</v>
      </c>
      <c r="Q62" t="s">
        <v>197</v>
      </c>
      <c r="R62" t="s">
        <v>198</v>
      </c>
      <c r="S62" t="s">
        <v>81</v>
      </c>
    </row>
    <row r="63" spans="1:19" x14ac:dyDescent="0.35">
      <c r="A63">
        <v>66619</v>
      </c>
      <c r="C63">
        <v>104</v>
      </c>
      <c r="D63" t="s">
        <v>39</v>
      </c>
      <c r="E63" t="s">
        <v>263</v>
      </c>
      <c r="F63">
        <v>328</v>
      </c>
      <c r="G63" s="22">
        <v>45510</v>
      </c>
      <c r="H63" s="22">
        <v>45510</v>
      </c>
      <c r="I63" s="22">
        <v>45510</v>
      </c>
      <c r="J63" s="22">
        <v>45497</v>
      </c>
      <c r="K63" s="22">
        <v>45497</v>
      </c>
      <c r="L63" t="s">
        <v>192</v>
      </c>
      <c r="O63" t="s">
        <v>195</v>
      </c>
      <c r="P63" t="s">
        <v>196</v>
      </c>
      <c r="Q63" t="s">
        <v>197</v>
      </c>
      <c r="R63" t="s">
        <v>198</v>
      </c>
      <c r="S63" t="s">
        <v>81</v>
      </c>
    </row>
    <row r="64" spans="1:19" x14ac:dyDescent="0.35">
      <c r="A64">
        <v>66635</v>
      </c>
      <c r="C64">
        <v>104</v>
      </c>
      <c r="D64" t="s">
        <v>39</v>
      </c>
      <c r="E64" t="s">
        <v>264</v>
      </c>
      <c r="F64">
        <v>2900.64</v>
      </c>
      <c r="G64" s="22">
        <v>45510</v>
      </c>
      <c r="H64" s="22">
        <v>45510</v>
      </c>
      <c r="I64" s="22">
        <v>45510</v>
      </c>
      <c r="J64" s="22">
        <v>45497</v>
      </c>
      <c r="K64" s="22">
        <v>45497</v>
      </c>
      <c r="L64" t="s">
        <v>192</v>
      </c>
      <c r="O64" t="s">
        <v>195</v>
      </c>
      <c r="P64" t="s">
        <v>196</v>
      </c>
      <c r="Q64" t="s">
        <v>197</v>
      </c>
      <c r="R64" t="s">
        <v>198</v>
      </c>
      <c r="S64" t="s">
        <v>81</v>
      </c>
    </row>
    <row r="65" spans="1:19" x14ac:dyDescent="0.35">
      <c r="A65">
        <v>66643</v>
      </c>
      <c r="C65">
        <v>104</v>
      </c>
      <c r="D65" t="s">
        <v>39</v>
      </c>
      <c r="E65" t="s">
        <v>265</v>
      </c>
      <c r="F65">
        <v>904.45</v>
      </c>
      <c r="G65" s="22">
        <v>45510</v>
      </c>
      <c r="H65" s="22">
        <v>45510</v>
      </c>
      <c r="I65" s="22">
        <v>45510</v>
      </c>
      <c r="J65" s="22">
        <v>45497</v>
      </c>
      <c r="K65" s="22">
        <v>45497</v>
      </c>
      <c r="L65" t="s">
        <v>192</v>
      </c>
      <c r="O65" t="s">
        <v>195</v>
      </c>
      <c r="P65" t="s">
        <v>196</v>
      </c>
      <c r="Q65" t="s">
        <v>197</v>
      </c>
      <c r="R65" t="s">
        <v>198</v>
      </c>
      <c r="S65" t="s">
        <v>81</v>
      </c>
    </row>
    <row r="66" spans="1:19" x14ac:dyDescent="0.35">
      <c r="A66">
        <v>66356</v>
      </c>
      <c r="C66">
        <v>104</v>
      </c>
      <c r="D66" t="s">
        <v>39</v>
      </c>
      <c r="E66" t="s">
        <v>266</v>
      </c>
      <c r="F66">
        <v>2227.36</v>
      </c>
      <c r="G66" s="22">
        <v>45507</v>
      </c>
      <c r="H66" s="22">
        <v>45509</v>
      </c>
      <c r="I66" s="22">
        <v>45509</v>
      </c>
      <c r="J66" s="22">
        <v>45495</v>
      </c>
      <c r="K66" s="22">
        <v>45496</v>
      </c>
      <c r="L66" t="s">
        <v>192</v>
      </c>
      <c r="O66" t="s">
        <v>203</v>
      </c>
      <c r="P66" t="s">
        <v>196</v>
      </c>
      <c r="Q66" t="s">
        <v>197</v>
      </c>
      <c r="R66" t="s">
        <v>198</v>
      </c>
      <c r="S66" t="s">
        <v>81</v>
      </c>
    </row>
    <row r="67" spans="1:19" x14ac:dyDescent="0.35">
      <c r="A67">
        <v>66441</v>
      </c>
      <c r="C67">
        <v>104</v>
      </c>
      <c r="D67" t="s">
        <v>39</v>
      </c>
      <c r="E67" t="s">
        <v>267</v>
      </c>
      <c r="F67">
        <v>474</v>
      </c>
      <c r="G67" s="22">
        <v>45509</v>
      </c>
      <c r="H67" s="22">
        <v>45509</v>
      </c>
      <c r="I67" s="22">
        <v>45509</v>
      </c>
      <c r="J67" s="22">
        <v>45496</v>
      </c>
      <c r="K67" s="22">
        <v>45496</v>
      </c>
      <c r="L67" t="s">
        <v>192</v>
      </c>
      <c r="O67" t="s">
        <v>195</v>
      </c>
      <c r="P67" t="s">
        <v>196</v>
      </c>
      <c r="Q67" t="s">
        <v>197</v>
      </c>
      <c r="R67" t="s">
        <v>198</v>
      </c>
      <c r="S67" t="s">
        <v>81</v>
      </c>
    </row>
    <row r="68" spans="1:19" x14ac:dyDescent="0.35">
      <c r="A68">
        <v>66443</v>
      </c>
      <c r="C68">
        <v>104</v>
      </c>
      <c r="D68" t="s">
        <v>39</v>
      </c>
      <c r="E68" t="s">
        <v>204</v>
      </c>
      <c r="F68">
        <v>48</v>
      </c>
      <c r="G68" s="22">
        <v>45507</v>
      </c>
      <c r="H68" s="22">
        <v>45509</v>
      </c>
      <c r="I68" s="22">
        <v>45509</v>
      </c>
      <c r="J68" s="22">
        <v>45492</v>
      </c>
      <c r="K68" s="22">
        <v>45496</v>
      </c>
      <c r="L68" t="s">
        <v>192</v>
      </c>
      <c r="O68" t="s">
        <v>203</v>
      </c>
      <c r="P68" t="s">
        <v>196</v>
      </c>
      <c r="Q68" t="s">
        <v>197</v>
      </c>
      <c r="R68" t="s">
        <v>198</v>
      </c>
      <c r="S68" t="s">
        <v>81</v>
      </c>
    </row>
    <row r="69" spans="1:19" x14ac:dyDescent="0.35">
      <c r="A69">
        <v>66446</v>
      </c>
      <c r="C69">
        <v>104</v>
      </c>
      <c r="D69" t="s">
        <v>39</v>
      </c>
      <c r="E69" t="s">
        <v>204</v>
      </c>
      <c r="F69">
        <v>376.45</v>
      </c>
      <c r="G69" s="22">
        <v>45507</v>
      </c>
      <c r="H69" s="22">
        <v>45509</v>
      </c>
      <c r="I69" s="22">
        <v>45509</v>
      </c>
      <c r="J69" s="22">
        <v>45495</v>
      </c>
      <c r="K69" s="22">
        <v>45496</v>
      </c>
      <c r="L69" t="s">
        <v>192</v>
      </c>
      <c r="M69" t="s">
        <v>210</v>
      </c>
      <c r="N69" t="s">
        <v>211</v>
      </c>
      <c r="O69" t="s">
        <v>203</v>
      </c>
      <c r="P69" t="s">
        <v>196</v>
      </c>
      <c r="Q69" t="s">
        <v>197</v>
      </c>
      <c r="R69" t="s">
        <v>198</v>
      </c>
      <c r="S69" t="s">
        <v>81</v>
      </c>
    </row>
    <row r="70" spans="1:19" x14ac:dyDescent="0.35">
      <c r="A70">
        <v>66448</v>
      </c>
      <c r="C70">
        <v>104</v>
      </c>
      <c r="D70" t="s">
        <v>39</v>
      </c>
      <c r="E70" t="s">
        <v>263</v>
      </c>
      <c r="F70">
        <v>634.4</v>
      </c>
      <c r="G70" s="22">
        <v>45508</v>
      </c>
      <c r="H70" s="22">
        <v>45509</v>
      </c>
      <c r="I70" s="22">
        <v>45509</v>
      </c>
      <c r="J70" s="22">
        <v>45495</v>
      </c>
      <c r="K70" s="22">
        <v>45496</v>
      </c>
      <c r="L70" t="s">
        <v>192</v>
      </c>
      <c r="O70" t="s">
        <v>203</v>
      </c>
      <c r="P70" t="s">
        <v>196</v>
      </c>
      <c r="Q70" t="s">
        <v>197</v>
      </c>
      <c r="R70" t="s">
        <v>198</v>
      </c>
      <c r="S70" t="s">
        <v>81</v>
      </c>
    </row>
    <row r="71" spans="1:19" x14ac:dyDescent="0.35">
      <c r="A71">
        <v>66450</v>
      </c>
      <c r="C71">
        <v>104</v>
      </c>
      <c r="D71" t="s">
        <v>39</v>
      </c>
      <c r="E71" t="s">
        <v>205</v>
      </c>
      <c r="F71">
        <v>1029.49</v>
      </c>
      <c r="G71" s="22">
        <v>45509</v>
      </c>
      <c r="H71" s="22">
        <v>45509</v>
      </c>
      <c r="I71" s="22">
        <v>45509</v>
      </c>
      <c r="J71" s="22">
        <v>45495</v>
      </c>
      <c r="K71" s="22">
        <v>45496</v>
      </c>
      <c r="L71" t="s">
        <v>192</v>
      </c>
      <c r="O71" t="s">
        <v>195</v>
      </c>
      <c r="P71" t="s">
        <v>196</v>
      </c>
      <c r="Q71" t="s">
        <v>197</v>
      </c>
      <c r="R71" t="s">
        <v>198</v>
      </c>
      <c r="S71" t="s">
        <v>81</v>
      </c>
    </row>
    <row r="72" spans="1:19" x14ac:dyDescent="0.35">
      <c r="A72">
        <v>66451</v>
      </c>
      <c r="C72">
        <v>104</v>
      </c>
      <c r="D72" t="s">
        <v>39</v>
      </c>
      <c r="E72" t="s">
        <v>268</v>
      </c>
      <c r="F72">
        <v>948.56</v>
      </c>
      <c r="G72" s="22">
        <v>45509</v>
      </c>
      <c r="H72" s="22">
        <v>45509</v>
      </c>
      <c r="I72" s="22">
        <v>45509</v>
      </c>
      <c r="J72" s="22">
        <v>45496</v>
      </c>
      <c r="K72" s="22">
        <v>45496</v>
      </c>
      <c r="L72" t="s">
        <v>192</v>
      </c>
      <c r="O72" t="s">
        <v>195</v>
      </c>
      <c r="P72" t="s">
        <v>196</v>
      </c>
      <c r="Q72" t="s">
        <v>197</v>
      </c>
      <c r="R72" t="s">
        <v>198</v>
      </c>
      <c r="S72" t="s">
        <v>81</v>
      </c>
    </row>
    <row r="73" spans="1:19" x14ac:dyDescent="0.35">
      <c r="A73">
        <v>66453</v>
      </c>
      <c r="C73">
        <v>104</v>
      </c>
      <c r="D73" t="s">
        <v>39</v>
      </c>
      <c r="E73" t="s">
        <v>230</v>
      </c>
      <c r="F73">
        <v>657.55</v>
      </c>
      <c r="G73" s="22">
        <v>45507</v>
      </c>
      <c r="H73" s="22">
        <v>45509</v>
      </c>
      <c r="I73" s="22">
        <v>45509</v>
      </c>
      <c r="J73" s="22">
        <v>45496</v>
      </c>
      <c r="K73" s="22">
        <v>45496</v>
      </c>
      <c r="L73" t="s">
        <v>192</v>
      </c>
      <c r="O73" t="s">
        <v>203</v>
      </c>
      <c r="P73" t="s">
        <v>196</v>
      </c>
      <c r="Q73" t="s">
        <v>197</v>
      </c>
      <c r="R73" t="s">
        <v>198</v>
      </c>
      <c r="S73" t="s">
        <v>81</v>
      </c>
    </row>
    <row r="74" spans="1:19" x14ac:dyDescent="0.35">
      <c r="A74">
        <v>66459</v>
      </c>
      <c r="C74">
        <v>104</v>
      </c>
      <c r="D74" t="s">
        <v>39</v>
      </c>
      <c r="E74" t="s">
        <v>207</v>
      </c>
      <c r="F74">
        <v>100.8</v>
      </c>
      <c r="G74" s="22">
        <v>45507</v>
      </c>
      <c r="H74" s="22">
        <v>45509</v>
      </c>
      <c r="I74" s="22">
        <v>45509</v>
      </c>
      <c r="J74" s="22">
        <v>45493</v>
      </c>
      <c r="K74" s="22">
        <v>45496</v>
      </c>
      <c r="L74" t="s">
        <v>192</v>
      </c>
      <c r="O74" t="s">
        <v>203</v>
      </c>
      <c r="P74" t="s">
        <v>196</v>
      </c>
      <c r="Q74" t="s">
        <v>197</v>
      </c>
      <c r="R74" t="s">
        <v>198</v>
      </c>
      <c r="S74" t="s">
        <v>81</v>
      </c>
    </row>
    <row r="75" spans="1:19" x14ac:dyDescent="0.35">
      <c r="A75">
        <v>66460</v>
      </c>
      <c r="C75">
        <v>104</v>
      </c>
      <c r="D75" t="s">
        <v>39</v>
      </c>
      <c r="E75" t="s">
        <v>207</v>
      </c>
      <c r="F75">
        <v>998.47</v>
      </c>
      <c r="G75" s="22">
        <v>45509</v>
      </c>
      <c r="H75" s="22">
        <v>45509</v>
      </c>
      <c r="I75" s="22">
        <v>45509</v>
      </c>
      <c r="J75" s="22">
        <v>45495</v>
      </c>
      <c r="K75" s="22">
        <v>45496</v>
      </c>
      <c r="L75" t="s">
        <v>192</v>
      </c>
      <c r="O75" t="s">
        <v>195</v>
      </c>
      <c r="P75" t="s">
        <v>196</v>
      </c>
      <c r="Q75" t="s">
        <v>197</v>
      </c>
      <c r="R75" t="s">
        <v>198</v>
      </c>
      <c r="S75" t="s">
        <v>81</v>
      </c>
    </row>
    <row r="76" spans="1:19" x14ac:dyDescent="0.35">
      <c r="A76">
        <v>66648</v>
      </c>
      <c r="C76">
        <v>104</v>
      </c>
      <c r="D76" t="s">
        <v>39</v>
      </c>
      <c r="E76" t="s">
        <v>269</v>
      </c>
      <c r="F76">
        <v>138.5</v>
      </c>
      <c r="G76" s="22">
        <v>45509</v>
      </c>
      <c r="H76" s="22">
        <v>45509</v>
      </c>
      <c r="I76" s="22">
        <v>45509</v>
      </c>
      <c r="J76" s="22">
        <v>45497</v>
      </c>
      <c r="K76" s="22">
        <v>45497</v>
      </c>
      <c r="L76" t="s">
        <v>192</v>
      </c>
      <c r="O76" t="s">
        <v>195</v>
      </c>
      <c r="P76" t="s">
        <v>196</v>
      </c>
      <c r="Q76" t="s">
        <v>197</v>
      </c>
      <c r="R76" t="s">
        <v>198</v>
      </c>
      <c r="S76" t="s">
        <v>81</v>
      </c>
    </row>
    <row r="77" spans="1:19" x14ac:dyDescent="0.35">
      <c r="A77">
        <v>66653</v>
      </c>
      <c r="C77">
        <v>104</v>
      </c>
      <c r="D77" t="s">
        <v>39</v>
      </c>
      <c r="E77" t="s">
        <v>270</v>
      </c>
      <c r="F77">
        <v>561.78</v>
      </c>
      <c r="G77" s="22">
        <v>45509</v>
      </c>
      <c r="H77" s="22">
        <v>45509</v>
      </c>
      <c r="I77" s="22">
        <v>45509</v>
      </c>
      <c r="J77" s="22">
        <v>45497</v>
      </c>
      <c r="K77" s="22">
        <v>45497</v>
      </c>
      <c r="L77" t="s">
        <v>192</v>
      </c>
      <c r="O77" t="s">
        <v>195</v>
      </c>
      <c r="P77" t="s">
        <v>196</v>
      </c>
      <c r="Q77" t="s">
        <v>197</v>
      </c>
      <c r="R77" t="s">
        <v>198</v>
      </c>
      <c r="S77" t="s">
        <v>81</v>
      </c>
    </row>
    <row r="78" spans="1:19" x14ac:dyDescent="0.35">
      <c r="A78">
        <v>66655</v>
      </c>
      <c r="C78">
        <v>104</v>
      </c>
      <c r="D78" t="s">
        <v>39</v>
      </c>
      <c r="E78" t="s">
        <v>270</v>
      </c>
      <c r="F78">
        <v>4542.1000000000004</v>
      </c>
      <c r="G78" s="22">
        <v>45509</v>
      </c>
      <c r="H78" s="22">
        <v>45509</v>
      </c>
      <c r="I78" s="22">
        <v>45509</v>
      </c>
      <c r="J78" s="22">
        <v>45497</v>
      </c>
      <c r="K78" s="22">
        <v>45497</v>
      </c>
      <c r="L78" t="s">
        <v>192</v>
      </c>
      <c r="O78" t="s">
        <v>195</v>
      </c>
      <c r="P78" t="s">
        <v>196</v>
      </c>
      <c r="Q78" t="s">
        <v>197</v>
      </c>
      <c r="R78" t="s">
        <v>198</v>
      </c>
      <c r="S78" t="s">
        <v>81</v>
      </c>
    </row>
    <row r="79" spans="1:19" x14ac:dyDescent="0.35">
      <c r="A79">
        <v>67246</v>
      </c>
      <c r="C79">
        <v>104</v>
      </c>
      <c r="D79" t="s">
        <v>39</v>
      </c>
      <c r="E79" t="s">
        <v>271</v>
      </c>
      <c r="F79">
        <v>54.85</v>
      </c>
      <c r="G79" s="22">
        <v>45509</v>
      </c>
      <c r="H79" s="22">
        <v>45509</v>
      </c>
      <c r="I79" s="22">
        <v>45509</v>
      </c>
      <c r="J79" s="22">
        <v>45498</v>
      </c>
      <c r="K79" s="22">
        <v>45501</v>
      </c>
      <c r="L79" t="s">
        <v>192</v>
      </c>
      <c r="O79" t="s">
        <v>195</v>
      </c>
      <c r="P79" t="s">
        <v>196</v>
      </c>
      <c r="Q79" t="s">
        <v>197</v>
      </c>
      <c r="R79" t="s">
        <v>198</v>
      </c>
      <c r="S79" t="s">
        <v>81</v>
      </c>
    </row>
    <row r="80" spans="1:19" x14ac:dyDescent="0.35">
      <c r="A80">
        <v>67676</v>
      </c>
      <c r="C80">
        <v>104</v>
      </c>
      <c r="D80" t="s">
        <v>39</v>
      </c>
      <c r="E80" t="s">
        <v>272</v>
      </c>
      <c r="F80">
        <v>3519.18</v>
      </c>
      <c r="G80" s="22">
        <v>45507</v>
      </c>
      <c r="H80" s="22">
        <v>45509</v>
      </c>
      <c r="I80" s="22">
        <v>45509</v>
      </c>
      <c r="J80" s="22">
        <v>45503</v>
      </c>
      <c r="K80" s="22">
        <v>45503</v>
      </c>
      <c r="L80" t="s">
        <v>192</v>
      </c>
      <c r="M80" t="s">
        <v>193</v>
      </c>
      <c r="N80" t="s">
        <v>273</v>
      </c>
      <c r="O80" t="s">
        <v>203</v>
      </c>
      <c r="P80" t="s">
        <v>196</v>
      </c>
      <c r="Q80" t="s">
        <v>197</v>
      </c>
      <c r="R80" t="s">
        <v>198</v>
      </c>
      <c r="S80" t="s">
        <v>81</v>
      </c>
    </row>
    <row r="81" spans="1:19" x14ac:dyDescent="0.35">
      <c r="A81">
        <v>67731</v>
      </c>
      <c r="C81">
        <v>104</v>
      </c>
      <c r="D81" t="s">
        <v>39</v>
      </c>
      <c r="E81" t="s">
        <v>274</v>
      </c>
      <c r="F81">
        <v>474.24</v>
      </c>
      <c r="G81" s="22">
        <v>45509</v>
      </c>
      <c r="H81" s="22">
        <v>45509</v>
      </c>
      <c r="I81" s="22">
        <v>45509</v>
      </c>
      <c r="J81" s="22">
        <v>45503</v>
      </c>
      <c r="K81" s="22">
        <v>45503</v>
      </c>
      <c r="L81" t="s">
        <v>192</v>
      </c>
      <c r="O81" t="s">
        <v>195</v>
      </c>
      <c r="P81" t="s">
        <v>196</v>
      </c>
      <c r="Q81" t="s">
        <v>197</v>
      </c>
      <c r="R81" t="s">
        <v>198</v>
      </c>
      <c r="S81" t="s">
        <v>81</v>
      </c>
    </row>
    <row r="82" spans="1:19" x14ac:dyDescent="0.35">
      <c r="A82">
        <v>65053</v>
      </c>
      <c r="C82">
        <v>104</v>
      </c>
      <c r="D82" t="s">
        <v>39</v>
      </c>
      <c r="E82" t="s">
        <v>199</v>
      </c>
      <c r="F82">
        <v>405.36</v>
      </c>
      <c r="G82" s="22">
        <v>45507</v>
      </c>
      <c r="H82" s="22">
        <v>45509</v>
      </c>
      <c r="I82" s="22">
        <v>45509</v>
      </c>
      <c r="J82" s="22">
        <v>45486</v>
      </c>
      <c r="K82" s="22">
        <v>45488</v>
      </c>
      <c r="L82" t="s">
        <v>192</v>
      </c>
      <c r="M82" t="s">
        <v>193</v>
      </c>
      <c r="N82" t="s">
        <v>194</v>
      </c>
      <c r="O82" t="s">
        <v>203</v>
      </c>
      <c r="P82" t="s">
        <v>196</v>
      </c>
      <c r="Q82" t="s">
        <v>197</v>
      </c>
      <c r="R82" t="s">
        <v>198</v>
      </c>
      <c r="S82" t="s">
        <v>81</v>
      </c>
    </row>
    <row r="83" spans="1:19" x14ac:dyDescent="0.35">
      <c r="A83">
        <v>65146</v>
      </c>
      <c r="C83">
        <v>104</v>
      </c>
      <c r="D83" t="s">
        <v>39</v>
      </c>
      <c r="E83" t="s">
        <v>275</v>
      </c>
      <c r="F83">
        <v>331.37</v>
      </c>
      <c r="G83" s="22">
        <v>45509</v>
      </c>
      <c r="H83" s="22">
        <v>45509</v>
      </c>
      <c r="I83" s="22">
        <v>45509</v>
      </c>
      <c r="J83" s="22">
        <v>45489</v>
      </c>
      <c r="K83" s="22">
        <v>45489</v>
      </c>
      <c r="L83" t="s">
        <v>192</v>
      </c>
      <c r="M83" t="s">
        <v>216</v>
      </c>
      <c r="N83" t="s">
        <v>276</v>
      </c>
      <c r="O83" t="s">
        <v>195</v>
      </c>
      <c r="P83" t="s">
        <v>196</v>
      </c>
      <c r="Q83" t="s">
        <v>197</v>
      </c>
      <c r="R83" t="s">
        <v>198</v>
      </c>
      <c r="S83" t="s">
        <v>81</v>
      </c>
    </row>
    <row r="84" spans="1:19" x14ac:dyDescent="0.35">
      <c r="A84">
        <v>65517</v>
      </c>
      <c r="C84">
        <v>104</v>
      </c>
      <c r="D84" t="s">
        <v>39</v>
      </c>
      <c r="E84" t="s">
        <v>277</v>
      </c>
      <c r="F84">
        <v>6094.72</v>
      </c>
      <c r="G84" s="22">
        <v>45509</v>
      </c>
      <c r="H84" s="22">
        <v>45509</v>
      </c>
      <c r="I84" s="22">
        <v>45509</v>
      </c>
      <c r="J84" s="22">
        <v>45490</v>
      </c>
      <c r="K84" s="22">
        <v>45490</v>
      </c>
      <c r="L84" t="s">
        <v>192</v>
      </c>
      <c r="M84" t="s">
        <v>193</v>
      </c>
      <c r="N84" t="s">
        <v>278</v>
      </c>
      <c r="O84" t="s">
        <v>195</v>
      </c>
      <c r="P84" t="s">
        <v>196</v>
      </c>
      <c r="Q84" t="s">
        <v>197</v>
      </c>
      <c r="R84" t="s">
        <v>198</v>
      </c>
      <c r="S84" t="s">
        <v>81</v>
      </c>
    </row>
    <row r="85" spans="1:19" x14ac:dyDescent="0.35">
      <c r="A85">
        <v>65518</v>
      </c>
      <c r="C85">
        <v>104</v>
      </c>
      <c r="D85" t="s">
        <v>39</v>
      </c>
      <c r="E85" t="s">
        <v>277</v>
      </c>
      <c r="F85">
        <v>6372.32</v>
      </c>
      <c r="G85" s="22">
        <v>45509</v>
      </c>
      <c r="H85" s="22">
        <v>45509</v>
      </c>
      <c r="I85" s="22">
        <v>45509</v>
      </c>
      <c r="J85" s="22">
        <v>45490</v>
      </c>
      <c r="K85" s="22">
        <v>45490</v>
      </c>
      <c r="L85" t="s">
        <v>192</v>
      </c>
      <c r="M85" t="s">
        <v>193</v>
      </c>
      <c r="N85" t="s">
        <v>278</v>
      </c>
      <c r="O85" t="s">
        <v>195</v>
      </c>
      <c r="P85" t="s">
        <v>196</v>
      </c>
      <c r="Q85" t="s">
        <v>197</v>
      </c>
      <c r="R85" t="s">
        <v>198</v>
      </c>
      <c r="S85" t="s">
        <v>81</v>
      </c>
    </row>
    <row r="86" spans="1:19" x14ac:dyDescent="0.35">
      <c r="A86">
        <v>65521</v>
      </c>
      <c r="C86">
        <v>104</v>
      </c>
      <c r="D86" t="s">
        <v>39</v>
      </c>
      <c r="E86" t="s">
        <v>277</v>
      </c>
      <c r="F86">
        <v>1622.58</v>
      </c>
      <c r="G86" s="22">
        <v>45509</v>
      </c>
      <c r="H86" s="22">
        <v>45509</v>
      </c>
      <c r="I86" s="22">
        <v>45509</v>
      </c>
      <c r="J86" s="22">
        <v>45490</v>
      </c>
      <c r="K86" s="22">
        <v>45490</v>
      </c>
      <c r="L86" t="s">
        <v>192</v>
      </c>
      <c r="M86" t="s">
        <v>193</v>
      </c>
      <c r="N86" t="s">
        <v>278</v>
      </c>
      <c r="O86" t="s">
        <v>195</v>
      </c>
      <c r="P86" t="s">
        <v>196</v>
      </c>
      <c r="Q86" t="s">
        <v>197</v>
      </c>
      <c r="R86" t="s">
        <v>198</v>
      </c>
      <c r="S86" t="s">
        <v>81</v>
      </c>
    </row>
    <row r="87" spans="1:19" x14ac:dyDescent="0.35">
      <c r="A87">
        <v>65690</v>
      </c>
      <c r="C87">
        <v>104</v>
      </c>
      <c r="D87" t="s">
        <v>39</v>
      </c>
      <c r="E87" t="s">
        <v>279</v>
      </c>
      <c r="F87">
        <v>560</v>
      </c>
      <c r="G87" s="22">
        <v>45507</v>
      </c>
      <c r="H87" s="22">
        <v>45509</v>
      </c>
      <c r="I87" s="22">
        <v>45509</v>
      </c>
      <c r="J87" s="22">
        <v>45491</v>
      </c>
      <c r="K87" s="22">
        <v>45491</v>
      </c>
      <c r="L87" t="s">
        <v>192</v>
      </c>
      <c r="M87" t="s">
        <v>280</v>
      </c>
      <c r="N87" t="s">
        <v>281</v>
      </c>
      <c r="O87" t="s">
        <v>203</v>
      </c>
      <c r="P87" t="s">
        <v>196</v>
      </c>
      <c r="Q87" t="s">
        <v>197</v>
      </c>
      <c r="R87" t="s">
        <v>198</v>
      </c>
      <c r="S87" t="s">
        <v>81</v>
      </c>
    </row>
    <row r="88" spans="1:19" x14ac:dyDescent="0.35">
      <c r="A88">
        <v>65731</v>
      </c>
      <c r="C88">
        <v>104</v>
      </c>
      <c r="D88" t="s">
        <v>39</v>
      </c>
      <c r="E88" t="s">
        <v>282</v>
      </c>
      <c r="F88">
        <v>429.6</v>
      </c>
      <c r="G88" s="22">
        <v>45507</v>
      </c>
      <c r="H88" s="22">
        <v>45509</v>
      </c>
      <c r="I88" s="22">
        <v>45509</v>
      </c>
      <c r="J88" s="22">
        <v>45491</v>
      </c>
      <c r="K88" s="22">
        <v>45491</v>
      </c>
      <c r="L88" t="s">
        <v>192</v>
      </c>
      <c r="O88" t="s">
        <v>203</v>
      </c>
      <c r="P88" t="s">
        <v>196</v>
      </c>
      <c r="Q88" t="s">
        <v>197</v>
      </c>
      <c r="R88" t="s">
        <v>198</v>
      </c>
      <c r="S88" t="s">
        <v>81</v>
      </c>
    </row>
    <row r="89" spans="1:19" x14ac:dyDescent="0.35">
      <c r="A89">
        <v>63397</v>
      </c>
      <c r="C89">
        <v>104</v>
      </c>
      <c r="D89" t="s">
        <v>39</v>
      </c>
      <c r="E89" t="s">
        <v>283</v>
      </c>
      <c r="F89">
        <v>512.28</v>
      </c>
      <c r="G89" s="22">
        <v>45509</v>
      </c>
      <c r="H89" s="22">
        <v>45509</v>
      </c>
      <c r="I89" s="22">
        <v>45509</v>
      </c>
      <c r="J89" s="22">
        <v>45477</v>
      </c>
      <c r="K89" s="22">
        <v>45478</v>
      </c>
      <c r="L89" t="s">
        <v>192</v>
      </c>
      <c r="M89" t="s">
        <v>210</v>
      </c>
      <c r="N89" t="s">
        <v>221</v>
      </c>
      <c r="O89" t="s">
        <v>195</v>
      </c>
      <c r="P89" t="s">
        <v>196</v>
      </c>
      <c r="Q89" t="s">
        <v>197</v>
      </c>
      <c r="R89" t="s">
        <v>198</v>
      </c>
      <c r="S89" t="s">
        <v>81</v>
      </c>
    </row>
    <row r="90" spans="1:19" x14ac:dyDescent="0.35">
      <c r="A90">
        <v>63399</v>
      </c>
      <c r="C90">
        <v>104</v>
      </c>
      <c r="D90" t="s">
        <v>39</v>
      </c>
      <c r="E90" t="s">
        <v>283</v>
      </c>
      <c r="F90">
        <v>1111.4000000000001</v>
      </c>
      <c r="G90" s="22">
        <v>45509</v>
      </c>
      <c r="H90" s="22">
        <v>45509</v>
      </c>
      <c r="I90" s="22">
        <v>45509</v>
      </c>
      <c r="J90" s="22">
        <v>45477</v>
      </c>
      <c r="K90" s="22">
        <v>45478</v>
      </c>
      <c r="L90" t="s">
        <v>192</v>
      </c>
      <c r="O90" t="s">
        <v>195</v>
      </c>
      <c r="P90" t="s">
        <v>196</v>
      </c>
      <c r="Q90" t="s">
        <v>197</v>
      </c>
      <c r="R90" t="s">
        <v>198</v>
      </c>
      <c r="S90" t="s">
        <v>81</v>
      </c>
    </row>
    <row r="91" spans="1:19" x14ac:dyDescent="0.35">
      <c r="A91">
        <v>64233</v>
      </c>
      <c r="C91">
        <v>104</v>
      </c>
      <c r="D91" t="s">
        <v>39</v>
      </c>
      <c r="E91" t="s">
        <v>283</v>
      </c>
      <c r="F91">
        <v>107.81</v>
      </c>
      <c r="G91" s="22">
        <v>45509</v>
      </c>
      <c r="H91" s="22">
        <v>45509</v>
      </c>
      <c r="I91" s="22">
        <v>45509</v>
      </c>
      <c r="J91" s="22">
        <v>45479</v>
      </c>
      <c r="K91" s="22">
        <v>45483</v>
      </c>
      <c r="L91" t="s">
        <v>192</v>
      </c>
      <c r="O91" t="s">
        <v>195</v>
      </c>
      <c r="P91" t="s">
        <v>196</v>
      </c>
      <c r="Q91" t="s">
        <v>197</v>
      </c>
      <c r="R91" t="s">
        <v>198</v>
      </c>
      <c r="S91" t="s">
        <v>81</v>
      </c>
    </row>
    <row r="92" spans="1:19" x14ac:dyDescent="0.35">
      <c r="A92">
        <v>64814</v>
      </c>
      <c r="C92">
        <v>104</v>
      </c>
      <c r="D92" t="s">
        <v>39</v>
      </c>
      <c r="E92" t="s">
        <v>209</v>
      </c>
      <c r="F92">
        <v>804</v>
      </c>
      <c r="G92" s="22">
        <v>45506</v>
      </c>
      <c r="H92" s="22">
        <v>45506</v>
      </c>
      <c r="I92" s="22">
        <v>45506</v>
      </c>
      <c r="J92" s="22">
        <v>45485</v>
      </c>
      <c r="K92" s="22">
        <v>45485</v>
      </c>
      <c r="L92" t="s">
        <v>192</v>
      </c>
      <c r="O92" t="s">
        <v>203</v>
      </c>
      <c r="P92" t="s">
        <v>196</v>
      </c>
      <c r="Q92" t="s">
        <v>197</v>
      </c>
      <c r="R92" t="s">
        <v>198</v>
      </c>
      <c r="S92" t="s">
        <v>81</v>
      </c>
    </row>
    <row r="93" spans="1:19" x14ac:dyDescent="0.35">
      <c r="A93">
        <v>65916</v>
      </c>
      <c r="C93">
        <v>104</v>
      </c>
      <c r="D93" t="s">
        <v>39</v>
      </c>
      <c r="E93" t="s">
        <v>284</v>
      </c>
      <c r="F93">
        <v>560</v>
      </c>
      <c r="G93" s="22">
        <v>45506</v>
      </c>
      <c r="H93" s="22">
        <v>45506</v>
      </c>
      <c r="I93" s="22">
        <v>45506</v>
      </c>
      <c r="J93" s="22">
        <v>45492</v>
      </c>
      <c r="K93" s="22">
        <v>45492</v>
      </c>
      <c r="L93" t="s">
        <v>97</v>
      </c>
      <c r="M93" t="s">
        <v>280</v>
      </c>
      <c r="N93" t="s">
        <v>281</v>
      </c>
      <c r="O93" t="s">
        <v>203</v>
      </c>
      <c r="P93" t="s">
        <v>196</v>
      </c>
      <c r="Q93" t="s">
        <v>197</v>
      </c>
      <c r="R93" t="s">
        <v>198</v>
      </c>
      <c r="S93" t="s">
        <v>81</v>
      </c>
    </row>
    <row r="94" spans="1:19" x14ac:dyDescent="0.35">
      <c r="A94">
        <v>66000</v>
      </c>
      <c r="C94">
        <v>104</v>
      </c>
      <c r="D94" t="s">
        <v>39</v>
      </c>
      <c r="E94" t="s">
        <v>204</v>
      </c>
      <c r="F94">
        <v>1228.5999999999999</v>
      </c>
      <c r="G94" s="22">
        <v>45506</v>
      </c>
      <c r="H94" s="22">
        <v>45506</v>
      </c>
      <c r="I94" s="22">
        <v>45506</v>
      </c>
      <c r="J94" s="22">
        <v>45492</v>
      </c>
      <c r="K94" s="22">
        <v>45492</v>
      </c>
      <c r="L94" t="s">
        <v>192</v>
      </c>
      <c r="O94" t="s">
        <v>203</v>
      </c>
      <c r="P94" t="s">
        <v>196</v>
      </c>
      <c r="Q94" t="s">
        <v>197</v>
      </c>
      <c r="R94" t="s">
        <v>198</v>
      </c>
      <c r="S94" t="s">
        <v>81</v>
      </c>
    </row>
    <row r="95" spans="1:19" x14ac:dyDescent="0.35">
      <c r="A95">
        <v>66005</v>
      </c>
      <c r="C95">
        <v>104</v>
      </c>
      <c r="D95" t="s">
        <v>39</v>
      </c>
      <c r="E95" t="s">
        <v>205</v>
      </c>
      <c r="F95">
        <v>716.94</v>
      </c>
      <c r="G95" s="22">
        <v>45506</v>
      </c>
      <c r="H95" s="22">
        <v>45506</v>
      </c>
      <c r="I95" s="22">
        <v>45506</v>
      </c>
      <c r="J95" s="22">
        <v>45492</v>
      </c>
      <c r="K95" s="22">
        <v>45492</v>
      </c>
      <c r="L95" t="s">
        <v>192</v>
      </c>
      <c r="O95" t="s">
        <v>203</v>
      </c>
      <c r="P95" t="s">
        <v>196</v>
      </c>
      <c r="Q95" t="s">
        <v>197</v>
      </c>
      <c r="R95" t="s">
        <v>198</v>
      </c>
      <c r="S95" t="s">
        <v>81</v>
      </c>
    </row>
    <row r="96" spans="1:19" x14ac:dyDescent="0.35">
      <c r="A96">
        <v>66008</v>
      </c>
      <c r="C96">
        <v>104</v>
      </c>
      <c r="D96" t="s">
        <v>39</v>
      </c>
      <c r="E96" t="s">
        <v>228</v>
      </c>
      <c r="F96">
        <v>513</v>
      </c>
      <c r="G96" s="22">
        <v>45506</v>
      </c>
      <c r="H96" s="22">
        <v>45506</v>
      </c>
      <c r="I96" s="22">
        <v>45506</v>
      </c>
      <c r="J96" s="22">
        <v>45491</v>
      </c>
      <c r="K96" s="22">
        <v>45492</v>
      </c>
      <c r="L96" t="s">
        <v>192</v>
      </c>
      <c r="O96" t="s">
        <v>203</v>
      </c>
      <c r="P96" t="s">
        <v>196</v>
      </c>
      <c r="Q96" t="s">
        <v>197</v>
      </c>
      <c r="R96" t="s">
        <v>198</v>
      </c>
      <c r="S96" t="s">
        <v>81</v>
      </c>
    </row>
    <row r="97" spans="1:19" x14ac:dyDescent="0.35">
      <c r="A97">
        <v>66650</v>
      </c>
      <c r="C97">
        <v>104</v>
      </c>
      <c r="D97" t="s">
        <v>39</v>
      </c>
      <c r="E97" t="s">
        <v>270</v>
      </c>
      <c r="F97">
        <v>238</v>
      </c>
      <c r="G97" s="22">
        <v>45506</v>
      </c>
      <c r="H97" s="22">
        <v>45506</v>
      </c>
      <c r="I97" s="22">
        <v>45506</v>
      </c>
      <c r="J97" s="22">
        <v>45497</v>
      </c>
      <c r="K97" s="22">
        <v>45497</v>
      </c>
      <c r="L97" t="s">
        <v>192</v>
      </c>
      <c r="O97" t="s">
        <v>203</v>
      </c>
      <c r="P97" t="s">
        <v>196</v>
      </c>
      <c r="Q97" t="s">
        <v>197</v>
      </c>
      <c r="R97" t="s">
        <v>198</v>
      </c>
      <c r="S97" t="s">
        <v>81</v>
      </c>
    </row>
    <row r="98" spans="1:19" x14ac:dyDescent="0.35">
      <c r="A98">
        <v>63007</v>
      </c>
      <c r="C98">
        <v>104</v>
      </c>
      <c r="D98" t="s">
        <v>39</v>
      </c>
      <c r="E98" t="s">
        <v>234</v>
      </c>
      <c r="F98">
        <v>5839.96</v>
      </c>
      <c r="G98" s="22">
        <v>45506</v>
      </c>
      <c r="H98" s="22">
        <v>45506</v>
      </c>
      <c r="I98" s="22">
        <v>45506</v>
      </c>
      <c r="J98" s="22">
        <v>45476</v>
      </c>
      <c r="K98" s="22">
        <v>45476</v>
      </c>
      <c r="L98" t="s">
        <v>192</v>
      </c>
      <c r="O98" t="s">
        <v>203</v>
      </c>
      <c r="P98" t="s">
        <v>196</v>
      </c>
      <c r="Q98" t="s">
        <v>197</v>
      </c>
      <c r="R98" t="s">
        <v>198</v>
      </c>
      <c r="S98" t="s">
        <v>81</v>
      </c>
    </row>
    <row r="99" spans="1:19" x14ac:dyDescent="0.35">
      <c r="A99">
        <v>69321</v>
      </c>
      <c r="C99">
        <v>104</v>
      </c>
      <c r="D99" t="s">
        <v>39</v>
      </c>
      <c r="E99" t="s">
        <v>285</v>
      </c>
      <c r="F99">
        <v>7.84</v>
      </c>
      <c r="G99" s="22">
        <v>45506</v>
      </c>
      <c r="H99" s="22"/>
      <c r="I99" s="22">
        <v>45506</v>
      </c>
      <c r="J99" s="22">
        <v>45506</v>
      </c>
      <c r="K99" s="22">
        <v>45511</v>
      </c>
      <c r="L99" t="s">
        <v>286</v>
      </c>
      <c r="M99" t="s">
        <v>287</v>
      </c>
      <c r="N99" t="s">
        <v>25</v>
      </c>
      <c r="O99" t="s">
        <v>203</v>
      </c>
      <c r="S99" t="s">
        <v>81</v>
      </c>
    </row>
    <row r="100" spans="1:19" x14ac:dyDescent="0.35">
      <c r="A100">
        <v>69117</v>
      </c>
      <c r="C100">
        <v>104</v>
      </c>
      <c r="D100" t="s">
        <v>39</v>
      </c>
      <c r="E100" t="s">
        <v>285</v>
      </c>
      <c r="F100">
        <v>8.4</v>
      </c>
      <c r="G100" s="22">
        <v>45505</v>
      </c>
      <c r="H100" s="22"/>
      <c r="I100" s="22">
        <v>45505</v>
      </c>
      <c r="J100" s="22">
        <v>45505</v>
      </c>
      <c r="K100" s="22">
        <v>45510</v>
      </c>
      <c r="L100" t="s">
        <v>286</v>
      </c>
      <c r="M100" t="s">
        <v>287</v>
      </c>
      <c r="N100" t="s">
        <v>25</v>
      </c>
      <c r="O100" t="s">
        <v>203</v>
      </c>
      <c r="S100" t="s">
        <v>81</v>
      </c>
    </row>
    <row r="101" spans="1:19" x14ac:dyDescent="0.35">
      <c r="A101">
        <v>66355</v>
      </c>
      <c r="C101">
        <v>104</v>
      </c>
      <c r="D101" t="s">
        <v>39</v>
      </c>
      <c r="E101" t="s">
        <v>208</v>
      </c>
      <c r="F101">
        <v>3740.4</v>
      </c>
      <c r="G101" s="22">
        <v>45505</v>
      </c>
      <c r="H101" s="22">
        <v>45505</v>
      </c>
      <c r="I101" s="22">
        <v>45505</v>
      </c>
      <c r="J101" s="22">
        <v>45495</v>
      </c>
      <c r="K101" s="22">
        <v>45496</v>
      </c>
      <c r="L101" t="s">
        <v>192</v>
      </c>
      <c r="O101" t="s">
        <v>203</v>
      </c>
      <c r="P101" t="s">
        <v>196</v>
      </c>
      <c r="Q101" t="s">
        <v>197</v>
      </c>
      <c r="R101" t="s">
        <v>198</v>
      </c>
      <c r="S101" t="s">
        <v>81</v>
      </c>
    </row>
    <row r="102" spans="1:19" x14ac:dyDescent="0.35">
      <c r="A102">
        <v>67899</v>
      </c>
      <c r="C102">
        <v>104</v>
      </c>
      <c r="D102" t="s">
        <v>39</v>
      </c>
      <c r="E102" t="s">
        <v>288</v>
      </c>
      <c r="F102">
        <v>2510</v>
      </c>
      <c r="G102" s="22">
        <v>45505</v>
      </c>
      <c r="H102" s="22">
        <v>45505</v>
      </c>
      <c r="I102" s="22">
        <v>45505</v>
      </c>
      <c r="J102" s="22">
        <v>45504</v>
      </c>
      <c r="K102" s="22">
        <v>45504</v>
      </c>
      <c r="L102" t="s">
        <v>192</v>
      </c>
      <c r="M102" t="s">
        <v>261</v>
      </c>
      <c r="N102" t="s">
        <v>262</v>
      </c>
      <c r="O102" t="s">
        <v>203</v>
      </c>
      <c r="P102" t="s">
        <v>196</v>
      </c>
      <c r="Q102" t="s">
        <v>197</v>
      </c>
      <c r="R102" t="s">
        <v>198</v>
      </c>
      <c r="S102" t="s">
        <v>81</v>
      </c>
    </row>
    <row r="103" spans="1:19" x14ac:dyDescent="0.35">
      <c r="A103">
        <v>65098</v>
      </c>
      <c r="C103">
        <v>104</v>
      </c>
      <c r="D103" t="s">
        <v>39</v>
      </c>
      <c r="E103" t="s">
        <v>215</v>
      </c>
      <c r="F103">
        <v>1370</v>
      </c>
      <c r="G103" s="22">
        <v>45505</v>
      </c>
      <c r="H103" s="22">
        <v>45505</v>
      </c>
      <c r="I103" s="22">
        <v>45505</v>
      </c>
      <c r="J103" s="22">
        <v>45505</v>
      </c>
      <c r="K103" s="22">
        <v>45489</v>
      </c>
      <c r="L103" t="s">
        <v>97</v>
      </c>
      <c r="M103" t="s">
        <v>216</v>
      </c>
      <c r="N103" t="s">
        <v>217</v>
      </c>
      <c r="O103" t="s">
        <v>203</v>
      </c>
      <c r="P103" t="s">
        <v>196</v>
      </c>
      <c r="Q103" t="s">
        <v>197</v>
      </c>
      <c r="R103" t="s">
        <v>198</v>
      </c>
      <c r="S103" t="s">
        <v>81</v>
      </c>
    </row>
    <row r="104" spans="1:19" x14ac:dyDescent="0.35">
      <c r="A104">
        <v>65997</v>
      </c>
      <c r="C104">
        <v>104</v>
      </c>
      <c r="D104" t="s">
        <v>39</v>
      </c>
      <c r="E104" t="s">
        <v>267</v>
      </c>
      <c r="F104">
        <v>316</v>
      </c>
      <c r="G104" s="22">
        <v>45505</v>
      </c>
      <c r="H104" s="22">
        <v>45505</v>
      </c>
      <c r="I104" s="22">
        <v>45505</v>
      </c>
      <c r="J104" s="22">
        <v>45492</v>
      </c>
      <c r="K104" s="22">
        <v>45492</v>
      </c>
      <c r="L104" t="s">
        <v>192</v>
      </c>
      <c r="O104" t="s">
        <v>203</v>
      </c>
      <c r="P104" t="s">
        <v>196</v>
      </c>
      <c r="Q104" t="s">
        <v>197</v>
      </c>
      <c r="R104" t="s">
        <v>198</v>
      </c>
      <c r="S104" t="s">
        <v>81</v>
      </c>
    </row>
    <row r="105" spans="1:19" x14ac:dyDescent="0.35">
      <c r="A105">
        <v>66014</v>
      </c>
      <c r="C105">
        <v>104</v>
      </c>
      <c r="D105" t="s">
        <v>39</v>
      </c>
      <c r="E105" t="s">
        <v>230</v>
      </c>
      <c r="F105">
        <v>360</v>
      </c>
      <c r="G105" s="22">
        <v>45505</v>
      </c>
      <c r="H105" s="22">
        <v>45505</v>
      </c>
      <c r="I105" s="22">
        <v>45505</v>
      </c>
      <c r="J105" s="22">
        <v>45492</v>
      </c>
      <c r="K105" s="22">
        <v>45492</v>
      </c>
      <c r="L105" t="s">
        <v>192</v>
      </c>
      <c r="O105" t="s">
        <v>203</v>
      </c>
      <c r="P105" t="s">
        <v>196</v>
      </c>
      <c r="Q105" t="s">
        <v>197</v>
      </c>
      <c r="R105" t="s">
        <v>198</v>
      </c>
      <c r="S105" t="s">
        <v>81</v>
      </c>
    </row>
    <row r="106" spans="1:19" x14ac:dyDescent="0.35">
      <c r="A106">
        <v>66015</v>
      </c>
      <c r="C106">
        <v>104</v>
      </c>
      <c r="D106" t="s">
        <v>39</v>
      </c>
      <c r="E106" t="s">
        <v>207</v>
      </c>
      <c r="F106">
        <v>1102.54</v>
      </c>
      <c r="G106" s="22">
        <v>45505</v>
      </c>
      <c r="H106" s="22">
        <v>45505</v>
      </c>
      <c r="I106" s="22">
        <v>45505</v>
      </c>
      <c r="J106" s="22">
        <v>45492</v>
      </c>
      <c r="K106" s="22">
        <v>45492</v>
      </c>
      <c r="L106" t="s">
        <v>192</v>
      </c>
      <c r="O106" t="s">
        <v>203</v>
      </c>
      <c r="P106" t="s">
        <v>196</v>
      </c>
      <c r="Q106" t="s">
        <v>197</v>
      </c>
      <c r="R106" t="s">
        <v>198</v>
      </c>
      <c r="S106" t="s">
        <v>81</v>
      </c>
    </row>
    <row r="107" spans="1:19" x14ac:dyDescent="0.35">
      <c r="A107">
        <v>57843</v>
      </c>
      <c r="C107">
        <v>104</v>
      </c>
      <c r="D107" t="s">
        <v>39</v>
      </c>
      <c r="E107" t="s">
        <v>289</v>
      </c>
      <c r="F107">
        <v>693.34</v>
      </c>
      <c r="G107" s="22">
        <v>45505</v>
      </c>
      <c r="H107" s="22">
        <v>45505</v>
      </c>
      <c r="I107" s="22">
        <v>45505</v>
      </c>
      <c r="J107" s="22">
        <v>45505</v>
      </c>
      <c r="K107" s="22">
        <v>45454</v>
      </c>
      <c r="L107" t="s">
        <v>192</v>
      </c>
      <c r="M107" t="s">
        <v>280</v>
      </c>
      <c r="N107" t="s">
        <v>281</v>
      </c>
      <c r="O107" t="s">
        <v>203</v>
      </c>
      <c r="P107" t="s">
        <v>196</v>
      </c>
      <c r="Q107" t="s">
        <v>197</v>
      </c>
      <c r="R107" t="s">
        <v>198</v>
      </c>
      <c r="S107" t="s">
        <v>81</v>
      </c>
    </row>
    <row r="108" spans="1:19" x14ac:dyDescent="0.35">
      <c r="A108">
        <v>63014</v>
      </c>
      <c r="C108">
        <v>104</v>
      </c>
      <c r="D108" t="s">
        <v>39</v>
      </c>
      <c r="E108" t="s">
        <v>290</v>
      </c>
      <c r="F108">
        <v>315.60000000000002</v>
      </c>
      <c r="G108" s="22">
        <v>45505</v>
      </c>
      <c r="H108" s="22">
        <v>45505</v>
      </c>
      <c r="I108" s="22">
        <v>45505</v>
      </c>
      <c r="J108" s="22">
        <v>45476</v>
      </c>
      <c r="K108" s="22">
        <v>45476</v>
      </c>
      <c r="L108" t="s">
        <v>192</v>
      </c>
      <c r="O108" t="s">
        <v>203</v>
      </c>
      <c r="P108" t="s">
        <v>196</v>
      </c>
      <c r="Q108" t="s">
        <v>197</v>
      </c>
      <c r="R108" t="s">
        <v>198</v>
      </c>
      <c r="S108" t="s">
        <v>81</v>
      </c>
    </row>
    <row r="109" spans="1:19" x14ac:dyDescent="0.35">
      <c r="A109">
        <v>59262</v>
      </c>
      <c r="C109">
        <v>104</v>
      </c>
      <c r="D109" t="s">
        <v>39</v>
      </c>
      <c r="E109" t="s">
        <v>218</v>
      </c>
      <c r="F109">
        <v>18377.32</v>
      </c>
      <c r="G109" s="22">
        <v>45505</v>
      </c>
      <c r="H109" s="22">
        <v>45505</v>
      </c>
      <c r="I109" s="22">
        <v>45505</v>
      </c>
      <c r="J109" s="22">
        <v>45474</v>
      </c>
      <c r="K109" s="22">
        <v>45461</v>
      </c>
      <c r="L109" t="s">
        <v>192</v>
      </c>
      <c r="M109" t="s">
        <v>216</v>
      </c>
      <c r="N109" t="s">
        <v>219</v>
      </c>
      <c r="O109" t="s">
        <v>203</v>
      </c>
      <c r="P109" t="s">
        <v>196</v>
      </c>
      <c r="Q109" t="s">
        <v>197</v>
      </c>
      <c r="R109" t="s">
        <v>198</v>
      </c>
      <c r="S109" t="s">
        <v>81</v>
      </c>
    </row>
    <row r="110" spans="1:19" x14ac:dyDescent="0.35">
      <c r="A110">
        <v>65254</v>
      </c>
      <c r="C110">
        <v>104</v>
      </c>
      <c r="D110" t="s">
        <v>39</v>
      </c>
      <c r="E110" t="s">
        <v>291</v>
      </c>
      <c r="F110">
        <v>560</v>
      </c>
      <c r="G110" s="22">
        <v>45504</v>
      </c>
      <c r="H110" s="22">
        <v>45504</v>
      </c>
      <c r="I110" s="22">
        <v>45504</v>
      </c>
      <c r="J110" s="22">
        <v>45489</v>
      </c>
      <c r="K110" s="22">
        <v>45489</v>
      </c>
      <c r="L110" t="s">
        <v>97</v>
      </c>
      <c r="M110" t="s">
        <v>239</v>
      </c>
      <c r="N110" t="s">
        <v>292</v>
      </c>
      <c r="O110" t="s">
        <v>203</v>
      </c>
      <c r="P110" t="s">
        <v>196</v>
      </c>
      <c r="Q110" t="s">
        <v>197</v>
      </c>
      <c r="R110" t="s">
        <v>198</v>
      </c>
      <c r="S110" t="s">
        <v>81</v>
      </c>
    </row>
    <row r="111" spans="1:19" x14ac:dyDescent="0.35">
      <c r="A111">
        <v>65623</v>
      </c>
      <c r="C111">
        <v>104</v>
      </c>
      <c r="D111" t="s">
        <v>39</v>
      </c>
      <c r="E111" t="s">
        <v>204</v>
      </c>
      <c r="F111">
        <v>847.7</v>
      </c>
      <c r="G111" s="22">
        <v>45504</v>
      </c>
      <c r="H111" s="22">
        <v>45504</v>
      </c>
      <c r="I111" s="22">
        <v>45504</v>
      </c>
      <c r="J111" s="22">
        <v>45490</v>
      </c>
      <c r="K111" s="22">
        <v>45490</v>
      </c>
      <c r="L111" t="s">
        <v>192</v>
      </c>
      <c r="O111" t="s">
        <v>203</v>
      </c>
      <c r="P111" t="s">
        <v>196</v>
      </c>
      <c r="Q111" t="s">
        <v>197</v>
      </c>
      <c r="R111" t="s">
        <v>198</v>
      </c>
      <c r="S111" t="s">
        <v>81</v>
      </c>
    </row>
    <row r="112" spans="1:19" x14ac:dyDescent="0.35">
      <c r="A112">
        <v>65639</v>
      </c>
      <c r="C112">
        <v>104</v>
      </c>
      <c r="D112" t="s">
        <v>39</v>
      </c>
      <c r="E112" t="s">
        <v>207</v>
      </c>
      <c r="F112">
        <v>839.63</v>
      </c>
      <c r="G112" s="22">
        <v>45504</v>
      </c>
      <c r="H112" s="22">
        <v>45504</v>
      </c>
      <c r="I112" s="22">
        <v>45504</v>
      </c>
      <c r="J112" s="22">
        <v>45490</v>
      </c>
      <c r="K112" s="22">
        <v>45490</v>
      </c>
      <c r="L112" t="s">
        <v>192</v>
      </c>
      <c r="O112" t="s">
        <v>203</v>
      </c>
      <c r="P112" t="s">
        <v>196</v>
      </c>
      <c r="Q112" t="s">
        <v>197</v>
      </c>
      <c r="R112" t="s">
        <v>198</v>
      </c>
      <c r="S112" t="s">
        <v>81</v>
      </c>
    </row>
    <row r="113" spans="1:19" x14ac:dyDescent="0.35">
      <c r="A113">
        <v>65734</v>
      </c>
      <c r="C113">
        <v>104</v>
      </c>
      <c r="D113" t="s">
        <v>39</v>
      </c>
      <c r="E113" t="s">
        <v>269</v>
      </c>
      <c r="F113">
        <v>365.5</v>
      </c>
      <c r="G113" s="22">
        <v>45504</v>
      </c>
      <c r="H113" s="22">
        <v>45504</v>
      </c>
      <c r="I113" s="22">
        <v>45504</v>
      </c>
      <c r="J113" s="22">
        <v>45490</v>
      </c>
      <c r="K113" s="22">
        <v>45491</v>
      </c>
      <c r="L113" t="s">
        <v>192</v>
      </c>
      <c r="O113" t="s">
        <v>203</v>
      </c>
      <c r="P113" t="s">
        <v>196</v>
      </c>
      <c r="Q113" t="s">
        <v>197</v>
      </c>
      <c r="R113" t="s">
        <v>198</v>
      </c>
      <c r="S113" t="s">
        <v>81</v>
      </c>
    </row>
    <row r="114" spans="1:19" x14ac:dyDescent="0.35">
      <c r="A114">
        <v>65735</v>
      </c>
      <c r="C114">
        <v>104</v>
      </c>
      <c r="D114" t="s">
        <v>39</v>
      </c>
      <c r="E114" t="s">
        <v>236</v>
      </c>
      <c r="F114">
        <v>2015.06</v>
      </c>
      <c r="G114" s="22">
        <v>45504</v>
      </c>
      <c r="H114" s="22">
        <v>45504</v>
      </c>
      <c r="I114" s="22">
        <v>45504</v>
      </c>
      <c r="J114" s="22">
        <v>45490</v>
      </c>
      <c r="K114" s="22">
        <v>45491</v>
      </c>
      <c r="L114" t="s">
        <v>192</v>
      </c>
      <c r="O114" t="s">
        <v>203</v>
      </c>
      <c r="P114" t="s">
        <v>196</v>
      </c>
      <c r="Q114" t="s">
        <v>197</v>
      </c>
      <c r="R114" t="s">
        <v>198</v>
      </c>
      <c r="S114" t="s">
        <v>81</v>
      </c>
    </row>
    <row r="115" spans="1:19" x14ac:dyDescent="0.35">
      <c r="A115">
        <v>65753</v>
      </c>
      <c r="C115">
        <v>104</v>
      </c>
      <c r="D115" t="s">
        <v>39</v>
      </c>
      <c r="E115" t="s">
        <v>212</v>
      </c>
      <c r="F115">
        <v>696.08</v>
      </c>
      <c r="G115" s="22">
        <v>45504</v>
      </c>
      <c r="H115" s="22">
        <v>45504</v>
      </c>
      <c r="I115" s="22">
        <v>45504</v>
      </c>
      <c r="J115" s="22">
        <v>45331</v>
      </c>
      <c r="K115" s="22">
        <v>45491</v>
      </c>
      <c r="L115" t="s">
        <v>192</v>
      </c>
      <c r="M115" t="s">
        <v>213</v>
      </c>
      <c r="N115" t="s">
        <v>214</v>
      </c>
      <c r="O115" t="s">
        <v>203</v>
      </c>
      <c r="P115" t="s">
        <v>196</v>
      </c>
      <c r="Q115" t="s">
        <v>197</v>
      </c>
      <c r="R115" t="s">
        <v>198</v>
      </c>
      <c r="S115" t="s">
        <v>81</v>
      </c>
    </row>
    <row r="116" spans="1:19" x14ac:dyDescent="0.35">
      <c r="A116">
        <v>65755</v>
      </c>
      <c r="C116">
        <v>104</v>
      </c>
      <c r="D116" t="s">
        <v>39</v>
      </c>
      <c r="E116" t="s">
        <v>212</v>
      </c>
      <c r="F116">
        <v>683.8</v>
      </c>
      <c r="G116" s="22">
        <v>45504</v>
      </c>
      <c r="H116" s="22">
        <v>45504</v>
      </c>
      <c r="I116" s="22">
        <v>45504</v>
      </c>
      <c r="J116" s="22">
        <v>45360</v>
      </c>
      <c r="K116" s="22">
        <v>45491</v>
      </c>
      <c r="L116" t="s">
        <v>192</v>
      </c>
      <c r="M116" t="s">
        <v>213</v>
      </c>
      <c r="N116" t="s">
        <v>214</v>
      </c>
      <c r="O116" t="s">
        <v>203</v>
      </c>
      <c r="P116" t="s">
        <v>196</v>
      </c>
      <c r="Q116" t="s">
        <v>197</v>
      </c>
      <c r="R116" t="s">
        <v>198</v>
      </c>
      <c r="S116" t="s">
        <v>81</v>
      </c>
    </row>
    <row r="117" spans="1:19" x14ac:dyDescent="0.35">
      <c r="A117">
        <v>65834</v>
      </c>
      <c r="C117">
        <v>104</v>
      </c>
      <c r="D117" t="s">
        <v>39</v>
      </c>
      <c r="E117" t="s">
        <v>212</v>
      </c>
      <c r="F117">
        <v>676.15</v>
      </c>
      <c r="G117" s="22">
        <v>45504</v>
      </c>
      <c r="H117" s="22">
        <v>45504</v>
      </c>
      <c r="I117" s="22">
        <v>45504</v>
      </c>
      <c r="J117" s="22">
        <v>45391</v>
      </c>
      <c r="K117" s="22">
        <v>45491</v>
      </c>
      <c r="L117" t="s">
        <v>192</v>
      </c>
      <c r="M117" t="s">
        <v>213</v>
      </c>
      <c r="N117" t="s">
        <v>214</v>
      </c>
      <c r="O117" t="s">
        <v>203</v>
      </c>
      <c r="P117" t="s">
        <v>196</v>
      </c>
      <c r="Q117" t="s">
        <v>197</v>
      </c>
      <c r="R117" t="s">
        <v>198</v>
      </c>
      <c r="S117" t="s">
        <v>81</v>
      </c>
    </row>
    <row r="118" spans="1:19" x14ac:dyDescent="0.35">
      <c r="A118">
        <v>65837</v>
      </c>
      <c r="C118">
        <v>104</v>
      </c>
      <c r="D118" t="s">
        <v>39</v>
      </c>
      <c r="E118" t="s">
        <v>212</v>
      </c>
      <c r="F118">
        <v>667.08</v>
      </c>
      <c r="G118" s="22">
        <v>45504</v>
      </c>
      <c r="H118" s="22">
        <v>45504</v>
      </c>
      <c r="I118" s="22">
        <v>45504</v>
      </c>
      <c r="J118" s="22">
        <v>45421</v>
      </c>
      <c r="K118" s="22">
        <v>45491</v>
      </c>
      <c r="L118" t="s">
        <v>192</v>
      </c>
      <c r="M118" t="s">
        <v>213</v>
      </c>
      <c r="N118" t="s">
        <v>214</v>
      </c>
      <c r="O118" t="s">
        <v>203</v>
      </c>
      <c r="P118" t="s">
        <v>196</v>
      </c>
      <c r="Q118" t="s">
        <v>197</v>
      </c>
      <c r="R118" t="s">
        <v>198</v>
      </c>
      <c r="S118" t="s">
        <v>81</v>
      </c>
    </row>
    <row r="119" spans="1:19" x14ac:dyDescent="0.35">
      <c r="A119">
        <v>65915</v>
      </c>
      <c r="C119">
        <v>104</v>
      </c>
      <c r="D119" t="s">
        <v>39</v>
      </c>
      <c r="E119" t="s">
        <v>212</v>
      </c>
      <c r="F119">
        <v>543.28</v>
      </c>
      <c r="G119" s="22">
        <v>45504</v>
      </c>
      <c r="H119" s="22">
        <v>45504</v>
      </c>
      <c r="I119" s="22">
        <v>45504</v>
      </c>
      <c r="J119" s="22">
        <v>45331</v>
      </c>
      <c r="K119" s="22">
        <v>45492</v>
      </c>
      <c r="L119" t="s">
        <v>192</v>
      </c>
      <c r="M119" t="s">
        <v>213</v>
      </c>
      <c r="N119" t="s">
        <v>214</v>
      </c>
      <c r="O119" t="s">
        <v>203</v>
      </c>
      <c r="P119" t="s">
        <v>196</v>
      </c>
      <c r="Q119" t="s">
        <v>197</v>
      </c>
      <c r="R119" t="s">
        <v>198</v>
      </c>
      <c r="S119" t="s">
        <v>81</v>
      </c>
    </row>
    <row r="120" spans="1:19" x14ac:dyDescent="0.35">
      <c r="A120">
        <v>66016</v>
      </c>
      <c r="C120">
        <v>104</v>
      </c>
      <c r="D120" t="s">
        <v>39</v>
      </c>
      <c r="E120" t="s">
        <v>265</v>
      </c>
      <c r="F120">
        <v>56.4</v>
      </c>
      <c r="G120" s="22">
        <v>45504</v>
      </c>
      <c r="H120" s="22">
        <v>45504</v>
      </c>
      <c r="I120" s="22">
        <v>45504</v>
      </c>
      <c r="J120" s="22">
        <v>45492</v>
      </c>
      <c r="K120" s="22">
        <v>45492</v>
      </c>
      <c r="L120" t="s">
        <v>192</v>
      </c>
      <c r="O120" t="s">
        <v>203</v>
      </c>
      <c r="P120" t="s">
        <v>196</v>
      </c>
      <c r="Q120" t="s">
        <v>197</v>
      </c>
      <c r="R120" t="s">
        <v>198</v>
      </c>
      <c r="S120" t="s">
        <v>81</v>
      </c>
    </row>
    <row r="121" spans="1:19" x14ac:dyDescent="0.35">
      <c r="A121">
        <v>66063</v>
      </c>
      <c r="C121">
        <v>104</v>
      </c>
      <c r="D121" t="s">
        <v>39</v>
      </c>
      <c r="E121" t="s">
        <v>212</v>
      </c>
      <c r="F121">
        <v>533.69000000000005</v>
      </c>
      <c r="G121" s="22">
        <v>45504</v>
      </c>
      <c r="H121" s="22">
        <v>45504</v>
      </c>
      <c r="I121" s="22">
        <v>45504</v>
      </c>
      <c r="J121" s="22">
        <v>45360</v>
      </c>
      <c r="K121" s="22">
        <v>45492</v>
      </c>
      <c r="L121" t="s">
        <v>192</v>
      </c>
      <c r="M121" t="s">
        <v>213</v>
      </c>
      <c r="N121" t="s">
        <v>214</v>
      </c>
      <c r="O121" t="s">
        <v>203</v>
      </c>
      <c r="P121" t="s">
        <v>196</v>
      </c>
      <c r="Q121" t="s">
        <v>197</v>
      </c>
      <c r="R121" t="s">
        <v>198</v>
      </c>
      <c r="S121" t="s">
        <v>81</v>
      </c>
    </row>
    <row r="122" spans="1:19" x14ac:dyDescent="0.35">
      <c r="A122">
        <v>66107</v>
      </c>
      <c r="C122">
        <v>104</v>
      </c>
      <c r="D122" t="s">
        <v>39</v>
      </c>
      <c r="E122" t="s">
        <v>212</v>
      </c>
      <c r="F122">
        <v>527.71</v>
      </c>
      <c r="G122" s="22">
        <v>45504</v>
      </c>
      <c r="H122" s="22">
        <v>45504</v>
      </c>
      <c r="I122" s="22">
        <v>45504</v>
      </c>
      <c r="J122" s="22">
        <v>45391</v>
      </c>
      <c r="K122" s="22">
        <v>45495</v>
      </c>
      <c r="L122" t="s">
        <v>192</v>
      </c>
      <c r="M122" t="s">
        <v>213</v>
      </c>
      <c r="N122" t="s">
        <v>214</v>
      </c>
      <c r="O122" t="s">
        <v>203</v>
      </c>
      <c r="P122" t="s">
        <v>196</v>
      </c>
      <c r="Q122" t="s">
        <v>197</v>
      </c>
      <c r="R122" t="s">
        <v>198</v>
      </c>
      <c r="S122" t="s">
        <v>81</v>
      </c>
    </row>
    <row r="123" spans="1:19" x14ac:dyDescent="0.35">
      <c r="A123">
        <v>66111</v>
      </c>
      <c r="C123">
        <v>104</v>
      </c>
      <c r="D123" t="s">
        <v>39</v>
      </c>
      <c r="E123" t="s">
        <v>212</v>
      </c>
      <c r="F123">
        <v>520.62</v>
      </c>
      <c r="G123" s="22">
        <v>45504</v>
      </c>
      <c r="H123" s="22">
        <v>45504</v>
      </c>
      <c r="I123" s="22">
        <v>45504</v>
      </c>
      <c r="J123" s="22">
        <v>45421</v>
      </c>
      <c r="K123" s="22">
        <v>45495</v>
      </c>
      <c r="L123" t="s">
        <v>192</v>
      </c>
      <c r="M123" t="s">
        <v>213</v>
      </c>
      <c r="N123" t="s">
        <v>214</v>
      </c>
      <c r="O123" t="s">
        <v>203</v>
      </c>
      <c r="P123" t="s">
        <v>196</v>
      </c>
      <c r="Q123" t="s">
        <v>197</v>
      </c>
      <c r="R123" t="s">
        <v>198</v>
      </c>
      <c r="S123" t="s">
        <v>81</v>
      </c>
    </row>
    <row r="124" spans="1:19" x14ac:dyDescent="0.35">
      <c r="A124">
        <v>68595</v>
      </c>
      <c r="C124">
        <v>104</v>
      </c>
      <c r="D124" t="s">
        <v>39</v>
      </c>
      <c r="E124" t="s">
        <v>293</v>
      </c>
      <c r="F124">
        <v>19883.669999999998</v>
      </c>
      <c r="G124" s="22">
        <v>45504</v>
      </c>
      <c r="H124" s="22"/>
      <c r="I124" s="22">
        <v>45504</v>
      </c>
      <c r="J124" s="22">
        <v>45504</v>
      </c>
      <c r="K124" s="22">
        <v>45509</v>
      </c>
      <c r="L124" t="s">
        <v>286</v>
      </c>
      <c r="M124" t="s">
        <v>294</v>
      </c>
      <c r="N124" t="s">
        <v>295</v>
      </c>
      <c r="O124" t="s">
        <v>203</v>
      </c>
      <c r="S124" t="s">
        <v>81</v>
      </c>
    </row>
    <row r="125" spans="1:19" x14ac:dyDescent="0.35">
      <c r="A125">
        <v>68597</v>
      </c>
      <c r="C125">
        <v>104</v>
      </c>
      <c r="D125" t="s">
        <v>39</v>
      </c>
      <c r="E125" t="s">
        <v>293</v>
      </c>
      <c r="F125">
        <v>2929.59</v>
      </c>
      <c r="G125" s="22">
        <v>45504</v>
      </c>
      <c r="H125" s="22"/>
      <c r="I125" s="22">
        <v>45504</v>
      </c>
      <c r="J125" s="22">
        <v>45504</v>
      </c>
      <c r="K125" s="22">
        <v>45509</v>
      </c>
      <c r="L125" t="s">
        <v>286</v>
      </c>
      <c r="M125" t="s">
        <v>294</v>
      </c>
      <c r="N125" t="s">
        <v>295</v>
      </c>
      <c r="O125" t="s">
        <v>203</v>
      </c>
      <c r="S125" t="s">
        <v>81</v>
      </c>
    </row>
    <row r="126" spans="1:19" x14ac:dyDescent="0.35">
      <c r="A126">
        <v>68598</v>
      </c>
      <c r="C126">
        <v>104</v>
      </c>
      <c r="D126" t="s">
        <v>39</v>
      </c>
      <c r="E126" t="s">
        <v>293</v>
      </c>
      <c r="F126">
        <v>358.5</v>
      </c>
      <c r="G126" s="22">
        <v>45504</v>
      </c>
      <c r="H126" s="22"/>
      <c r="I126" s="22">
        <v>45504</v>
      </c>
      <c r="J126" s="22">
        <v>45504</v>
      </c>
      <c r="K126" s="22">
        <v>45509</v>
      </c>
      <c r="L126" t="s">
        <v>286</v>
      </c>
      <c r="M126" t="s">
        <v>294</v>
      </c>
      <c r="N126" t="s">
        <v>295</v>
      </c>
      <c r="O126" t="s">
        <v>203</v>
      </c>
      <c r="S126" t="s">
        <v>81</v>
      </c>
    </row>
    <row r="127" spans="1:19" x14ac:dyDescent="0.35">
      <c r="A127">
        <v>68599</v>
      </c>
      <c r="C127">
        <v>104</v>
      </c>
      <c r="D127" t="s">
        <v>39</v>
      </c>
      <c r="E127" t="s">
        <v>293</v>
      </c>
      <c r="F127">
        <v>9.7200000000000006</v>
      </c>
      <c r="G127" s="22">
        <v>45504</v>
      </c>
      <c r="H127" s="22"/>
      <c r="I127" s="22">
        <v>45504</v>
      </c>
      <c r="J127" s="22">
        <v>45504</v>
      </c>
      <c r="K127" s="22">
        <v>45509</v>
      </c>
      <c r="L127" t="s">
        <v>286</v>
      </c>
      <c r="M127" t="s">
        <v>294</v>
      </c>
      <c r="N127" t="s">
        <v>295</v>
      </c>
      <c r="O127" t="s">
        <v>203</v>
      </c>
      <c r="S127" t="s">
        <v>81</v>
      </c>
    </row>
    <row r="128" spans="1:19" x14ac:dyDescent="0.35">
      <c r="A128">
        <v>68600</v>
      </c>
      <c r="C128">
        <v>104</v>
      </c>
      <c r="D128" t="s">
        <v>39</v>
      </c>
      <c r="E128" t="s">
        <v>293</v>
      </c>
      <c r="F128">
        <v>31.8</v>
      </c>
      <c r="G128" s="22">
        <v>45504</v>
      </c>
      <c r="H128" s="22"/>
      <c r="I128" s="22">
        <v>45504</v>
      </c>
      <c r="J128" s="22">
        <v>45504</v>
      </c>
      <c r="K128" s="22">
        <v>45509</v>
      </c>
      <c r="L128" t="s">
        <v>286</v>
      </c>
      <c r="M128" t="s">
        <v>294</v>
      </c>
      <c r="N128" t="s">
        <v>295</v>
      </c>
      <c r="O128" t="s">
        <v>203</v>
      </c>
      <c r="S128" t="s">
        <v>81</v>
      </c>
    </row>
    <row r="129" spans="1:19" x14ac:dyDescent="0.35">
      <c r="A129">
        <v>68707</v>
      </c>
      <c r="C129">
        <v>104</v>
      </c>
      <c r="D129" t="s">
        <v>39</v>
      </c>
      <c r="E129" t="s">
        <v>296</v>
      </c>
      <c r="F129">
        <v>4482.62</v>
      </c>
      <c r="G129" s="22">
        <v>45504</v>
      </c>
      <c r="H129" s="22"/>
      <c r="I129" s="22">
        <v>45504</v>
      </c>
      <c r="J129" s="22">
        <v>45504</v>
      </c>
      <c r="K129" s="22">
        <v>45509</v>
      </c>
      <c r="L129" t="s">
        <v>286</v>
      </c>
      <c r="M129" t="s">
        <v>294</v>
      </c>
      <c r="N129" t="s">
        <v>297</v>
      </c>
      <c r="O129" t="s">
        <v>203</v>
      </c>
      <c r="S129" t="s">
        <v>81</v>
      </c>
    </row>
    <row r="130" spans="1:19" x14ac:dyDescent="0.35">
      <c r="A130">
        <v>68723</v>
      </c>
      <c r="C130">
        <v>104</v>
      </c>
      <c r="D130" t="s">
        <v>39</v>
      </c>
      <c r="E130" t="s">
        <v>298</v>
      </c>
      <c r="F130">
        <v>1350.31</v>
      </c>
      <c r="G130" s="22">
        <v>45504</v>
      </c>
      <c r="H130" s="22"/>
      <c r="I130" s="22">
        <v>45504</v>
      </c>
      <c r="J130" s="22">
        <v>45504</v>
      </c>
      <c r="K130" s="22">
        <v>45509</v>
      </c>
      <c r="L130" t="s">
        <v>286</v>
      </c>
      <c r="M130" t="s">
        <v>294</v>
      </c>
      <c r="N130" t="s">
        <v>297</v>
      </c>
      <c r="O130" t="s">
        <v>203</v>
      </c>
      <c r="S130" t="s">
        <v>81</v>
      </c>
    </row>
    <row r="131" spans="1:19" x14ac:dyDescent="0.35">
      <c r="A131">
        <v>68766</v>
      </c>
      <c r="C131">
        <v>104</v>
      </c>
      <c r="D131" t="s">
        <v>39</v>
      </c>
      <c r="E131" t="s">
        <v>285</v>
      </c>
      <c r="F131">
        <v>497.64</v>
      </c>
      <c r="G131" s="22">
        <v>45504</v>
      </c>
      <c r="H131" s="22"/>
      <c r="I131" s="22">
        <v>45504</v>
      </c>
      <c r="J131" s="22">
        <v>45504</v>
      </c>
      <c r="K131" s="22">
        <v>45509</v>
      </c>
      <c r="L131" t="s">
        <v>286</v>
      </c>
      <c r="M131" t="s">
        <v>287</v>
      </c>
      <c r="N131" t="s">
        <v>25</v>
      </c>
      <c r="O131" t="s">
        <v>203</v>
      </c>
      <c r="S131" t="s">
        <v>81</v>
      </c>
    </row>
    <row r="132" spans="1:19" x14ac:dyDescent="0.35">
      <c r="A132">
        <v>64871</v>
      </c>
      <c r="C132">
        <v>104</v>
      </c>
      <c r="D132" t="s">
        <v>39</v>
      </c>
      <c r="E132" t="s">
        <v>217</v>
      </c>
      <c r="F132">
        <v>4239.87</v>
      </c>
      <c r="G132" s="22">
        <v>45503</v>
      </c>
      <c r="H132" s="22">
        <v>45503</v>
      </c>
      <c r="I132" s="22">
        <v>45503</v>
      </c>
      <c r="J132" s="22">
        <v>45505</v>
      </c>
      <c r="K132" s="22">
        <v>45485</v>
      </c>
      <c r="L132" t="s">
        <v>192</v>
      </c>
      <c r="M132" t="s">
        <v>216</v>
      </c>
      <c r="N132" t="s">
        <v>217</v>
      </c>
      <c r="O132" t="s">
        <v>203</v>
      </c>
      <c r="P132" t="s">
        <v>196</v>
      </c>
      <c r="Q132" t="s">
        <v>197</v>
      </c>
      <c r="R132" t="s">
        <v>198</v>
      </c>
      <c r="S132" t="s">
        <v>81</v>
      </c>
    </row>
    <row r="133" spans="1:19" x14ac:dyDescent="0.35">
      <c r="A133">
        <v>65013</v>
      </c>
      <c r="C133">
        <v>104</v>
      </c>
      <c r="D133" t="s">
        <v>39</v>
      </c>
      <c r="E133" t="s">
        <v>299</v>
      </c>
      <c r="F133">
        <v>600</v>
      </c>
      <c r="G133" s="22">
        <v>45503</v>
      </c>
      <c r="H133" s="22">
        <v>45503</v>
      </c>
      <c r="I133" s="22">
        <v>45503</v>
      </c>
      <c r="J133" s="22">
        <v>45488</v>
      </c>
      <c r="K133" s="22">
        <v>45488</v>
      </c>
      <c r="L133" t="s">
        <v>97</v>
      </c>
      <c r="M133" t="s">
        <v>300</v>
      </c>
      <c r="N133" t="s">
        <v>300</v>
      </c>
      <c r="O133" t="s">
        <v>203</v>
      </c>
      <c r="P133" t="s">
        <v>196</v>
      </c>
      <c r="Q133" t="s">
        <v>197</v>
      </c>
      <c r="R133" t="s">
        <v>198</v>
      </c>
      <c r="S133" t="s">
        <v>81</v>
      </c>
    </row>
    <row r="134" spans="1:19" x14ac:dyDescent="0.35">
      <c r="A134">
        <v>65211</v>
      </c>
      <c r="C134">
        <v>104</v>
      </c>
      <c r="D134" t="s">
        <v>39</v>
      </c>
      <c r="E134" t="s">
        <v>231</v>
      </c>
      <c r="F134">
        <v>1576.72</v>
      </c>
      <c r="G134" s="22">
        <v>45503</v>
      </c>
      <c r="H134" s="22">
        <v>45503</v>
      </c>
      <c r="I134" s="22">
        <v>45503</v>
      </c>
      <c r="J134" s="22">
        <v>45489</v>
      </c>
      <c r="K134" s="22">
        <v>45489</v>
      </c>
      <c r="L134" t="s">
        <v>192</v>
      </c>
      <c r="O134" t="s">
        <v>203</v>
      </c>
      <c r="P134" t="s">
        <v>196</v>
      </c>
      <c r="Q134" t="s">
        <v>197</v>
      </c>
      <c r="R134" t="s">
        <v>198</v>
      </c>
      <c r="S134" t="s">
        <v>81</v>
      </c>
    </row>
    <row r="135" spans="1:19" x14ac:dyDescent="0.35">
      <c r="A135">
        <v>65289</v>
      </c>
      <c r="C135">
        <v>104</v>
      </c>
      <c r="D135" t="s">
        <v>39</v>
      </c>
      <c r="E135" t="s">
        <v>301</v>
      </c>
      <c r="F135">
        <v>1260</v>
      </c>
      <c r="G135" s="22">
        <v>45503</v>
      </c>
      <c r="H135" s="22">
        <v>45503</v>
      </c>
      <c r="I135" s="22">
        <v>45503</v>
      </c>
      <c r="J135" s="22">
        <v>45489</v>
      </c>
      <c r="K135" s="22">
        <v>45489</v>
      </c>
      <c r="L135" t="s">
        <v>192</v>
      </c>
      <c r="O135" t="s">
        <v>203</v>
      </c>
      <c r="P135" t="s">
        <v>196</v>
      </c>
      <c r="Q135" t="s">
        <v>197</v>
      </c>
      <c r="R135" t="s">
        <v>198</v>
      </c>
      <c r="S135" t="s">
        <v>81</v>
      </c>
    </row>
    <row r="136" spans="1:19" x14ac:dyDescent="0.35">
      <c r="A136">
        <v>65294</v>
      </c>
      <c r="C136">
        <v>104</v>
      </c>
      <c r="D136" t="s">
        <v>39</v>
      </c>
      <c r="E136" t="s">
        <v>207</v>
      </c>
      <c r="F136">
        <v>139.77000000000001</v>
      </c>
      <c r="G136" s="22">
        <v>45503</v>
      </c>
      <c r="H136" s="22">
        <v>45503</v>
      </c>
      <c r="I136" s="22">
        <v>45503</v>
      </c>
      <c r="J136" s="22">
        <v>45489</v>
      </c>
      <c r="K136" s="22">
        <v>45489</v>
      </c>
      <c r="L136" t="s">
        <v>192</v>
      </c>
      <c r="O136" t="s">
        <v>203</v>
      </c>
      <c r="P136" t="s">
        <v>196</v>
      </c>
      <c r="Q136" t="s">
        <v>197</v>
      </c>
      <c r="R136" t="s">
        <v>198</v>
      </c>
      <c r="S136" t="s">
        <v>81</v>
      </c>
    </row>
    <row r="137" spans="1:19" x14ac:dyDescent="0.35">
      <c r="A137">
        <v>65631</v>
      </c>
      <c r="C137">
        <v>104</v>
      </c>
      <c r="D137" t="s">
        <v>39</v>
      </c>
      <c r="E137" t="s">
        <v>230</v>
      </c>
      <c r="F137">
        <v>518.97</v>
      </c>
      <c r="G137" s="22">
        <v>45503</v>
      </c>
      <c r="H137" s="22">
        <v>45503</v>
      </c>
      <c r="I137" s="22">
        <v>45503</v>
      </c>
      <c r="J137" s="22">
        <v>45490</v>
      </c>
      <c r="K137" s="22">
        <v>45490</v>
      </c>
      <c r="L137" t="s">
        <v>192</v>
      </c>
      <c r="O137" t="s">
        <v>203</v>
      </c>
      <c r="P137" t="s">
        <v>196</v>
      </c>
      <c r="Q137" t="s">
        <v>197</v>
      </c>
      <c r="R137" t="s">
        <v>198</v>
      </c>
      <c r="S137" t="s">
        <v>81</v>
      </c>
    </row>
    <row r="138" spans="1:19" x14ac:dyDescent="0.35">
      <c r="A138">
        <v>65733</v>
      </c>
      <c r="C138">
        <v>104</v>
      </c>
      <c r="D138" t="s">
        <v>39</v>
      </c>
      <c r="E138" t="s">
        <v>264</v>
      </c>
      <c r="F138">
        <v>3709.52</v>
      </c>
      <c r="G138" s="22">
        <v>45503</v>
      </c>
      <c r="H138" s="22">
        <v>45503</v>
      </c>
      <c r="I138" s="22">
        <v>45503</v>
      </c>
      <c r="J138" s="22">
        <v>45490</v>
      </c>
      <c r="K138" s="22">
        <v>45491</v>
      </c>
      <c r="L138" t="s">
        <v>192</v>
      </c>
      <c r="O138" t="s">
        <v>203</v>
      </c>
      <c r="P138" t="s">
        <v>196</v>
      </c>
      <c r="Q138" t="s">
        <v>197</v>
      </c>
      <c r="R138" t="s">
        <v>198</v>
      </c>
      <c r="S138" t="s">
        <v>81</v>
      </c>
    </row>
    <row r="139" spans="1:19" x14ac:dyDescent="0.35">
      <c r="A139">
        <v>65736</v>
      </c>
      <c r="C139">
        <v>104</v>
      </c>
      <c r="D139" t="s">
        <v>39</v>
      </c>
      <c r="E139" t="s">
        <v>265</v>
      </c>
      <c r="F139">
        <v>732.81</v>
      </c>
      <c r="G139" s="22">
        <v>45503</v>
      </c>
      <c r="H139" s="22">
        <v>45503</v>
      </c>
      <c r="I139" s="22">
        <v>45503</v>
      </c>
      <c r="J139" s="22">
        <v>45490</v>
      </c>
      <c r="K139" s="22">
        <v>45491</v>
      </c>
      <c r="L139" t="s">
        <v>192</v>
      </c>
      <c r="O139" t="s">
        <v>203</v>
      </c>
      <c r="P139" t="s">
        <v>196</v>
      </c>
      <c r="Q139" t="s">
        <v>197</v>
      </c>
      <c r="R139" t="s">
        <v>198</v>
      </c>
      <c r="S139" t="s">
        <v>81</v>
      </c>
    </row>
    <row r="140" spans="1:19" x14ac:dyDescent="0.35">
      <c r="A140">
        <v>66113</v>
      </c>
      <c r="C140">
        <v>104</v>
      </c>
      <c r="D140" t="s">
        <v>39</v>
      </c>
      <c r="E140" t="s">
        <v>212</v>
      </c>
      <c r="F140">
        <v>452.6</v>
      </c>
      <c r="G140" s="22">
        <v>45503</v>
      </c>
      <c r="H140" s="22">
        <v>45503</v>
      </c>
      <c r="I140" s="22">
        <v>45503</v>
      </c>
      <c r="J140" s="22">
        <v>45482</v>
      </c>
      <c r="K140" s="22">
        <v>45495</v>
      </c>
      <c r="L140" t="s">
        <v>192</v>
      </c>
      <c r="M140" t="s">
        <v>213</v>
      </c>
      <c r="N140" t="s">
        <v>214</v>
      </c>
      <c r="O140" t="s">
        <v>203</v>
      </c>
      <c r="P140" t="s">
        <v>196</v>
      </c>
      <c r="Q140" t="s">
        <v>197</v>
      </c>
      <c r="R140" t="s">
        <v>198</v>
      </c>
      <c r="S140" t="s">
        <v>81</v>
      </c>
    </row>
    <row r="141" spans="1:19" x14ac:dyDescent="0.35">
      <c r="A141">
        <v>64234</v>
      </c>
      <c r="C141">
        <v>104</v>
      </c>
      <c r="D141" t="s">
        <v>39</v>
      </c>
      <c r="E141" t="s">
        <v>235</v>
      </c>
      <c r="F141">
        <v>1527.16</v>
      </c>
      <c r="G141" s="22">
        <v>45503</v>
      </c>
      <c r="H141" s="22">
        <v>45503</v>
      </c>
      <c r="I141" s="22">
        <v>45503</v>
      </c>
      <c r="J141" s="22">
        <v>45482</v>
      </c>
      <c r="K141" s="22">
        <v>45483</v>
      </c>
      <c r="L141" t="s">
        <v>192</v>
      </c>
      <c r="O141" t="s">
        <v>203</v>
      </c>
      <c r="P141" t="s">
        <v>196</v>
      </c>
      <c r="Q141" t="s">
        <v>197</v>
      </c>
      <c r="R141" t="s">
        <v>198</v>
      </c>
      <c r="S141" t="s">
        <v>81</v>
      </c>
    </row>
    <row r="142" spans="1:19" x14ac:dyDescent="0.35">
      <c r="A142">
        <v>64559</v>
      </c>
      <c r="C142">
        <v>104</v>
      </c>
      <c r="D142" t="s">
        <v>39</v>
      </c>
      <c r="E142" t="s">
        <v>209</v>
      </c>
      <c r="F142">
        <v>1187.8</v>
      </c>
      <c r="G142" s="22">
        <v>45503</v>
      </c>
      <c r="H142" s="22">
        <v>45503</v>
      </c>
      <c r="I142" s="22">
        <v>45503</v>
      </c>
      <c r="J142" s="22">
        <v>45483</v>
      </c>
      <c r="K142" s="22">
        <v>45484</v>
      </c>
      <c r="L142" t="s">
        <v>192</v>
      </c>
      <c r="O142" t="s">
        <v>203</v>
      </c>
      <c r="P142" t="s">
        <v>196</v>
      </c>
      <c r="Q142" t="s">
        <v>197</v>
      </c>
      <c r="R142" t="s">
        <v>198</v>
      </c>
      <c r="S142" t="s">
        <v>81</v>
      </c>
    </row>
    <row r="143" spans="1:19" x14ac:dyDescent="0.35">
      <c r="A143">
        <v>65038</v>
      </c>
      <c r="C143">
        <v>104</v>
      </c>
      <c r="D143" t="s">
        <v>39</v>
      </c>
      <c r="E143" t="s">
        <v>282</v>
      </c>
      <c r="F143">
        <v>1054</v>
      </c>
      <c r="G143" s="22">
        <v>45502</v>
      </c>
      <c r="H143" s="22">
        <v>45502</v>
      </c>
      <c r="I143" s="22">
        <v>45502</v>
      </c>
      <c r="J143" s="22">
        <v>45486</v>
      </c>
      <c r="K143" s="22">
        <v>45488</v>
      </c>
      <c r="L143" t="s">
        <v>192</v>
      </c>
      <c r="O143" t="s">
        <v>203</v>
      </c>
      <c r="P143" t="s">
        <v>196</v>
      </c>
      <c r="Q143" t="s">
        <v>197</v>
      </c>
      <c r="R143" t="s">
        <v>198</v>
      </c>
      <c r="S143" t="s">
        <v>81</v>
      </c>
    </row>
    <row r="144" spans="1:19" x14ac:dyDescent="0.35">
      <c r="A144">
        <v>65041</v>
      </c>
      <c r="C144">
        <v>104</v>
      </c>
      <c r="D144" t="s">
        <v>39</v>
      </c>
      <c r="E144" t="s">
        <v>204</v>
      </c>
      <c r="F144">
        <v>793.75</v>
      </c>
      <c r="G144" s="22">
        <v>45500</v>
      </c>
      <c r="H144" s="22">
        <v>45502</v>
      </c>
      <c r="I144" s="22">
        <v>45502</v>
      </c>
      <c r="J144" s="22">
        <v>45488</v>
      </c>
      <c r="K144" s="22">
        <v>45488</v>
      </c>
      <c r="L144" t="s">
        <v>192</v>
      </c>
      <c r="O144" t="s">
        <v>302</v>
      </c>
      <c r="P144" t="s">
        <v>196</v>
      </c>
      <c r="Q144" t="s">
        <v>197</v>
      </c>
      <c r="R144" t="s">
        <v>198</v>
      </c>
      <c r="S144" t="s">
        <v>81</v>
      </c>
    </row>
    <row r="145" spans="1:19" x14ac:dyDescent="0.35">
      <c r="A145">
        <v>65044</v>
      </c>
      <c r="C145">
        <v>104</v>
      </c>
      <c r="D145" t="s">
        <v>39</v>
      </c>
      <c r="E145" t="s">
        <v>230</v>
      </c>
      <c r="F145">
        <v>788.35</v>
      </c>
      <c r="G145" s="22">
        <v>45500</v>
      </c>
      <c r="H145" s="22">
        <v>45502</v>
      </c>
      <c r="I145" s="22">
        <v>45502</v>
      </c>
      <c r="J145" s="22">
        <v>45488</v>
      </c>
      <c r="K145" s="22">
        <v>45488</v>
      </c>
      <c r="L145" t="s">
        <v>192</v>
      </c>
      <c r="O145" t="s">
        <v>302</v>
      </c>
      <c r="P145" t="s">
        <v>196</v>
      </c>
      <c r="Q145" t="s">
        <v>197</v>
      </c>
      <c r="R145" t="s">
        <v>198</v>
      </c>
      <c r="S145" t="s">
        <v>81</v>
      </c>
    </row>
    <row r="146" spans="1:19" x14ac:dyDescent="0.35">
      <c r="A146">
        <v>65055</v>
      </c>
      <c r="C146">
        <v>104</v>
      </c>
      <c r="D146" t="s">
        <v>39</v>
      </c>
      <c r="E146" t="s">
        <v>266</v>
      </c>
      <c r="F146">
        <v>1288.1099999999999</v>
      </c>
      <c r="G146" s="22">
        <v>45500</v>
      </c>
      <c r="H146" s="22">
        <v>45502</v>
      </c>
      <c r="I146" s="22">
        <v>45502</v>
      </c>
      <c r="J146" s="22">
        <v>45488</v>
      </c>
      <c r="K146" s="22">
        <v>45488</v>
      </c>
      <c r="L146" t="s">
        <v>192</v>
      </c>
      <c r="O146" t="s">
        <v>302</v>
      </c>
      <c r="P146" t="s">
        <v>196</v>
      </c>
      <c r="Q146" t="s">
        <v>197</v>
      </c>
      <c r="R146" t="s">
        <v>198</v>
      </c>
      <c r="S146" t="s">
        <v>81</v>
      </c>
    </row>
    <row r="147" spans="1:19" x14ac:dyDescent="0.35">
      <c r="A147">
        <v>65057</v>
      </c>
      <c r="C147">
        <v>104</v>
      </c>
      <c r="D147" t="s">
        <v>39</v>
      </c>
      <c r="E147" t="s">
        <v>206</v>
      </c>
      <c r="F147">
        <v>432</v>
      </c>
      <c r="G147" s="22">
        <v>45502</v>
      </c>
      <c r="H147" s="22">
        <v>45502</v>
      </c>
      <c r="I147" s="22">
        <v>45502</v>
      </c>
      <c r="J147" s="22">
        <v>45488</v>
      </c>
      <c r="K147" s="22">
        <v>45488</v>
      </c>
      <c r="L147" t="s">
        <v>192</v>
      </c>
      <c r="O147" t="s">
        <v>203</v>
      </c>
      <c r="P147" t="s">
        <v>196</v>
      </c>
      <c r="Q147" t="s">
        <v>197</v>
      </c>
      <c r="R147" t="s">
        <v>198</v>
      </c>
      <c r="S147" t="s">
        <v>81</v>
      </c>
    </row>
    <row r="148" spans="1:19" x14ac:dyDescent="0.35">
      <c r="A148">
        <v>65207</v>
      </c>
      <c r="C148">
        <v>104</v>
      </c>
      <c r="D148" t="s">
        <v>39</v>
      </c>
      <c r="E148" t="s">
        <v>303</v>
      </c>
      <c r="F148">
        <v>3875.95</v>
      </c>
      <c r="G148" s="22">
        <v>45502</v>
      </c>
      <c r="H148" s="22">
        <v>45502</v>
      </c>
      <c r="I148" s="22">
        <v>45502</v>
      </c>
      <c r="J148" s="22">
        <v>45489</v>
      </c>
      <c r="K148" s="22">
        <v>45489</v>
      </c>
      <c r="L148" t="s">
        <v>192</v>
      </c>
      <c r="O148" t="s">
        <v>203</v>
      </c>
      <c r="P148" t="s">
        <v>196</v>
      </c>
      <c r="Q148" t="s">
        <v>197</v>
      </c>
      <c r="R148" t="s">
        <v>198</v>
      </c>
      <c r="S148" t="s">
        <v>81</v>
      </c>
    </row>
    <row r="149" spans="1:19" x14ac:dyDescent="0.35">
      <c r="A149">
        <v>65208</v>
      </c>
      <c r="C149">
        <v>104</v>
      </c>
      <c r="D149" t="s">
        <v>39</v>
      </c>
      <c r="E149" t="s">
        <v>263</v>
      </c>
      <c r="F149">
        <v>1080</v>
      </c>
      <c r="G149" s="22">
        <v>45501</v>
      </c>
      <c r="H149" s="22">
        <v>45502</v>
      </c>
      <c r="I149" s="22">
        <v>45502</v>
      </c>
      <c r="J149" s="22">
        <v>45489</v>
      </c>
      <c r="K149" s="22">
        <v>45489</v>
      </c>
      <c r="L149" t="s">
        <v>192</v>
      </c>
      <c r="O149" t="s">
        <v>302</v>
      </c>
      <c r="P149" t="s">
        <v>196</v>
      </c>
      <c r="Q149" t="s">
        <v>197</v>
      </c>
      <c r="R149" t="s">
        <v>198</v>
      </c>
      <c r="S149" t="s">
        <v>81</v>
      </c>
    </row>
    <row r="150" spans="1:19" x14ac:dyDescent="0.35">
      <c r="A150">
        <v>65209</v>
      </c>
      <c r="C150">
        <v>104</v>
      </c>
      <c r="D150" t="s">
        <v>39</v>
      </c>
      <c r="E150" t="s">
        <v>268</v>
      </c>
      <c r="F150">
        <v>443.48</v>
      </c>
      <c r="G150" s="22">
        <v>45502</v>
      </c>
      <c r="H150" s="22">
        <v>45502</v>
      </c>
      <c r="I150" s="22">
        <v>45502</v>
      </c>
      <c r="J150" s="22">
        <v>45489</v>
      </c>
      <c r="K150" s="22">
        <v>45489</v>
      </c>
      <c r="L150" t="s">
        <v>192</v>
      </c>
      <c r="O150" t="s">
        <v>203</v>
      </c>
      <c r="P150" t="s">
        <v>196</v>
      </c>
      <c r="Q150" t="s">
        <v>197</v>
      </c>
      <c r="R150" t="s">
        <v>198</v>
      </c>
      <c r="S150" t="s">
        <v>81</v>
      </c>
    </row>
    <row r="151" spans="1:19" x14ac:dyDescent="0.35">
      <c r="A151">
        <v>65291</v>
      </c>
      <c r="C151">
        <v>104</v>
      </c>
      <c r="D151" t="s">
        <v>39</v>
      </c>
      <c r="E151" t="s">
        <v>230</v>
      </c>
      <c r="F151">
        <v>79</v>
      </c>
      <c r="G151" s="22">
        <v>45502</v>
      </c>
      <c r="H151" s="22">
        <v>45502</v>
      </c>
      <c r="I151" s="22">
        <v>45502</v>
      </c>
      <c r="J151" s="22">
        <v>45489</v>
      </c>
      <c r="K151" s="22">
        <v>45489</v>
      </c>
      <c r="L151" t="s">
        <v>192</v>
      </c>
      <c r="O151" t="s">
        <v>203</v>
      </c>
      <c r="P151" t="s">
        <v>196</v>
      </c>
      <c r="Q151" t="s">
        <v>197</v>
      </c>
      <c r="R151" t="s">
        <v>198</v>
      </c>
      <c r="S151" t="s">
        <v>81</v>
      </c>
    </row>
    <row r="152" spans="1:19" x14ac:dyDescent="0.35">
      <c r="A152">
        <v>65295</v>
      </c>
      <c r="C152">
        <v>104</v>
      </c>
      <c r="D152" t="s">
        <v>39</v>
      </c>
      <c r="E152" t="s">
        <v>231</v>
      </c>
      <c r="F152">
        <v>140.58000000000001</v>
      </c>
      <c r="G152" s="22">
        <v>45500</v>
      </c>
      <c r="H152" s="22">
        <v>45502</v>
      </c>
      <c r="I152" s="22">
        <v>45502</v>
      </c>
      <c r="J152" s="22">
        <v>45489</v>
      </c>
      <c r="K152" s="22">
        <v>45489</v>
      </c>
      <c r="L152" t="s">
        <v>192</v>
      </c>
      <c r="O152" t="s">
        <v>302</v>
      </c>
      <c r="P152" t="s">
        <v>196</v>
      </c>
      <c r="Q152" t="s">
        <v>197</v>
      </c>
      <c r="R152" t="s">
        <v>198</v>
      </c>
      <c r="S152" t="s">
        <v>81</v>
      </c>
    </row>
    <row r="153" spans="1:19" x14ac:dyDescent="0.35">
      <c r="A153">
        <v>65296</v>
      </c>
      <c r="C153">
        <v>104</v>
      </c>
      <c r="D153" t="s">
        <v>39</v>
      </c>
      <c r="E153" t="s">
        <v>231</v>
      </c>
      <c r="F153">
        <v>482.46</v>
      </c>
      <c r="G153" s="22">
        <v>45502</v>
      </c>
      <c r="H153" s="22">
        <v>45502</v>
      </c>
      <c r="I153" s="22">
        <v>45502</v>
      </c>
      <c r="J153" s="22">
        <v>45489</v>
      </c>
      <c r="K153" s="22">
        <v>45489</v>
      </c>
      <c r="L153" t="s">
        <v>192</v>
      </c>
      <c r="O153" t="s">
        <v>203</v>
      </c>
      <c r="P153" t="s">
        <v>196</v>
      </c>
      <c r="Q153" t="s">
        <v>197</v>
      </c>
      <c r="R153" t="s">
        <v>198</v>
      </c>
      <c r="S153" t="s">
        <v>81</v>
      </c>
    </row>
    <row r="154" spans="1:19" x14ac:dyDescent="0.35">
      <c r="A154">
        <v>65632</v>
      </c>
      <c r="C154">
        <v>104</v>
      </c>
      <c r="D154" t="s">
        <v>39</v>
      </c>
      <c r="E154" t="s">
        <v>270</v>
      </c>
      <c r="F154">
        <v>959.6</v>
      </c>
      <c r="G154" s="22">
        <v>45502</v>
      </c>
      <c r="H154" s="22">
        <v>45502</v>
      </c>
      <c r="I154" s="22">
        <v>45502</v>
      </c>
      <c r="J154" s="22">
        <v>45490</v>
      </c>
      <c r="K154" s="22">
        <v>45490</v>
      </c>
      <c r="L154" t="s">
        <v>192</v>
      </c>
      <c r="O154" t="s">
        <v>203</v>
      </c>
      <c r="P154" t="s">
        <v>196</v>
      </c>
      <c r="Q154" t="s">
        <v>197</v>
      </c>
      <c r="R154" t="s">
        <v>198</v>
      </c>
      <c r="S154" t="s">
        <v>81</v>
      </c>
    </row>
    <row r="155" spans="1:19" x14ac:dyDescent="0.35">
      <c r="A155">
        <v>65636</v>
      </c>
      <c r="C155">
        <v>104</v>
      </c>
      <c r="D155" t="s">
        <v>39</v>
      </c>
      <c r="E155" t="s">
        <v>270</v>
      </c>
      <c r="F155">
        <v>275.75</v>
      </c>
      <c r="G155" s="22">
        <v>45502</v>
      </c>
      <c r="H155" s="22">
        <v>45502</v>
      </c>
      <c r="I155" s="22">
        <v>45502</v>
      </c>
      <c r="J155" s="22">
        <v>45490</v>
      </c>
      <c r="K155" s="22">
        <v>45490</v>
      </c>
      <c r="L155" t="s">
        <v>192</v>
      </c>
      <c r="M155" t="s">
        <v>193</v>
      </c>
      <c r="N155" t="s">
        <v>304</v>
      </c>
      <c r="O155" t="s">
        <v>203</v>
      </c>
      <c r="P155" t="s">
        <v>196</v>
      </c>
      <c r="Q155" t="s">
        <v>197</v>
      </c>
      <c r="R155" t="s">
        <v>198</v>
      </c>
      <c r="S155" t="s">
        <v>81</v>
      </c>
    </row>
    <row r="156" spans="1:19" x14ac:dyDescent="0.35">
      <c r="A156">
        <v>65637</v>
      </c>
      <c r="C156">
        <v>104</v>
      </c>
      <c r="D156" t="s">
        <v>39</v>
      </c>
      <c r="E156" t="s">
        <v>270</v>
      </c>
      <c r="F156">
        <v>2932.76</v>
      </c>
      <c r="G156" s="22">
        <v>45502</v>
      </c>
      <c r="H156" s="22">
        <v>45502</v>
      </c>
      <c r="I156" s="22">
        <v>45502</v>
      </c>
      <c r="J156" s="22">
        <v>45490</v>
      </c>
      <c r="K156" s="22">
        <v>45490</v>
      </c>
      <c r="L156" t="s">
        <v>192</v>
      </c>
      <c r="O156" t="s">
        <v>203</v>
      </c>
      <c r="P156" t="s">
        <v>196</v>
      </c>
      <c r="Q156" t="s">
        <v>197</v>
      </c>
      <c r="R156" t="s">
        <v>198</v>
      </c>
      <c r="S156" t="s">
        <v>81</v>
      </c>
    </row>
    <row r="157" spans="1:19" x14ac:dyDescent="0.35">
      <c r="A157">
        <v>65638</v>
      </c>
      <c r="C157">
        <v>104</v>
      </c>
      <c r="D157" t="s">
        <v>39</v>
      </c>
      <c r="E157" t="s">
        <v>270</v>
      </c>
      <c r="F157">
        <v>957.98</v>
      </c>
      <c r="G157" s="22">
        <v>45502</v>
      </c>
      <c r="H157" s="22">
        <v>45502</v>
      </c>
      <c r="I157" s="22">
        <v>45502</v>
      </c>
      <c r="J157" s="22">
        <v>45490</v>
      </c>
      <c r="K157" s="22">
        <v>45490</v>
      </c>
      <c r="L157" t="s">
        <v>192</v>
      </c>
      <c r="M157" t="s">
        <v>210</v>
      </c>
      <c r="N157" t="s">
        <v>211</v>
      </c>
      <c r="O157" t="s">
        <v>203</v>
      </c>
      <c r="P157" t="s">
        <v>196</v>
      </c>
      <c r="Q157" t="s">
        <v>197</v>
      </c>
      <c r="R157" t="s">
        <v>198</v>
      </c>
      <c r="S157" t="s">
        <v>81</v>
      </c>
    </row>
    <row r="158" spans="1:19" x14ac:dyDescent="0.35">
      <c r="A158">
        <v>66053</v>
      </c>
      <c r="C158">
        <v>104</v>
      </c>
      <c r="D158" t="s">
        <v>39</v>
      </c>
      <c r="E158" t="s">
        <v>305</v>
      </c>
      <c r="F158">
        <v>366.74</v>
      </c>
      <c r="G158" s="22">
        <v>45501</v>
      </c>
      <c r="H158" s="22">
        <v>45502</v>
      </c>
      <c r="I158" s="22">
        <v>45502</v>
      </c>
      <c r="J158" s="22">
        <v>45492</v>
      </c>
      <c r="K158" s="22">
        <v>45492</v>
      </c>
      <c r="L158" t="s">
        <v>192</v>
      </c>
      <c r="M158" t="s">
        <v>193</v>
      </c>
      <c r="N158" t="s">
        <v>306</v>
      </c>
      <c r="O158" t="s">
        <v>302</v>
      </c>
      <c r="P158" t="s">
        <v>196</v>
      </c>
      <c r="Q158" t="s">
        <v>197</v>
      </c>
      <c r="R158" t="s">
        <v>198</v>
      </c>
      <c r="S158" t="s">
        <v>81</v>
      </c>
    </row>
    <row r="159" spans="1:19" x14ac:dyDescent="0.35">
      <c r="A159">
        <v>66060</v>
      </c>
      <c r="C159">
        <v>104</v>
      </c>
      <c r="D159" t="s">
        <v>39</v>
      </c>
      <c r="E159" t="s">
        <v>307</v>
      </c>
      <c r="F159">
        <v>360</v>
      </c>
      <c r="G159" s="22">
        <v>45502</v>
      </c>
      <c r="H159" s="22">
        <v>45502</v>
      </c>
      <c r="I159" s="22">
        <v>45502</v>
      </c>
      <c r="J159" s="22">
        <v>45492</v>
      </c>
      <c r="K159" s="22">
        <v>45492</v>
      </c>
      <c r="L159" t="s">
        <v>192</v>
      </c>
      <c r="M159" t="s">
        <v>193</v>
      </c>
      <c r="N159" t="s">
        <v>223</v>
      </c>
      <c r="O159" t="s">
        <v>203</v>
      </c>
      <c r="P159" t="s">
        <v>196</v>
      </c>
      <c r="Q159" t="s">
        <v>197</v>
      </c>
      <c r="R159" t="s">
        <v>198</v>
      </c>
      <c r="S159" t="s">
        <v>81</v>
      </c>
    </row>
    <row r="160" spans="1:19" x14ac:dyDescent="0.35">
      <c r="A160">
        <v>66112</v>
      </c>
      <c r="C160">
        <v>104</v>
      </c>
      <c r="D160" t="s">
        <v>39</v>
      </c>
      <c r="E160" t="s">
        <v>212</v>
      </c>
      <c r="F160">
        <v>497.83</v>
      </c>
      <c r="G160" s="22">
        <v>45502</v>
      </c>
      <c r="H160" s="22">
        <v>45502</v>
      </c>
      <c r="I160" s="22">
        <v>45502</v>
      </c>
      <c r="J160" s="22">
        <v>45452</v>
      </c>
      <c r="K160" s="22">
        <v>45495</v>
      </c>
      <c r="L160" t="s">
        <v>192</v>
      </c>
      <c r="M160" t="s">
        <v>213</v>
      </c>
      <c r="N160" t="s">
        <v>214</v>
      </c>
      <c r="O160" t="s">
        <v>203</v>
      </c>
      <c r="P160" t="s">
        <v>196</v>
      </c>
      <c r="Q160" t="s">
        <v>197</v>
      </c>
      <c r="R160" t="s">
        <v>198</v>
      </c>
      <c r="S160" t="s">
        <v>81</v>
      </c>
    </row>
    <row r="161" spans="1:19" x14ac:dyDescent="0.35">
      <c r="A161">
        <v>64244</v>
      </c>
      <c r="C161">
        <v>104</v>
      </c>
      <c r="D161" t="s">
        <v>39</v>
      </c>
      <c r="E161" t="s">
        <v>237</v>
      </c>
      <c r="F161">
        <v>1203</v>
      </c>
      <c r="G161" s="22">
        <v>45502</v>
      </c>
      <c r="H161" s="22">
        <v>45502</v>
      </c>
      <c r="I161" s="22">
        <v>45502</v>
      </c>
      <c r="J161" s="22">
        <v>45481</v>
      </c>
      <c r="K161" s="22">
        <v>45483</v>
      </c>
      <c r="L161" t="s">
        <v>192</v>
      </c>
      <c r="O161" t="s">
        <v>203</v>
      </c>
      <c r="P161" t="s">
        <v>196</v>
      </c>
      <c r="Q161" t="s">
        <v>197</v>
      </c>
      <c r="R161" t="s">
        <v>198</v>
      </c>
      <c r="S161" t="s">
        <v>81</v>
      </c>
    </row>
    <row r="162" spans="1:19" x14ac:dyDescent="0.35">
      <c r="A162">
        <v>67271</v>
      </c>
      <c r="C162">
        <v>104</v>
      </c>
      <c r="D162" t="s">
        <v>39</v>
      </c>
      <c r="E162" t="s">
        <v>308</v>
      </c>
      <c r="F162">
        <v>74.48</v>
      </c>
      <c r="G162" s="22">
        <v>45499</v>
      </c>
      <c r="H162" s="22"/>
      <c r="I162" s="22">
        <v>45499</v>
      </c>
      <c r="J162" s="22">
        <v>45499</v>
      </c>
      <c r="K162" s="22">
        <v>45501</v>
      </c>
      <c r="L162" t="s">
        <v>309</v>
      </c>
      <c r="M162" t="s">
        <v>280</v>
      </c>
      <c r="N162" t="s">
        <v>281</v>
      </c>
      <c r="O162" t="s">
        <v>302</v>
      </c>
      <c r="P162" t="s">
        <v>196</v>
      </c>
      <c r="Q162" t="s">
        <v>197</v>
      </c>
      <c r="R162" t="s">
        <v>198</v>
      </c>
      <c r="S162" t="s">
        <v>81</v>
      </c>
    </row>
    <row r="163" spans="1:19" x14ac:dyDescent="0.35">
      <c r="A163">
        <v>64813</v>
      </c>
      <c r="C163">
        <v>104</v>
      </c>
      <c r="D163" t="s">
        <v>39</v>
      </c>
      <c r="E163" t="s">
        <v>204</v>
      </c>
      <c r="F163">
        <v>983</v>
      </c>
      <c r="G163" s="22">
        <v>45499</v>
      </c>
      <c r="H163" s="22">
        <v>45499</v>
      </c>
      <c r="I163" s="22">
        <v>45499</v>
      </c>
      <c r="J163" s="22">
        <v>45485</v>
      </c>
      <c r="K163" s="22">
        <v>45485</v>
      </c>
      <c r="L163" t="s">
        <v>192</v>
      </c>
      <c r="O163" t="s">
        <v>302</v>
      </c>
      <c r="P163" t="s">
        <v>196</v>
      </c>
      <c r="Q163" t="s">
        <v>197</v>
      </c>
      <c r="R163" t="s">
        <v>198</v>
      </c>
      <c r="S163" t="s">
        <v>81</v>
      </c>
    </row>
    <row r="164" spans="1:19" x14ac:dyDescent="0.35">
      <c r="A164">
        <v>64816</v>
      </c>
      <c r="C164">
        <v>104</v>
      </c>
      <c r="D164" t="s">
        <v>39</v>
      </c>
      <c r="E164" t="s">
        <v>228</v>
      </c>
      <c r="F164">
        <v>661.2</v>
      </c>
      <c r="G164" s="22">
        <v>45499</v>
      </c>
      <c r="H164" s="22">
        <v>45499</v>
      </c>
      <c r="I164" s="22">
        <v>45499</v>
      </c>
      <c r="J164" s="22">
        <v>45485</v>
      </c>
      <c r="K164" s="22">
        <v>45485</v>
      </c>
      <c r="L164" t="s">
        <v>192</v>
      </c>
      <c r="O164" t="s">
        <v>302</v>
      </c>
      <c r="P164" t="s">
        <v>196</v>
      </c>
      <c r="Q164" t="s">
        <v>197</v>
      </c>
      <c r="R164" t="s">
        <v>198</v>
      </c>
      <c r="S164" t="s">
        <v>81</v>
      </c>
    </row>
    <row r="165" spans="1:19" x14ac:dyDescent="0.35">
      <c r="A165">
        <v>64821</v>
      </c>
      <c r="C165">
        <v>104</v>
      </c>
      <c r="D165" t="s">
        <v>39</v>
      </c>
      <c r="E165" t="s">
        <v>206</v>
      </c>
      <c r="F165">
        <v>624</v>
      </c>
      <c r="G165" s="22">
        <v>45499</v>
      </c>
      <c r="H165" s="22">
        <v>45499</v>
      </c>
      <c r="I165" s="22">
        <v>45499</v>
      </c>
      <c r="J165" s="22">
        <v>45485</v>
      </c>
      <c r="K165" s="22">
        <v>45485</v>
      </c>
      <c r="L165" t="s">
        <v>192</v>
      </c>
      <c r="O165" t="s">
        <v>302</v>
      </c>
      <c r="P165" t="s">
        <v>196</v>
      </c>
      <c r="Q165" t="s">
        <v>197</v>
      </c>
      <c r="R165" t="s">
        <v>198</v>
      </c>
      <c r="S165" t="s">
        <v>81</v>
      </c>
    </row>
    <row r="166" spans="1:19" x14ac:dyDescent="0.35">
      <c r="A166">
        <v>64822</v>
      </c>
      <c r="C166">
        <v>104</v>
      </c>
      <c r="D166" t="s">
        <v>39</v>
      </c>
      <c r="E166" t="s">
        <v>207</v>
      </c>
      <c r="F166">
        <v>980.17</v>
      </c>
      <c r="G166" s="22">
        <v>45499</v>
      </c>
      <c r="H166" s="22">
        <v>45499</v>
      </c>
      <c r="I166" s="22">
        <v>45499</v>
      </c>
      <c r="J166" s="22">
        <v>45485</v>
      </c>
      <c r="K166" s="22">
        <v>45485</v>
      </c>
      <c r="L166" t="s">
        <v>192</v>
      </c>
      <c r="O166" t="s">
        <v>302</v>
      </c>
      <c r="P166" t="s">
        <v>196</v>
      </c>
      <c r="Q166" t="s">
        <v>197</v>
      </c>
      <c r="R166" t="s">
        <v>198</v>
      </c>
      <c r="S166" t="s">
        <v>81</v>
      </c>
    </row>
    <row r="167" spans="1:19" x14ac:dyDescent="0.35">
      <c r="A167">
        <v>65052</v>
      </c>
      <c r="C167">
        <v>104</v>
      </c>
      <c r="D167" t="s">
        <v>39</v>
      </c>
      <c r="E167" t="s">
        <v>208</v>
      </c>
      <c r="F167">
        <v>2595.9</v>
      </c>
      <c r="G167" s="22">
        <v>45499</v>
      </c>
      <c r="H167" s="22">
        <v>45499</v>
      </c>
      <c r="I167" s="22">
        <v>45499</v>
      </c>
      <c r="J167" s="22">
        <v>45488</v>
      </c>
      <c r="K167" s="22">
        <v>45488</v>
      </c>
      <c r="L167" t="s">
        <v>192</v>
      </c>
      <c r="O167" t="s">
        <v>302</v>
      </c>
      <c r="P167" t="s">
        <v>196</v>
      </c>
      <c r="Q167" t="s">
        <v>197</v>
      </c>
      <c r="R167" t="s">
        <v>198</v>
      </c>
      <c r="S167" t="s">
        <v>81</v>
      </c>
    </row>
    <row r="168" spans="1:19" x14ac:dyDescent="0.35">
      <c r="A168">
        <v>65068</v>
      </c>
      <c r="C168">
        <v>104</v>
      </c>
      <c r="D168" t="s">
        <v>39</v>
      </c>
      <c r="E168" t="s">
        <v>236</v>
      </c>
      <c r="F168">
        <v>702</v>
      </c>
      <c r="G168" s="22">
        <v>45499</v>
      </c>
      <c r="H168" s="22">
        <v>45499</v>
      </c>
      <c r="I168" s="22">
        <v>45499</v>
      </c>
      <c r="J168" s="22">
        <v>45486</v>
      </c>
      <c r="K168" s="22">
        <v>45488</v>
      </c>
      <c r="L168" t="s">
        <v>192</v>
      </c>
      <c r="M168" t="s">
        <v>193</v>
      </c>
      <c r="N168" t="s">
        <v>304</v>
      </c>
      <c r="O168" t="s">
        <v>302</v>
      </c>
      <c r="P168" t="s">
        <v>196</v>
      </c>
      <c r="Q168" t="s">
        <v>197</v>
      </c>
      <c r="R168" t="s">
        <v>198</v>
      </c>
      <c r="S168" t="s">
        <v>81</v>
      </c>
    </row>
    <row r="169" spans="1:19" x14ac:dyDescent="0.35">
      <c r="A169">
        <v>65290</v>
      </c>
      <c r="C169">
        <v>104</v>
      </c>
      <c r="D169" t="s">
        <v>39</v>
      </c>
      <c r="E169" t="s">
        <v>230</v>
      </c>
      <c r="F169">
        <v>87.58</v>
      </c>
      <c r="G169" s="22">
        <v>45499</v>
      </c>
      <c r="H169" s="22">
        <v>45499</v>
      </c>
      <c r="I169" s="22">
        <v>45499</v>
      </c>
      <c r="J169" s="22">
        <v>45489</v>
      </c>
      <c r="K169" s="22">
        <v>45489</v>
      </c>
      <c r="L169" t="s">
        <v>192</v>
      </c>
      <c r="O169" t="s">
        <v>302</v>
      </c>
      <c r="P169" t="s">
        <v>196</v>
      </c>
      <c r="Q169" t="s">
        <v>197</v>
      </c>
      <c r="R169" t="s">
        <v>198</v>
      </c>
      <c r="S169" t="s">
        <v>81</v>
      </c>
    </row>
    <row r="170" spans="1:19" x14ac:dyDescent="0.35">
      <c r="A170">
        <v>60125</v>
      </c>
      <c r="C170">
        <v>104</v>
      </c>
      <c r="D170" t="s">
        <v>39</v>
      </c>
      <c r="E170" t="s">
        <v>310</v>
      </c>
      <c r="F170">
        <v>216.14</v>
      </c>
      <c r="G170" s="22">
        <v>45498</v>
      </c>
      <c r="H170" s="22">
        <v>45498</v>
      </c>
      <c r="I170" s="22">
        <v>45498</v>
      </c>
      <c r="J170" s="22">
        <v>45444</v>
      </c>
      <c r="K170" s="22">
        <v>45464</v>
      </c>
      <c r="L170" t="s">
        <v>97</v>
      </c>
      <c r="M170" t="s">
        <v>216</v>
      </c>
      <c r="N170" t="s">
        <v>311</v>
      </c>
      <c r="O170" t="s">
        <v>302</v>
      </c>
      <c r="P170" t="s">
        <v>196</v>
      </c>
      <c r="Q170" t="s">
        <v>197</v>
      </c>
      <c r="R170" t="s">
        <v>198</v>
      </c>
      <c r="S170" t="s">
        <v>81</v>
      </c>
    </row>
    <row r="171" spans="1:19" x14ac:dyDescent="0.35">
      <c r="A171">
        <v>61030</v>
      </c>
      <c r="C171">
        <v>104</v>
      </c>
      <c r="D171" t="s">
        <v>39</v>
      </c>
      <c r="E171" t="s">
        <v>234</v>
      </c>
      <c r="F171">
        <v>9794.74</v>
      </c>
      <c r="G171" s="22">
        <v>45498</v>
      </c>
      <c r="H171" s="22">
        <v>45498</v>
      </c>
      <c r="I171" s="22">
        <v>45498</v>
      </c>
      <c r="J171" s="22">
        <v>45468</v>
      </c>
      <c r="K171" s="22">
        <v>45468</v>
      </c>
      <c r="L171" t="s">
        <v>192</v>
      </c>
      <c r="O171" t="s">
        <v>302</v>
      </c>
      <c r="P171" t="s">
        <v>196</v>
      </c>
      <c r="Q171" t="s">
        <v>197</v>
      </c>
      <c r="R171" t="s">
        <v>198</v>
      </c>
      <c r="S171" t="s">
        <v>81</v>
      </c>
    </row>
    <row r="172" spans="1:19" x14ac:dyDescent="0.35">
      <c r="A172">
        <v>59261</v>
      </c>
      <c r="C172">
        <v>104</v>
      </c>
      <c r="D172" t="s">
        <v>39</v>
      </c>
      <c r="E172" t="s">
        <v>218</v>
      </c>
      <c r="F172">
        <v>16700.419999999998</v>
      </c>
      <c r="G172" s="22">
        <v>45498</v>
      </c>
      <c r="H172" s="22">
        <v>45498</v>
      </c>
      <c r="I172" s="22">
        <v>45498</v>
      </c>
      <c r="J172" s="22">
        <v>45474</v>
      </c>
      <c r="K172" s="22">
        <v>45461</v>
      </c>
      <c r="L172" t="s">
        <v>97</v>
      </c>
      <c r="M172" t="s">
        <v>216</v>
      </c>
      <c r="N172" t="s">
        <v>219</v>
      </c>
      <c r="O172" t="s">
        <v>302</v>
      </c>
      <c r="P172" t="s">
        <v>196</v>
      </c>
      <c r="Q172" t="s">
        <v>197</v>
      </c>
      <c r="R172" t="s">
        <v>198</v>
      </c>
      <c r="S172" t="s">
        <v>81</v>
      </c>
    </row>
    <row r="173" spans="1:19" x14ac:dyDescent="0.35">
      <c r="A173">
        <v>67269</v>
      </c>
      <c r="C173">
        <v>104</v>
      </c>
      <c r="D173" t="s">
        <v>39</v>
      </c>
      <c r="E173" t="s">
        <v>308</v>
      </c>
      <c r="F173">
        <v>13.65</v>
      </c>
      <c r="G173" s="22">
        <v>45498</v>
      </c>
      <c r="H173" s="22"/>
      <c r="I173" s="22">
        <v>45498</v>
      </c>
      <c r="J173" s="22">
        <v>45498</v>
      </c>
      <c r="K173" s="22">
        <v>45501</v>
      </c>
      <c r="L173" t="s">
        <v>309</v>
      </c>
      <c r="M173" t="s">
        <v>193</v>
      </c>
      <c r="N173" t="s">
        <v>312</v>
      </c>
      <c r="O173" t="s">
        <v>302</v>
      </c>
      <c r="P173" t="s">
        <v>196</v>
      </c>
      <c r="Q173" t="s">
        <v>197</v>
      </c>
      <c r="R173" t="s">
        <v>198</v>
      </c>
      <c r="S173" t="s">
        <v>81</v>
      </c>
    </row>
    <row r="174" spans="1:19" x14ac:dyDescent="0.35">
      <c r="A174">
        <v>67270</v>
      </c>
      <c r="C174">
        <v>104</v>
      </c>
      <c r="D174" t="s">
        <v>39</v>
      </c>
      <c r="E174" t="s">
        <v>308</v>
      </c>
      <c r="F174">
        <v>30</v>
      </c>
      <c r="G174" s="22">
        <v>45498</v>
      </c>
      <c r="H174" s="22"/>
      <c r="I174" s="22">
        <v>45498</v>
      </c>
      <c r="J174" s="22">
        <v>45498</v>
      </c>
      <c r="K174" s="22">
        <v>45501</v>
      </c>
      <c r="L174" t="s">
        <v>309</v>
      </c>
      <c r="M174" t="s">
        <v>193</v>
      </c>
      <c r="N174" t="s">
        <v>313</v>
      </c>
      <c r="O174" t="s">
        <v>302</v>
      </c>
      <c r="P174" t="s">
        <v>196</v>
      </c>
      <c r="Q174" t="s">
        <v>197</v>
      </c>
      <c r="R174" t="s">
        <v>198</v>
      </c>
      <c r="S174" t="s">
        <v>81</v>
      </c>
    </row>
    <row r="175" spans="1:19" x14ac:dyDescent="0.35">
      <c r="A175">
        <v>67273</v>
      </c>
      <c r="C175">
        <v>104</v>
      </c>
      <c r="D175" t="s">
        <v>39</v>
      </c>
      <c r="E175" t="s">
        <v>308</v>
      </c>
      <c r="F175">
        <v>188.72</v>
      </c>
      <c r="G175" s="22">
        <v>45498</v>
      </c>
      <c r="H175" s="22"/>
      <c r="I175" s="22">
        <v>45498</v>
      </c>
      <c r="J175" s="22">
        <v>45498</v>
      </c>
      <c r="K175" s="22">
        <v>45501</v>
      </c>
      <c r="L175" t="s">
        <v>309</v>
      </c>
      <c r="M175" t="s">
        <v>193</v>
      </c>
      <c r="N175" t="s">
        <v>194</v>
      </c>
      <c r="O175" t="s">
        <v>302</v>
      </c>
      <c r="P175" t="s">
        <v>196</v>
      </c>
      <c r="Q175" t="s">
        <v>197</v>
      </c>
      <c r="R175" t="s">
        <v>198</v>
      </c>
      <c r="S175" t="s">
        <v>81</v>
      </c>
    </row>
    <row r="176" spans="1:19" x14ac:dyDescent="0.35">
      <c r="A176">
        <v>64819</v>
      </c>
      <c r="C176">
        <v>104</v>
      </c>
      <c r="D176" t="s">
        <v>39</v>
      </c>
      <c r="E176" t="s">
        <v>230</v>
      </c>
      <c r="F176">
        <v>576.28</v>
      </c>
      <c r="G176" s="22">
        <v>45498</v>
      </c>
      <c r="H176" s="22">
        <v>45498</v>
      </c>
      <c r="I176" s="22">
        <v>45498</v>
      </c>
      <c r="J176" s="22">
        <v>45485</v>
      </c>
      <c r="K176" s="22">
        <v>45485</v>
      </c>
      <c r="L176" t="s">
        <v>192</v>
      </c>
      <c r="O176" t="s">
        <v>302</v>
      </c>
      <c r="P176" t="s">
        <v>196</v>
      </c>
      <c r="Q176" t="s">
        <v>197</v>
      </c>
      <c r="R176" t="s">
        <v>198</v>
      </c>
      <c r="S176" t="s">
        <v>81</v>
      </c>
    </row>
    <row r="177" spans="1:19" x14ac:dyDescent="0.35">
      <c r="A177">
        <v>64820</v>
      </c>
      <c r="C177">
        <v>104</v>
      </c>
      <c r="D177" t="s">
        <v>39</v>
      </c>
      <c r="E177" t="s">
        <v>231</v>
      </c>
      <c r="F177">
        <v>501.3</v>
      </c>
      <c r="G177" s="22">
        <v>45498</v>
      </c>
      <c r="H177" s="22">
        <v>45498</v>
      </c>
      <c r="I177" s="22">
        <v>45498</v>
      </c>
      <c r="J177" s="22">
        <v>45483</v>
      </c>
      <c r="K177" s="22">
        <v>45485</v>
      </c>
      <c r="L177" t="s">
        <v>192</v>
      </c>
      <c r="O177" t="s">
        <v>302</v>
      </c>
      <c r="P177" t="s">
        <v>196</v>
      </c>
      <c r="Q177" t="s">
        <v>197</v>
      </c>
      <c r="R177" t="s">
        <v>198</v>
      </c>
      <c r="S177" t="s">
        <v>81</v>
      </c>
    </row>
    <row r="178" spans="1:19" x14ac:dyDescent="0.35">
      <c r="A178">
        <v>64870</v>
      </c>
      <c r="C178">
        <v>104</v>
      </c>
      <c r="D178" t="s">
        <v>39</v>
      </c>
      <c r="E178" t="s">
        <v>217</v>
      </c>
      <c r="F178">
        <v>1136.1199999999999</v>
      </c>
      <c r="G178" s="22">
        <v>45498</v>
      </c>
      <c r="H178" s="22">
        <v>45498</v>
      </c>
      <c r="I178" s="22">
        <v>45498</v>
      </c>
      <c r="J178" s="22">
        <v>45505</v>
      </c>
      <c r="K178" s="22">
        <v>45485</v>
      </c>
      <c r="L178" t="s">
        <v>192</v>
      </c>
      <c r="M178" t="s">
        <v>216</v>
      </c>
      <c r="N178" t="s">
        <v>217</v>
      </c>
      <c r="O178" t="s">
        <v>302</v>
      </c>
      <c r="P178" t="s">
        <v>196</v>
      </c>
      <c r="Q178" t="s">
        <v>197</v>
      </c>
      <c r="R178" t="s">
        <v>198</v>
      </c>
      <c r="S178" t="s">
        <v>81</v>
      </c>
    </row>
    <row r="179" spans="1:19" x14ac:dyDescent="0.35">
      <c r="A179">
        <v>65050</v>
      </c>
      <c r="C179">
        <v>104</v>
      </c>
      <c r="D179" t="s">
        <v>39</v>
      </c>
      <c r="E179" t="s">
        <v>314</v>
      </c>
      <c r="F179">
        <v>3167.71</v>
      </c>
      <c r="G179" s="22">
        <v>45498</v>
      </c>
      <c r="H179" s="22">
        <v>45498</v>
      </c>
      <c r="I179" s="22">
        <v>45498</v>
      </c>
      <c r="J179" s="22">
        <v>45485</v>
      </c>
      <c r="K179" s="22">
        <v>45488</v>
      </c>
      <c r="L179" t="s">
        <v>192</v>
      </c>
      <c r="O179" t="s">
        <v>302</v>
      </c>
      <c r="P179" t="s">
        <v>196</v>
      </c>
      <c r="Q179" t="s">
        <v>197</v>
      </c>
      <c r="R179" t="s">
        <v>198</v>
      </c>
      <c r="S179" t="s">
        <v>81</v>
      </c>
    </row>
    <row r="180" spans="1:19" x14ac:dyDescent="0.35">
      <c r="A180">
        <v>65730</v>
      </c>
      <c r="C180">
        <v>104</v>
      </c>
      <c r="D180" t="s">
        <v>39</v>
      </c>
      <c r="E180" t="s">
        <v>315</v>
      </c>
      <c r="F180">
        <v>117.63</v>
      </c>
      <c r="G180" s="22">
        <v>45498</v>
      </c>
      <c r="H180" s="22">
        <v>45498</v>
      </c>
      <c r="I180" s="22">
        <v>45498</v>
      </c>
      <c r="J180" s="22">
        <v>45491</v>
      </c>
      <c r="K180" s="22">
        <v>45491</v>
      </c>
      <c r="L180" t="s">
        <v>192</v>
      </c>
      <c r="M180" t="s">
        <v>316</v>
      </c>
      <c r="N180" t="s">
        <v>317</v>
      </c>
      <c r="O180" t="s">
        <v>302</v>
      </c>
      <c r="P180" t="s">
        <v>196</v>
      </c>
      <c r="Q180" t="s">
        <v>197</v>
      </c>
      <c r="R180" t="s">
        <v>198</v>
      </c>
      <c r="S180" t="s">
        <v>81</v>
      </c>
    </row>
    <row r="181" spans="1:19" x14ac:dyDescent="0.35">
      <c r="A181">
        <v>65884</v>
      </c>
      <c r="C181">
        <v>104</v>
      </c>
      <c r="D181" t="s">
        <v>39</v>
      </c>
      <c r="E181" t="s">
        <v>305</v>
      </c>
      <c r="F181">
        <v>13085.4</v>
      </c>
      <c r="G181" s="22">
        <v>45498</v>
      </c>
      <c r="H181" s="22">
        <v>45498</v>
      </c>
      <c r="I181" s="22">
        <v>45498</v>
      </c>
      <c r="J181" s="22">
        <v>45492</v>
      </c>
      <c r="K181" s="22">
        <v>45492</v>
      </c>
      <c r="L181" t="s">
        <v>192</v>
      </c>
      <c r="M181" t="s">
        <v>193</v>
      </c>
      <c r="N181" t="s">
        <v>306</v>
      </c>
      <c r="O181" t="s">
        <v>302</v>
      </c>
      <c r="P181" t="s">
        <v>196</v>
      </c>
      <c r="Q181" t="s">
        <v>197</v>
      </c>
      <c r="R181" t="s">
        <v>198</v>
      </c>
      <c r="S181" t="s">
        <v>81</v>
      </c>
    </row>
    <row r="182" spans="1:19" x14ac:dyDescent="0.35">
      <c r="A182">
        <v>61699</v>
      </c>
      <c r="C182">
        <v>104</v>
      </c>
      <c r="D182" t="s">
        <v>39</v>
      </c>
      <c r="E182" t="s">
        <v>318</v>
      </c>
      <c r="F182">
        <v>670.38</v>
      </c>
      <c r="G182" s="22">
        <v>45498</v>
      </c>
      <c r="H182" s="22">
        <v>45498</v>
      </c>
      <c r="I182" s="22">
        <v>45498</v>
      </c>
      <c r="J182" s="22">
        <v>45470</v>
      </c>
      <c r="K182" s="22">
        <v>45470</v>
      </c>
      <c r="L182" t="s">
        <v>192</v>
      </c>
      <c r="O182" t="s">
        <v>302</v>
      </c>
      <c r="P182" t="s">
        <v>196</v>
      </c>
      <c r="Q182" t="s">
        <v>197</v>
      </c>
      <c r="R182" t="s">
        <v>198</v>
      </c>
      <c r="S182" t="s">
        <v>81</v>
      </c>
    </row>
    <row r="183" spans="1:19" x14ac:dyDescent="0.35">
      <c r="A183">
        <v>61937</v>
      </c>
      <c r="C183">
        <v>104</v>
      </c>
      <c r="D183" t="s">
        <v>39</v>
      </c>
      <c r="E183" t="s">
        <v>319</v>
      </c>
      <c r="F183">
        <v>35590</v>
      </c>
      <c r="G183" s="22">
        <v>45498</v>
      </c>
      <c r="H183" s="22">
        <v>45497</v>
      </c>
      <c r="I183" s="22">
        <v>45497</v>
      </c>
      <c r="J183" s="22">
        <v>45472</v>
      </c>
      <c r="K183" s="22">
        <v>45472</v>
      </c>
      <c r="L183" t="s">
        <v>97</v>
      </c>
      <c r="M183" t="s">
        <v>216</v>
      </c>
      <c r="N183" t="s">
        <v>311</v>
      </c>
      <c r="O183" t="s">
        <v>302</v>
      </c>
      <c r="P183" t="s">
        <v>196</v>
      </c>
      <c r="Q183" t="s">
        <v>197</v>
      </c>
      <c r="R183" t="s">
        <v>198</v>
      </c>
      <c r="S183" t="s">
        <v>81</v>
      </c>
    </row>
    <row r="184" spans="1:19" x14ac:dyDescent="0.35">
      <c r="A184">
        <v>61938</v>
      </c>
      <c r="C184">
        <v>104</v>
      </c>
      <c r="D184" t="s">
        <v>39</v>
      </c>
      <c r="E184" t="s">
        <v>320</v>
      </c>
      <c r="F184">
        <v>3540</v>
      </c>
      <c r="G184" s="22">
        <v>45498</v>
      </c>
      <c r="H184" s="22">
        <v>45497</v>
      </c>
      <c r="I184" s="22">
        <v>45497</v>
      </c>
      <c r="J184" s="22">
        <v>45472</v>
      </c>
      <c r="K184" s="22">
        <v>45472</v>
      </c>
      <c r="L184" t="s">
        <v>97</v>
      </c>
      <c r="M184" t="s">
        <v>216</v>
      </c>
      <c r="N184" t="s">
        <v>311</v>
      </c>
      <c r="O184" t="s">
        <v>302</v>
      </c>
      <c r="P184" t="s">
        <v>196</v>
      </c>
      <c r="Q184" t="s">
        <v>197</v>
      </c>
      <c r="R184" t="s">
        <v>198</v>
      </c>
      <c r="S184" t="s">
        <v>81</v>
      </c>
    </row>
    <row r="185" spans="1:19" x14ac:dyDescent="0.35">
      <c r="A185">
        <v>61939</v>
      </c>
      <c r="C185">
        <v>104</v>
      </c>
      <c r="D185" t="s">
        <v>39</v>
      </c>
      <c r="E185" t="s">
        <v>321</v>
      </c>
      <c r="F185">
        <v>4960</v>
      </c>
      <c r="G185" s="22">
        <v>45498</v>
      </c>
      <c r="H185" s="22">
        <v>45497</v>
      </c>
      <c r="I185" s="22">
        <v>45497</v>
      </c>
      <c r="J185" s="22">
        <v>45471</v>
      </c>
      <c r="K185" s="22">
        <v>45472</v>
      </c>
      <c r="L185" t="s">
        <v>97</v>
      </c>
      <c r="M185" t="s">
        <v>216</v>
      </c>
      <c r="N185" t="s">
        <v>311</v>
      </c>
      <c r="O185" t="s">
        <v>302</v>
      </c>
      <c r="P185" t="s">
        <v>196</v>
      </c>
      <c r="Q185" t="s">
        <v>197</v>
      </c>
      <c r="R185" t="s">
        <v>198</v>
      </c>
      <c r="S185" t="s">
        <v>81</v>
      </c>
    </row>
    <row r="186" spans="1:19" x14ac:dyDescent="0.35">
      <c r="A186">
        <v>61940</v>
      </c>
      <c r="C186">
        <v>104</v>
      </c>
      <c r="D186" t="s">
        <v>39</v>
      </c>
      <c r="E186" t="s">
        <v>322</v>
      </c>
      <c r="F186">
        <v>3540</v>
      </c>
      <c r="G186" s="22">
        <v>45498</v>
      </c>
      <c r="H186" s="22">
        <v>45497</v>
      </c>
      <c r="I186" s="22">
        <v>45497</v>
      </c>
      <c r="J186" s="22">
        <v>45472</v>
      </c>
      <c r="K186" s="22">
        <v>45472</v>
      </c>
      <c r="L186" t="s">
        <v>97</v>
      </c>
      <c r="M186" t="s">
        <v>216</v>
      </c>
      <c r="N186" t="s">
        <v>311</v>
      </c>
      <c r="O186" t="s">
        <v>302</v>
      </c>
      <c r="P186" t="s">
        <v>196</v>
      </c>
      <c r="Q186" t="s">
        <v>197</v>
      </c>
      <c r="R186" t="s">
        <v>198</v>
      </c>
      <c r="S186" t="s">
        <v>81</v>
      </c>
    </row>
    <row r="187" spans="1:19" x14ac:dyDescent="0.35">
      <c r="A187">
        <v>61941</v>
      </c>
      <c r="C187">
        <v>104</v>
      </c>
      <c r="D187" t="s">
        <v>39</v>
      </c>
      <c r="E187" t="s">
        <v>323</v>
      </c>
      <c r="F187">
        <v>1070</v>
      </c>
      <c r="G187" s="22">
        <v>45498</v>
      </c>
      <c r="H187" s="22">
        <v>45497</v>
      </c>
      <c r="I187" s="22">
        <v>45497</v>
      </c>
      <c r="J187" s="22">
        <v>45472</v>
      </c>
      <c r="K187" s="22">
        <v>45472</v>
      </c>
      <c r="L187" t="s">
        <v>97</v>
      </c>
      <c r="M187" t="s">
        <v>216</v>
      </c>
      <c r="N187" t="s">
        <v>311</v>
      </c>
      <c r="O187" t="s">
        <v>302</v>
      </c>
      <c r="P187" t="s">
        <v>196</v>
      </c>
      <c r="Q187" t="s">
        <v>197</v>
      </c>
      <c r="R187" t="s">
        <v>198</v>
      </c>
      <c r="S187" t="s">
        <v>81</v>
      </c>
    </row>
    <row r="188" spans="1:19" x14ac:dyDescent="0.35">
      <c r="A188">
        <v>61942</v>
      </c>
      <c r="C188">
        <v>104</v>
      </c>
      <c r="D188" t="s">
        <v>39</v>
      </c>
      <c r="E188" t="s">
        <v>324</v>
      </c>
      <c r="F188">
        <v>3540</v>
      </c>
      <c r="G188" s="22">
        <v>45498</v>
      </c>
      <c r="H188" s="22">
        <v>45497</v>
      </c>
      <c r="I188" s="22">
        <v>45497</v>
      </c>
      <c r="J188" s="22">
        <v>45472</v>
      </c>
      <c r="K188" s="22">
        <v>45472</v>
      </c>
      <c r="L188" t="s">
        <v>97</v>
      </c>
      <c r="M188" t="s">
        <v>216</v>
      </c>
      <c r="N188" t="s">
        <v>311</v>
      </c>
      <c r="O188" t="s">
        <v>302</v>
      </c>
      <c r="P188" t="s">
        <v>196</v>
      </c>
      <c r="Q188" t="s">
        <v>197</v>
      </c>
      <c r="R188" t="s">
        <v>198</v>
      </c>
      <c r="S188" t="s">
        <v>81</v>
      </c>
    </row>
    <row r="189" spans="1:19" x14ac:dyDescent="0.35">
      <c r="A189">
        <v>61943</v>
      </c>
      <c r="C189">
        <v>104</v>
      </c>
      <c r="D189" t="s">
        <v>39</v>
      </c>
      <c r="E189" t="s">
        <v>325</v>
      </c>
      <c r="F189">
        <v>3540</v>
      </c>
      <c r="G189" s="22">
        <v>45498</v>
      </c>
      <c r="H189" s="22">
        <v>45497</v>
      </c>
      <c r="I189" s="22">
        <v>45497</v>
      </c>
      <c r="J189" s="22">
        <v>45472</v>
      </c>
      <c r="K189" s="22">
        <v>45472</v>
      </c>
      <c r="L189" t="s">
        <v>97</v>
      </c>
      <c r="M189" t="s">
        <v>216</v>
      </c>
      <c r="N189" t="s">
        <v>311</v>
      </c>
      <c r="O189" t="s">
        <v>302</v>
      </c>
      <c r="P189" t="s">
        <v>196</v>
      </c>
      <c r="Q189" t="s">
        <v>197</v>
      </c>
      <c r="R189" t="s">
        <v>198</v>
      </c>
      <c r="S189" t="s">
        <v>81</v>
      </c>
    </row>
    <row r="190" spans="1:19" x14ac:dyDescent="0.35">
      <c r="A190">
        <v>61944</v>
      </c>
      <c r="C190">
        <v>104</v>
      </c>
      <c r="D190" t="s">
        <v>39</v>
      </c>
      <c r="E190" t="s">
        <v>326</v>
      </c>
      <c r="F190">
        <v>3540</v>
      </c>
      <c r="G190" s="22">
        <v>45498</v>
      </c>
      <c r="H190" s="22">
        <v>45497</v>
      </c>
      <c r="I190" s="22">
        <v>45497</v>
      </c>
      <c r="J190" s="22">
        <v>45472</v>
      </c>
      <c r="K190" s="22">
        <v>45472</v>
      </c>
      <c r="L190" t="s">
        <v>97</v>
      </c>
      <c r="M190" t="s">
        <v>216</v>
      </c>
      <c r="N190" t="s">
        <v>311</v>
      </c>
      <c r="O190" t="s">
        <v>302</v>
      </c>
      <c r="P190" t="s">
        <v>196</v>
      </c>
      <c r="Q190" t="s">
        <v>197</v>
      </c>
      <c r="R190" t="s">
        <v>198</v>
      </c>
      <c r="S190" t="s">
        <v>81</v>
      </c>
    </row>
    <row r="191" spans="1:19" x14ac:dyDescent="0.35">
      <c r="A191">
        <v>61945</v>
      </c>
      <c r="C191">
        <v>104</v>
      </c>
      <c r="D191" t="s">
        <v>39</v>
      </c>
      <c r="E191" t="s">
        <v>327</v>
      </c>
      <c r="F191">
        <v>3540</v>
      </c>
      <c r="G191" s="22">
        <v>45498</v>
      </c>
      <c r="H191" s="22">
        <v>45497</v>
      </c>
      <c r="I191" s="22">
        <v>45497</v>
      </c>
      <c r="J191" s="22">
        <v>45472</v>
      </c>
      <c r="K191" s="22">
        <v>45472</v>
      </c>
      <c r="L191" t="s">
        <v>97</v>
      </c>
      <c r="M191" t="s">
        <v>216</v>
      </c>
      <c r="N191" t="s">
        <v>311</v>
      </c>
      <c r="O191" t="s">
        <v>302</v>
      </c>
      <c r="P191" t="s">
        <v>196</v>
      </c>
      <c r="Q191" t="s">
        <v>197</v>
      </c>
      <c r="R191" t="s">
        <v>198</v>
      </c>
      <c r="S191" t="s">
        <v>81</v>
      </c>
    </row>
    <row r="192" spans="1:19" x14ac:dyDescent="0.35">
      <c r="A192">
        <v>63404</v>
      </c>
      <c r="C192">
        <v>104</v>
      </c>
      <c r="D192" t="s">
        <v>39</v>
      </c>
      <c r="E192" t="s">
        <v>235</v>
      </c>
      <c r="F192">
        <v>1842.31</v>
      </c>
      <c r="G192" s="22">
        <v>45497</v>
      </c>
      <c r="H192" s="22">
        <v>45497</v>
      </c>
      <c r="I192" s="22">
        <v>45497</v>
      </c>
      <c r="J192" s="22">
        <v>45478</v>
      </c>
      <c r="K192" s="22">
        <v>45478</v>
      </c>
      <c r="L192" t="s">
        <v>192</v>
      </c>
      <c r="O192" t="s">
        <v>302</v>
      </c>
      <c r="P192" t="s">
        <v>196</v>
      </c>
      <c r="Q192" t="s">
        <v>197</v>
      </c>
      <c r="R192" t="s">
        <v>198</v>
      </c>
      <c r="S192" t="s">
        <v>81</v>
      </c>
    </row>
    <row r="193" spans="1:19" x14ac:dyDescent="0.35">
      <c r="A193">
        <v>64529</v>
      </c>
      <c r="C193">
        <v>104</v>
      </c>
      <c r="D193" t="s">
        <v>39</v>
      </c>
      <c r="E193" t="s">
        <v>264</v>
      </c>
      <c r="F193">
        <v>4995.62</v>
      </c>
      <c r="G193" s="22">
        <v>45497</v>
      </c>
      <c r="H193" s="22">
        <v>45497</v>
      </c>
      <c r="I193" s="22">
        <v>45497</v>
      </c>
      <c r="J193" s="22">
        <v>45483</v>
      </c>
      <c r="K193" s="22">
        <v>45484</v>
      </c>
      <c r="L193" t="s">
        <v>192</v>
      </c>
      <c r="O193" t="s">
        <v>302</v>
      </c>
      <c r="P193" t="s">
        <v>196</v>
      </c>
      <c r="Q193" t="s">
        <v>197</v>
      </c>
      <c r="R193" t="s">
        <v>198</v>
      </c>
      <c r="S193" t="s">
        <v>81</v>
      </c>
    </row>
    <row r="194" spans="1:19" x14ac:dyDescent="0.35">
      <c r="A194">
        <v>64548</v>
      </c>
      <c r="C194">
        <v>104</v>
      </c>
      <c r="D194" t="s">
        <v>39</v>
      </c>
      <c r="E194" t="s">
        <v>207</v>
      </c>
      <c r="F194">
        <v>1963.24</v>
      </c>
      <c r="G194" s="22">
        <v>45497</v>
      </c>
      <c r="H194" s="22">
        <v>45497</v>
      </c>
      <c r="I194" s="22">
        <v>45497</v>
      </c>
      <c r="J194" s="22">
        <v>45483</v>
      </c>
      <c r="K194" s="22">
        <v>45484</v>
      </c>
      <c r="L194" t="s">
        <v>192</v>
      </c>
      <c r="O194" t="s">
        <v>302</v>
      </c>
      <c r="P194" t="s">
        <v>196</v>
      </c>
      <c r="Q194" t="s">
        <v>197</v>
      </c>
      <c r="R194" t="s">
        <v>198</v>
      </c>
      <c r="S194" t="s">
        <v>81</v>
      </c>
    </row>
    <row r="195" spans="1:19" x14ac:dyDescent="0.35">
      <c r="A195">
        <v>64550</v>
      </c>
      <c r="C195">
        <v>104</v>
      </c>
      <c r="D195" t="s">
        <v>39</v>
      </c>
      <c r="E195" t="s">
        <v>204</v>
      </c>
      <c r="F195">
        <v>1248.4000000000001</v>
      </c>
      <c r="G195" s="22">
        <v>45497</v>
      </c>
      <c r="H195" s="22">
        <v>45497</v>
      </c>
      <c r="I195" s="22">
        <v>45497</v>
      </c>
      <c r="J195" s="22">
        <v>45483</v>
      </c>
      <c r="K195" s="22">
        <v>45484</v>
      </c>
      <c r="L195" t="s">
        <v>192</v>
      </c>
      <c r="O195" t="s">
        <v>302</v>
      </c>
      <c r="P195" t="s">
        <v>196</v>
      </c>
      <c r="Q195" t="s">
        <v>197</v>
      </c>
      <c r="R195" t="s">
        <v>198</v>
      </c>
      <c r="S195" t="s">
        <v>81</v>
      </c>
    </row>
    <row r="196" spans="1:19" x14ac:dyDescent="0.35">
      <c r="A196">
        <v>65040</v>
      </c>
      <c r="C196">
        <v>104</v>
      </c>
      <c r="D196" t="s">
        <v>39</v>
      </c>
      <c r="E196" t="s">
        <v>267</v>
      </c>
      <c r="F196">
        <v>790</v>
      </c>
      <c r="G196" s="22">
        <v>45497</v>
      </c>
      <c r="H196" s="22">
        <v>45497</v>
      </c>
      <c r="I196" s="22">
        <v>45497</v>
      </c>
      <c r="J196" s="22">
        <v>45485</v>
      </c>
      <c r="K196" s="22">
        <v>45488</v>
      </c>
      <c r="L196" t="s">
        <v>192</v>
      </c>
      <c r="O196" t="s">
        <v>302</v>
      </c>
      <c r="P196" t="s">
        <v>196</v>
      </c>
      <c r="Q196" t="s">
        <v>197</v>
      </c>
      <c r="R196" t="s">
        <v>198</v>
      </c>
      <c r="S196" t="s">
        <v>81</v>
      </c>
    </row>
    <row r="197" spans="1:19" x14ac:dyDescent="0.35">
      <c r="A197">
        <v>65744</v>
      </c>
      <c r="C197">
        <v>104</v>
      </c>
      <c r="D197" t="s">
        <v>39</v>
      </c>
      <c r="E197" t="s">
        <v>328</v>
      </c>
      <c r="F197">
        <v>212.83</v>
      </c>
      <c r="G197" s="22">
        <v>45497</v>
      </c>
      <c r="H197" s="22">
        <v>45497</v>
      </c>
      <c r="I197" s="22">
        <v>45497</v>
      </c>
      <c r="J197" s="22">
        <v>45490</v>
      </c>
      <c r="K197" s="22">
        <v>45491</v>
      </c>
      <c r="L197" t="s">
        <v>192</v>
      </c>
      <c r="M197" t="s">
        <v>210</v>
      </c>
      <c r="N197" t="s">
        <v>211</v>
      </c>
      <c r="O197" t="s">
        <v>302</v>
      </c>
      <c r="P197" t="s">
        <v>196</v>
      </c>
      <c r="Q197" t="s">
        <v>197</v>
      </c>
      <c r="R197" t="s">
        <v>198</v>
      </c>
      <c r="S197" t="s">
        <v>81</v>
      </c>
    </row>
    <row r="198" spans="1:19" x14ac:dyDescent="0.35">
      <c r="A198">
        <v>65894</v>
      </c>
      <c r="C198">
        <v>104</v>
      </c>
      <c r="D198" t="s">
        <v>39</v>
      </c>
      <c r="E198" t="s">
        <v>212</v>
      </c>
      <c r="F198">
        <v>569.36</v>
      </c>
      <c r="G198" s="22">
        <v>45497</v>
      </c>
      <c r="H198" s="22">
        <v>45497</v>
      </c>
      <c r="I198" s="22">
        <v>45497</v>
      </c>
      <c r="J198" s="22">
        <v>45482</v>
      </c>
      <c r="K198" s="22">
        <v>45492</v>
      </c>
      <c r="L198" t="s">
        <v>192</v>
      </c>
      <c r="M198" t="s">
        <v>213</v>
      </c>
      <c r="N198" t="s">
        <v>214</v>
      </c>
      <c r="O198" t="s">
        <v>302</v>
      </c>
      <c r="P198" t="s">
        <v>196</v>
      </c>
      <c r="Q198" t="s">
        <v>197</v>
      </c>
      <c r="R198" t="s">
        <v>198</v>
      </c>
      <c r="S198" t="s">
        <v>81</v>
      </c>
    </row>
    <row r="199" spans="1:19" x14ac:dyDescent="0.35">
      <c r="A199">
        <v>67272</v>
      </c>
      <c r="C199">
        <v>104</v>
      </c>
      <c r="D199" t="s">
        <v>39</v>
      </c>
      <c r="E199" t="s">
        <v>308</v>
      </c>
      <c r="F199">
        <v>80</v>
      </c>
      <c r="G199" s="22">
        <v>45497</v>
      </c>
      <c r="H199" s="22"/>
      <c r="I199" s="22">
        <v>45497</v>
      </c>
      <c r="J199" s="22">
        <v>45497</v>
      </c>
      <c r="K199" s="22">
        <v>45501</v>
      </c>
      <c r="L199" t="s">
        <v>309</v>
      </c>
      <c r="M199" t="s">
        <v>280</v>
      </c>
      <c r="N199" t="s">
        <v>281</v>
      </c>
      <c r="O199" t="s">
        <v>302</v>
      </c>
      <c r="P199" t="s">
        <v>196</v>
      </c>
      <c r="Q199" t="s">
        <v>197</v>
      </c>
      <c r="R199" t="s">
        <v>198</v>
      </c>
      <c r="S199" t="s">
        <v>81</v>
      </c>
    </row>
    <row r="200" spans="1:19" x14ac:dyDescent="0.35">
      <c r="A200">
        <v>62703</v>
      </c>
      <c r="C200">
        <v>104</v>
      </c>
      <c r="D200" t="s">
        <v>39</v>
      </c>
      <c r="E200" t="s">
        <v>237</v>
      </c>
      <c r="F200">
        <v>1203</v>
      </c>
      <c r="G200" s="22">
        <v>45496</v>
      </c>
      <c r="H200" s="22">
        <v>45496</v>
      </c>
      <c r="I200" s="22">
        <v>45496</v>
      </c>
      <c r="J200" s="22">
        <v>45474</v>
      </c>
      <c r="K200" s="22">
        <v>45475</v>
      </c>
      <c r="L200" t="s">
        <v>192</v>
      </c>
      <c r="O200" t="s">
        <v>302</v>
      </c>
      <c r="P200" t="s">
        <v>196</v>
      </c>
      <c r="Q200" t="s">
        <v>197</v>
      </c>
      <c r="R200" t="s">
        <v>198</v>
      </c>
      <c r="S200" t="s">
        <v>81</v>
      </c>
    </row>
    <row r="201" spans="1:19" x14ac:dyDescent="0.35">
      <c r="A201">
        <v>63011</v>
      </c>
      <c r="C201">
        <v>104</v>
      </c>
      <c r="D201" t="s">
        <v>39</v>
      </c>
      <c r="E201" t="s">
        <v>209</v>
      </c>
      <c r="F201">
        <v>257.39999999999998</v>
      </c>
      <c r="G201" s="22">
        <v>45496</v>
      </c>
      <c r="H201" s="22">
        <v>45496</v>
      </c>
      <c r="I201" s="22">
        <v>45496</v>
      </c>
      <c r="J201" s="22">
        <v>45476</v>
      </c>
      <c r="K201" s="22">
        <v>45476</v>
      </c>
      <c r="L201" t="s">
        <v>192</v>
      </c>
      <c r="O201" t="s">
        <v>302</v>
      </c>
      <c r="P201" t="s">
        <v>196</v>
      </c>
      <c r="Q201" t="s">
        <v>197</v>
      </c>
      <c r="R201" t="s">
        <v>198</v>
      </c>
      <c r="S201" t="s">
        <v>81</v>
      </c>
    </row>
    <row r="202" spans="1:19" x14ac:dyDescent="0.35">
      <c r="A202">
        <v>64237</v>
      </c>
      <c r="C202">
        <v>104</v>
      </c>
      <c r="D202" t="s">
        <v>39</v>
      </c>
      <c r="E202" t="s">
        <v>231</v>
      </c>
      <c r="F202">
        <v>647.71</v>
      </c>
      <c r="G202" s="22">
        <v>45496</v>
      </c>
      <c r="H202" s="22">
        <v>45496</v>
      </c>
      <c r="I202" s="22">
        <v>45496</v>
      </c>
      <c r="J202" s="22">
        <v>45481</v>
      </c>
      <c r="K202" s="22">
        <v>45483</v>
      </c>
      <c r="L202" t="s">
        <v>192</v>
      </c>
      <c r="O202" t="s">
        <v>302</v>
      </c>
      <c r="P202" t="s">
        <v>196</v>
      </c>
      <c r="Q202" t="s">
        <v>197</v>
      </c>
      <c r="R202" t="s">
        <v>198</v>
      </c>
      <c r="S202" t="s">
        <v>81</v>
      </c>
    </row>
    <row r="203" spans="1:19" x14ac:dyDescent="0.35">
      <c r="A203">
        <v>64250</v>
      </c>
      <c r="C203">
        <v>104</v>
      </c>
      <c r="D203" t="s">
        <v>39</v>
      </c>
      <c r="E203" t="s">
        <v>231</v>
      </c>
      <c r="F203">
        <v>1241.8499999999999</v>
      </c>
      <c r="G203" s="22">
        <v>45496</v>
      </c>
      <c r="H203" s="22">
        <v>45496</v>
      </c>
      <c r="I203" s="22">
        <v>45496</v>
      </c>
      <c r="J203" s="22">
        <v>45481</v>
      </c>
      <c r="K203" s="22">
        <v>45483</v>
      </c>
      <c r="L203" t="s">
        <v>192</v>
      </c>
      <c r="O203" t="s">
        <v>302</v>
      </c>
      <c r="P203" t="s">
        <v>196</v>
      </c>
      <c r="Q203" t="s">
        <v>197</v>
      </c>
      <c r="R203" t="s">
        <v>198</v>
      </c>
      <c r="S203" t="s">
        <v>81</v>
      </c>
    </row>
    <row r="204" spans="1:19" x14ac:dyDescent="0.35">
      <c r="A204">
        <v>64537</v>
      </c>
      <c r="C204">
        <v>104</v>
      </c>
      <c r="D204" t="s">
        <v>39</v>
      </c>
      <c r="E204" t="s">
        <v>230</v>
      </c>
      <c r="F204">
        <v>631.15</v>
      </c>
      <c r="G204" s="22">
        <v>45496</v>
      </c>
      <c r="H204" s="22">
        <v>45496</v>
      </c>
      <c r="I204" s="22">
        <v>45496</v>
      </c>
      <c r="J204" s="22">
        <v>45483</v>
      </c>
      <c r="K204" s="22">
        <v>45484</v>
      </c>
      <c r="L204" t="s">
        <v>192</v>
      </c>
      <c r="O204" t="s">
        <v>302</v>
      </c>
      <c r="P204" t="s">
        <v>196</v>
      </c>
      <c r="Q204" t="s">
        <v>197</v>
      </c>
      <c r="R204" t="s">
        <v>198</v>
      </c>
      <c r="S204" t="s">
        <v>81</v>
      </c>
    </row>
    <row r="205" spans="1:19" x14ac:dyDescent="0.35">
      <c r="A205">
        <v>64541</v>
      </c>
      <c r="C205">
        <v>104</v>
      </c>
      <c r="D205" t="s">
        <v>39</v>
      </c>
      <c r="E205" t="s">
        <v>236</v>
      </c>
      <c r="F205">
        <v>1451.6</v>
      </c>
      <c r="G205" s="22">
        <v>45496</v>
      </c>
      <c r="H205" s="22">
        <v>45496</v>
      </c>
      <c r="I205" s="22">
        <v>45496</v>
      </c>
      <c r="J205" s="22">
        <v>45483</v>
      </c>
      <c r="K205" s="22">
        <v>45484</v>
      </c>
      <c r="L205" t="s">
        <v>192</v>
      </c>
      <c r="O205" t="s">
        <v>302</v>
      </c>
      <c r="P205" t="s">
        <v>196</v>
      </c>
      <c r="Q205" t="s">
        <v>197</v>
      </c>
      <c r="R205" t="s">
        <v>198</v>
      </c>
      <c r="S205" t="s">
        <v>81</v>
      </c>
    </row>
    <row r="206" spans="1:19" x14ac:dyDescent="0.35">
      <c r="A206">
        <v>66340</v>
      </c>
      <c r="C206">
        <v>104</v>
      </c>
      <c r="D206" t="s">
        <v>39</v>
      </c>
      <c r="E206" t="s">
        <v>308</v>
      </c>
      <c r="F206">
        <v>5</v>
      </c>
      <c r="G206" s="22">
        <v>45496</v>
      </c>
      <c r="H206" s="22"/>
      <c r="I206" s="22">
        <v>45496</v>
      </c>
      <c r="J206" s="22">
        <v>45496</v>
      </c>
      <c r="K206" s="22">
        <v>45496</v>
      </c>
      <c r="L206" t="s">
        <v>309</v>
      </c>
      <c r="M206" t="s">
        <v>193</v>
      </c>
      <c r="N206" t="s">
        <v>329</v>
      </c>
      <c r="O206" t="s">
        <v>302</v>
      </c>
      <c r="P206" t="s">
        <v>196</v>
      </c>
      <c r="Q206" t="s">
        <v>197</v>
      </c>
      <c r="R206" t="s">
        <v>198</v>
      </c>
      <c r="S206" t="s">
        <v>81</v>
      </c>
    </row>
    <row r="207" spans="1:19" x14ac:dyDescent="0.35">
      <c r="A207">
        <v>66350</v>
      </c>
      <c r="C207">
        <v>104</v>
      </c>
      <c r="D207" t="s">
        <v>39</v>
      </c>
      <c r="E207" t="s">
        <v>308</v>
      </c>
      <c r="F207">
        <v>100</v>
      </c>
      <c r="G207" s="22">
        <v>45496</v>
      </c>
      <c r="H207" s="22"/>
      <c r="I207" s="22">
        <v>45496</v>
      </c>
      <c r="J207" s="22">
        <v>45496</v>
      </c>
      <c r="K207" s="22">
        <v>45496</v>
      </c>
      <c r="L207" t="s">
        <v>309</v>
      </c>
      <c r="M207" t="s">
        <v>280</v>
      </c>
      <c r="N207" t="s">
        <v>281</v>
      </c>
      <c r="O207" t="s">
        <v>302</v>
      </c>
      <c r="P207" t="s">
        <v>196</v>
      </c>
      <c r="Q207" t="s">
        <v>197</v>
      </c>
      <c r="R207" t="s">
        <v>198</v>
      </c>
      <c r="S207" t="s">
        <v>81</v>
      </c>
    </row>
    <row r="208" spans="1:19" x14ac:dyDescent="0.35">
      <c r="A208">
        <v>66420</v>
      </c>
      <c r="C208">
        <v>104</v>
      </c>
      <c r="D208" t="s">
        <v>39</v>
      </c>
      <c r="E208" t="s">
        <v>308</v>
      </c>
      <c r="F208">
        <v>10</v>
      </c>
      <c r="G208" s="22">
        <v>45496</v>
      </c>
      <c r="H208" s="22"/>
      <c r="I208" s="22">
        <v>45496</v>
      </c>
      <c r="J208" s="22">
        <v>45496</v>
      </c>
      <c r="K208" s="22">
        <v>45496</v>
      </c>
      <c r="L208" t="s">
        <v>309</v>
      </c>
      <c r="M208" t="s">
        <v>193</v>
      </c>
      <c r="N208" t="s">
        <v>194</v>
      </c>
      <c r="O208" t="s">
        <v>302</v>
      </c>
      <c r="P208" t="s">
        <v>196</v>
      </c>
      <c r="Q208" t="s">
        <v>197</v>
      </c>
      <c r="R208" t="s">
        <v>198</v>
      </c>
      <c r="S208" t="s">
        <v>81</v>
      </c>
    </row>
    <row r="209" spans="1:19" x14ac:dyDescent="0.35">
      <c r="A209">
        <v>66421</v>
      </c>
      <c r="C209">
        <v>104</v>
      </c>
      <c r="D209" t="s">
        <v>39</v>
      </c>
      <c r="E209" t="s">
        <v>308</v>
      </c>
      <c r="F209">
        <v>29.9</v>
      </c>
      <c r="G209" s="22">
        <v>45496</v>
      </c>
      <c r="H209" s="22"/>
      <c r="I209" s="22">
        <v>45496</v>
      </c>
      <c r="J209" s="22">
        <v>45496</v>
      </c>
      <c r="K209" s="22">
        <v>45496</v>
      </c>
      <c r="L209" t="s">
        <v>309</v>
      </c>
      <c r="M209" t="s">
        <v>193</v>
      </c>
      <c r="N209" t="s">
        <v>329</v>
      </c>
      <c r="O209" t="s">
        <v>302</v>
      </c>
      <c r="P209" t="s">
        <v>196</v>
      </c>
      <c r="Q209" t="s">
        <v>197</v>
      </c>
      <c r="R209" t="s">
        <v>198</v>
      </c>
      <c r="S209" t="s">
        <v>81</v>
      </c>
    </row>
    <row r="210" spans="1:19" x14ac:dyDescent="0.35">
      <c r="A210">
        <v>66422</v>
      </c>
      <c r="C210">
        <v>104</v>
      </c>
      <c r="D210" t="s">
        <v>39</v>
      </c>
      <c r="E210" t="s">
        <v>308</v>
      </c>
      <c r="F210">
        <v>29.9</v>
      </c>
      <c r="G210" s="22">
        <v>45496</v>
      </c>
      <c r="H210" s="22"/>
      <c r="I210" s="22">
        <v>45496</v>
      </c>
      <c r="J210" s="22">
        <v>45496</v>
      </c>
      <c r="K210" s="22">
        <v>45496</v>
      </c>
      <c r="L210" t="s">
        <v>309</v>
      </c>
      <c r="M210" t="s">
        <v>193</v>
      </c>
      <c r="N210" t="s">
        <v>329</v>
      </c>
      <c r="O210" t="s">
        <v>302</v>
      </c>
      <c r="P210" t="s">
        <v>196</v>
      </c>
      <c r="Q210" t="s">
        <v>197</v>
      </c>
      <c r="R210" t="s">
        <v>198</v>
      </c>
      <c r="S210" t="s">
        <v>81</v>
      </c>
    </row>
    <row r="211" spans="1:19" x14ac:dyDescent="0.35">
      <c r="A211">
        <v>65286</v>
      </c>
      <c r="C211">
        <v>104</v>
      </c>
      <c r="D211" t="s">
        <v>39</v>
      </c>
      <c r="E211" t="s">
        <v>267</v>
      </c>
      <c r="F211">
        <v>316</v>
      </c>
      <c r="G211" s="22">
        <v>45496</v>
      </c>
      <c r="H211" s="22">
        <v>45496</v>
      </c>
      <c r="I211" s="22">
        <v>45496</v>
      </c>
      <c r="J211" s="22">
        <v>45489</v>
      </c>
      <c r="K211" s="22">
        <v>45489</v>
      </c>
      <c r="L211" t="s">
        <v>192</v>
      </c>
      <c r="O211" t="s">
        <v>302</v>
      </c>
      <c r="P211" t="s">
        <v>196</v>
      </c>
      <c r="Q211" t="s">
        <v>197</v>
      </c>
      <c r="R211" t="s">
        <v>198</v>
      </c>
      <c r="S211" t="s">
        <v>81</v>
      </c>
    </row>
    <row r="212" spans="1:19" x14ac:dyDescent="0.35">
      <c r="A212">
        <v>65888</v>
      </c>
      <c r="C212">
        <v>104</v>
      </c>
      <c r="D212" t="s">
        <v>39</v>
      </c>
      <c r="E212" t="s">
        <v>212</v>
      </c>
      <c r="F212">
        <v>627.48</v>
      </c>
      <c r="G212" s="22">
        <v>45496</v>
      </c>
      <c r="H212" s="22">
        <v>45496</v>
      </c>
      <c r="I212" s="22">
        <v>45496</v>
      </c>
      <c r="J212" s="22">
        <v>45452</v>
      </c>
      <c r="K212" s="22">
        <v>45492</v>
      </c>
      <c r="L212" t="s">
        <v>192</v>
      </c>
      <c r="M212" t="s">
        <v>213</v>
      </c>
      <c r="N212" t="s">
        <v>214</v>
      </c>
      <c r="O212" t="s">
        <v>302</v>
      </c>
      <c r="P212" t="s">
        <v>196</v>
      </c>
      <c r="Q212" t="s">
        <v>197</v>
      </c>
      <c r="R212" t="s">
        <v>198</v>
      </c>
      <c r="S212" t="s">
        <v>81</v>
      </c>
    </row>
    <row r="213" spans="1:19" x14ac:dyDescent="0.35">
      <c r="A213">
        <v>65058</v>
      </c>
      <c r="C213">
        <v>104</v>
      </c>
      <c r="D213" t="s">
        <v>39</v>
      </c>
      <c r="E213" t="s">
        <v>207</v>
      </c>
      <c r="F213">
        <v>919.66</v>
      </c>
      <c r="G213" s="22">
        <v>45495</v>
      </c>
      <c r="H213" s="22">
        <v>45495</v>
      </c>
      <c r="I213" s="22">
        <v>45495</v>
      </c>
      <c r="J213" s="22">
        <v>45488</v>
      </c>
      <c r="K213" s="22">
        <v>45488</v>
      </c>
      <c r="L213" t="s">
        <v>192</v>
      </c>
      <c r="O213" t="s">
        <v>302</v>
      </c>
      <c r="P213" t="s">
        <v>196</v>
      </c>
      <c r="Q213" t="s">
        <v>197</v>
      </c>
      <c r="R213" t="s">
        <v>198</v>
      </c>
      <c r="S213" t="s">
        <v>81</v>
      </c>
    </row>
    <row r="214" spans="1:19" x14ac:dyDescent="0.35">
      <c r="A214">
        <v>65292</v>
      </c>
      <c r="C214">
        <v>104</v>
      </c>
      <c r="D214" t="s">
        <v>39</v>
      </c>
      <c r="E214" t="s">
        <v>330</v>
      </c>
      <c r="F214">
        <v>340.78</v>
      </c>
      <c r="G214" s="22">
        <v>45495</v>
      </c>
      <c r="H214" s="22">
        <v>45495</v>
      </c>
      <c r="I214" s="22">
        <v>45495</v>
      </c>
      <c r="J214" s="22">
        <v>45489</v>
      </c>
      <c r="K214" s="22">
        <v>45489</v>
      </c>
      <c r="L214" t="s">
        <v>192</v>
      </c>
      <c r="O214" t="s">
        <v>302</v>
      </c>
      <c r="P214" t="s">
        <v>196</v>
      </c>
      <c r="Q214" t="s">
        <v>197</v>
      </c>
      <c r="R214" t="s">
        <v>198</v>
      </c>
      <c r="S214" t="s">
        <v>81</v>
      </c>
    </row>
    <row r="215" spans="1:19" x14ac:dyDescent="0.35">
      <c r="A215">
        <v>60127</v>
      </c>
      <c r="C215">
        <v>104</v>
      </c>
      <c r="D215" t="s">
        <v>39</v>
      </c>
      <c r="E215" t="s">
        <v>234</v>
      </c>
      <c r="F215">
        <v>9849.16</v>
      </c>
      <c r="G215" s="22">
        <v>45495</v>
      </c>
      <c r="H215" s="22">
        <v>45495</v>
      </c>
      <c r="I215" s="22">
        <v>45495</v>
      </c>
      <c r="J215" s="22">
        <v>45464</v>
      </c>
      <c r="K215" s="22">
        <v>45464</v>
      </c>
      <c r="L215" t="s">
        <v>192</v>
      </c>
      <c r="O215" t="s">
        <v>302</v>
      </c>
      <c r="P215" t="s">
        <v>196</v>
      </c>
      <c r="Q215" t="s">
        <v>197</v>
      </c>
      <c r="R215" t="s">
        <v>198</v>
      </c>
      <c r="S215" t="s">
        <v>81</v>
      </c>
    </row>
    <row r="216" spans="1:19" x14ac:dyDescent="0.35">
      <c r="A216">
        <v>60230</v>
      </c>
      <c r="C216">
        <v>104</v>
      </c>
      <c r="D216" t="s">
        <v>39</v>
      </c>
      <c r="E216" t="s">
        <v>331</v>
      </c>
      <c r="F216">
        <v>668.8</v>
      </c>
      <c r="G216" s="22">
        <v>45493</v>
      </c>
      <c r="H216" s="22">
        <v>45495</v>
      </c>
      <c r="I216" s="22">
        <v>45495</v>
      </c>
      <c r="J216" s="22">
        <v>45465</v>
      </c>
      <c r="K216" s="22">
        <v>45467</v>
      </c>
      <c r="L216" t="s">
        <v>192</v>
      </c>
      <c r="M216" t="s">
        <v>193</v>
      </c>
      <c r="N216" t="s">
        <v>194</v>
      </c>
      <c r="O216" t="s">
        <v>332</v>
      </c>
      <c r="P216" t="s">
        <v>196</v>
      </c>
      <c r="Q216" t="s">
        <v>197</v>
      </c>
      <c r="R216" t="s">
        <v>198</v>
      </c>
      <c r="S216" t="s">
        <v>81</v>
      </c>
    </row>
    <row r="217" spans="1:19" x14ac:dyDescent="0.35">
      <c r="A217">
        <v>60611</v>
      </c>
      <c r="C217">
        <v>104</v>
      </c>
      <c r="D217" t="s">
        <v>39</v>
      </c>
      <c r="E217" t="s">
        <v>333</v>
      </c>
      <c r="F217">
        <v>41233.870000000003</v>
      </c>
      <c r="G217" s="22">
        <v>45495</v>
      </c>
      <c r="H217" s="22">
        <v>45495</v>
      </c>
      <c r="I217" s="22">
        <v>45495</v>
      </c>
      <c r="J217" s="22">
        <v>45473</v>
      </c>
      <c r="K217" s="22">
        <v>45468</v>
      </c>
      <c r="L217" t="s">
        <v>192</v>
      </c>
      <c r="M217" t="s">
        <v>334</v>
      </c>
      <c r="N217" t="s">
        <v>335</v>
      </c>
      <c r="O217" t="s">
        <v>302</v>
      </c>
      <c r="P217" t="s">
        <v>196</v>
      </c>
      <c r="Q217" t="s">
        <v>197</v>
      </c>
      <c r="R217" t="s">
        <v>198</v>
      </c>
      <c r="S217" t="s">
        <v>81</v>
      </c>
    </row>
    <row r="218" spans="1:19" x14ac:dyDescent="0.35">
      <c r="A218">
        <v>61031</v>
      </c>
      <c r="C218">
        <v>104</v>
      </c>
      <c r="D218" t="s">
        <v>39</v>
      </c>
      <c r="E218" t="s">
        <v>283</v>
      </c>
      <c r="F218">
        <v>762.68</v>
      </c>
      <c r="G218" s="22">
        <v>45495</v>
      </c>
      <c r="H218" s="22">
        <v>45495</v>
      </c>
      <c r="I218" s="22">
        <v>45495</v>
      </c>
      <c r="J218" s="22">
        <v>45465</v>
      </c>
      <c r="K218" s="22">
        <v>45468</v>
      </c>
      <c r="L218" t="s">
        <v>192</v>
      </c>
      <c r="O218" t="s">
        <v>302</v>
      </c>
      <c r="P218" t="s">
        <v>196</v>
      </c>
      <c r="Q218" t="s">
        <v>197</v>
      </c>
      <c r="R218" t="s">
        <v>198</v>
      </c>
      <c r="S218" t="s">
        <v>81</v>
      </c>
    </row>
    <row r="219" spans="1:19" x14ac:dyDescent="0.35">
      <c r="A219">
        <v>59263</v>
      </c>
      <c r="C219">
        <v>104</v>
      </c>
      <c r="D219" t="s">
        <v>39</v>
      </c>
      <c r="E219" t="s">
        <v>241</v>
      </c>
      <c r="F219">
        <v>5510</v>
      </c>
      <c r="G219" s="22">
        <v>45493</v>
      </c>
      <c r="H219" s="22">
        <v>45495</v>
      </c>
      <c r="I219" s="22">
        <v>45495</v>
      </c>
      <c r="J219" s="22">
        <v>45474</v>
      </c>
      <c r="K219" s="22">
        <v>45461</v>
      </c>
      <c r="L219" t="s">
        <v>97</v>
      </c>
      <c r="M219" t="s">
        <v>242</v>
      </c>
      <c r="N219" t="s">
        <v>243</v>
      </c>
      <c r="O219" t="s">
        <v>332</v>
      </c>
      <c r="P219" t="s">
        <v>196</v>
      </c>
      <c r="Q219" t="s">
        <v>197</v>
      </c>
      <c r="R219" t="s">
        <v>198</v>
      </c>
      <c r="S219" t="s">
        <v>81</v>
      </c>
    </row>
    <row r="220" spans="1:19" x14ac:dyDescent="0.35">
      <c r="A220">
        <v>62688</v>
      </c>
      <c r="C220">
        <v>104</v>
      </c>
      <c r="D220" t="s">
        <v>39</v>
      </c>
      <c r="E220" t="s">
        <v>336</v>
      </c>
      <c r="F220">
        <v>2600</v>
      </c>
      <c r="G220" s="22">
        <v>45495</v>
      </c>
      <c r="H220" s="22">
        <v>45495</v>
      </c>
      <c r="I220" s="22">
        <v>45495</v>
      </c>
      <c r="J220" s="22">
        <v>45473</v>
      </c>
      <c r="K220" s="22">
        <v>45475</v>
      </c>
      <c r="L220" t="s">
        <v>192</v>
      </c>
      <c r="M220" t="s">
        <v>239</v>
      </c>
      <c r="N220" t="s">
        <v>337</v>
      </c>
      <c r="O220" t="s">
        <v>302</v>
      </c>
      <c r="P220" t="s">
        <v>196</v>
      </c>
      <c r="Q220" t="s">
        <v>197</v>
      </c>
      <c r="R220" t="s">
        <v>198</v>
      </c>
      <c r="S220" t="s">
        <v>81</v>
      </c>
    </row>
    <row r="221" spans="1:19" x14ac:dyDescent="0.35">
      <c r="A221">
        <v>66348</v>
      </c>
      <c r="C221">
        <v>104</v>
      </c>
      <c r="D221" t="s">
        <v>39</v>
      </c>
      <c r="E221" t="s">
        <v>308</v>
      </c>
      <c r="F221">
        <v>73.400000000000006</v>
      </c>
      <c r="G221" s="22">
        <v>45495</v>
      </c>
      <c r="H221" s="22"/>
      <c r="I221" s="22">
        <v>45495</v>
      </c>
      <c r="J221" s="22">
        <v>45495</v>
      </c>
      <c r="K221" s="22">
        <v>45496</v>
      </c>
      <c r="L221" t="s">
        <v>309</v>
      </c>
      <c r="M221" t="s">
        <v>193</v>
      </c>
      <c r="N221" t="s">
        <v>304</v>
      </c>
      <c r="O221" t="s">
        <v>302</v>
      </c>
      <c r="P221" t="s">
        <v>196</v>
      </c>
      <c r="Q221" t="s">
        <v>197</v>
      </c>
      <c r="R221" t="s">
        <v>198</v>
      </c>
      <c r="S221" t="s">
        <v>81</v>
      </c>
    </row>
    <row r="222" spans="1:19" x14ac:dyDescent="0.35">
      <c r="A222">
        <v>63265</v>
      </c>
      <c r="C222">
        <v>104</v>
      </c>
      <c r="D222" t="s">
        <v>39</v>
      </c>
      <c r="E222" t="s">
        <v>338</v>
      </c>
      <c r="F222">
        <v>6580</v>
      </c>
      <c r="G222" s="22">
        <v>45495</v>
      </c>
      <c r="H222" s="22">
        <v>45495</v>
      </c>
      <c r="I222" s="22">
        <v>45495</v>
      </c>
      <c r="J222" s="22">
        <v>45477</v>
      </c>
      <c r="K222" s="22">
        <v>45477</v>
      </c>
      <c r="L222" t="s">
        <v>192</v>
      </c>
      <c r="M222" t="s">
        <v>201</v>
      </c>
      <c r="N222" t="s">
        <v>339</v>
      </c>
      <c r="O222" t="s">
        <v>302</v>
      </c>
      <c r="P222" t="s">
        <v>196</v>
      </c>
      <c r="Q222" t="s">
        <v>197</v>
      </c>
      <c r="R222" t="s">
        <v>198</v>
      </c>
      <c r="S222" t="s">
        <v>81</v>
      </c>
    </row>
    <row r="223" spans="1:19" x14ac:dyDescent="0.35">
      <c r="A223">
        <v>63350</v>
      </c>
      <c r="C223">
        <v>104</v>
      </c>
      <c r="D223" t="s">
        <v>39</v>
      </c>
      <c r="E223" t="s">
        <v>293</v>
      </c>
      <c r="F223">
        <v>900</v>
      </c>
      <c r="G223" s="22">
        <v>45495</v>
      </c>
      <c r="H223" s="22">
        <v>45495</v>
      </c>
      <c r="I223" s="22">
        <v>45495</v>
      </c>
      <c r="J223" s="22">
        <v>45478</v>
      </c>
      <c r="K223" s="22">
        <v>45478</v>
      </c>
      <c r="L223" t="s">
        <v>97</v>
      </c>
      <c r="M223" t="s">
        <v>316</v>
      </c>
      <c r="N223" t="s">
        <v>340</v>
      </c>
      <c r="O223" t="s">
        <v>302</v>
      </c>
      <c r="P223" t="s">
        <v>196</v>
      </c>
      <c r="Q223" t="s">
        <v>197</v>
      </c>
      <c r="R223" t="s">
        <v>198</v>
      </c>
      <c r="S223" t="s">
        <v>81</v>
      </c>
    </row>
    <row r="224" spans="1:19" x14ac:dyDescent="0.35">
      <c r="A224">
        <v>63393</v>
      </c>
      <c r="C224">
        <v>104</v>
      </c>
      <c r="D224" t="s">
        <v>39</v>
      </c>
      <c r="E224" t="s">
        <v>341</v>
      </c>
      <c r="F224">
        <v>562.85</v>
      </c>
      <c r="G224" s="22">
        <v>45493</v>
      </c>
      <c r="H224" s="22">
        <v>45495</v>
      </c>
      <c r="I224" s="22">
        <v>45495</v>
      </c>
      <c r="J224" s="22">
        <v>45473</v>
      </c>
      <c r="K224" s="22">
        <v>45478</v>
      </c>
      <c r="L224" t="s">
        <v>93</v>
      </c>
      <c r="M224" t="s">
        <v>316</v>
      </c>
      <c r="N224" t="s">
        <v>340</v>
      </c>
      <c r="O224" t="s">
        <v>332</v>
      </c>
      <c r="P224" t="s">
        <v>196</v>
      </c>
      <c r="Q224" t="s">
        <v>197</v>
      </c>
      <c r="R224" t="s">
        <v>198</v>
      </c>
      <c r="S224" t="s">
        <v>81</v>
      </c>
    </row>
    <row r="225" spans="1:19" x14ac:dyDescent="0.35">
      <c r="A225">
        <v>63400</v>
      </c>
      <c r="C225">
        <v>104</v>
      </c>
      <c r="D225" t="s">
        <v>39</v>
      </c>
      <c r="E225" t="s">
        <v>282</v>
      </c>
      <c r="F225">
        <v>533</v>
      </c>
      <c r="G225" s="22">
        <v>45493</v>
      </c>
      <c r="H225" s="22">
        <v>45495</v>
      </c>
      <c r="I225" s="22">
        <v>45495</v>
      </c>
      <c r="J225" s="22">
        <v>45478</v>
      </c>
      <c r="K225" s="22">
        <v>45478</v>
      </c>
      <c r="L225" t="s">
        <v>192</v>
      </c>
      <c r="O225" t="s">
        <v>332</v>
      </c>
      <c r="P225" t="s">
        <v>196</v>
      </c>
      <c r="Q225" t="s">
        <v>197</v>
      </c>
      <c r="R225" t="s">
        <v>198</v>
      </c>
      <c r="S225" t="s">
        <v>81</v>
      </c>
    </row>
    <row r="226" spans="1:19" x14ac:dyDescent="0.35">
      <c r="A226">
        <v>63571</v>
      </c>
      <c r="C226">
        <v>104</v>
      </c>
      <c r="D226" t="s">
        <v>39</v>
      </c>
      <c r="E226" t="s">
        <v>342</v>
      </c>
      <c r="F226">
        <v>250</v>
      </c>
      <c r="G226" s="22">
        <v>45493</v>
      </c>
      <c r="H226" s="22">
        <v>45495</v>
      </c>
      <c r="I226" s="22">
        <v>45495</v>
      </c>
      <c r="J226" s="22">
        <v>45478</v>
      </c>
      <c r="K226" s="22">
        <v>45478</v>
      </c>
      <c r="L226" t="s">
        <v>97</v>
      </c>
      <c r="M226" t="s">
        <v>280</v>
      </c>
      <c r="N226" t="s">
        <v>281</v>
      </c>
      <c r="O226" t="s">
        <v>332</v>
      </c>
      <c r="P226" t="s">
        <v>196</v>
      </c>
      <c r="Q226" t="s">
        <v>197</v>
      </c>
      <c r="R226" t="s">
        <v>198</v>
      </c>
      <c r="S226" t="s">
        <v>81</v>
      </c>
    </row>
    <row r="227" spans="1:19" x14ac:dyDescent="0.35">
      <c r="A227">
        <v>64188</v>
      </c>
      <c r="C227">
        <v>104</v>
      </c>
      <c r="D227" t="s">
        <v>39</v>
      </c>
      <c r="E227" t="s">
        <v>343</v>
      </c>
      <c r="F227">
        <v>580</v>
      </c>
      <c r="G227" s="22">
        <v>45495</v>
      </c>
      <c r="H227" s="22">
        <v>45495</v>
      </c>
      <c r="I227" s="22">
        <v>45495</v>
      </c>
      <c r="J227" s="22">
        <v>45481</v>
      </c>
      <c r="K227" s="22">
        <v>45483</v>
      </c>
      <c r="L227" t="s">
        <v>97</v>
      </c>
      <c r="M227" t="s">
        <v>193</v>
      </c>
      <c r="N227" t="s">
        <v>344</v>
      </c>
      <c r="O227" t="s">
        <v>302</v>
      </c>
      <c r="P227" t="s">
        <v>196</v>
      </c>
      <c r="Q227" t="s">
        <v>197</v>
      </c>
      <c r="R227" t="s">
        <v>198</v>
      </c>
      <c r="S227" t="s">
        <v>81</v>
      </c>
    </row>
    <row r="228" spans="1:19" x14ac:dyDescent="0.35">
      <c r="A228">
        <v>64235</v>
      </c>
      <c r="C228">
        <v>104</v>
      </c>
      <c r="D228" t="s">
        <v>39</v>
      </c>
      <c r="E228" t="s">
        <v>345</v>
      </c>
      <c r="F228">
        <v>1828</v>
      </c>
      <c r="G228" s="22">
        <v>45495</v>
      </c>
      <c r="H228" s="22">
        <v>45495</v>
      </c>
      <c r="I228" s="22">
        <v>45495</v>
      </c>
      <c r="J228" s="22">
        <v>45481</v>
      </c>
      <c r="K228" s="22">
        <v>45483</v>
      </c>
      <c r="L228" t="s">
        <v>192</v>
      </c>
      <c r="O228" t="s">
        <v>302</v>
      </c>
      <c r="P228" t="s">
        <v>196</v>
      </c>
      <c r="Q228" t="s">
        <v>197</v>
      </c>
      <c r="R228" t="s">
        <v>198</v>
      </c>
      <c r="S228" t="s">
        <v>81</v>
      </c>
    </row>
    <row r="229" spans="1:19" x14ac:dyDescent="0.35">
      <c r="A229">
        <v>64236</v>
      </c>
      <c r="C229">
        <v>104</v>
      </c>
      <c r="D229" t="s">
        <v>39</v>
      </c>
      <c r="E229" t="s">
        <v>314</v>
      </c>
      <c r="F229">
        <v>1256.92</v>
      </c>
      <c r="G229" s="22">
        <v>45495</v>
      </c>
      <c r="H229" s="22">
        <v>45495</v>
      </c>
      <c r="I229" s="22">
        <v>45495</v>
      </c>
      <c r="J229" s="22">
        <v>45481</v>
      </c>
      <c r="K229" s="22">
        <v>45483</v>
      </c>
      <c r="L229" t="s">
        <v>192</v>
      </c>
      <c r="O229" t="s">
        <v>302</v>
      </c>
      <c r="P229" t="s">
        <v>196</v>
      </c>
      <c r="Q229" t="s">
        <v>197</v>
      </c>
      <c r="R229" t="s">
        <v>198</v>
      </c>
      <c r="S229" t="s">
        <v>81</v>
      </c>
    </row>
    <row r="230" spans="1:19" x14ac:dyDescent="0.35">
      <c r="A230">
        <v>64240</v>
      </c>
      <c r="C230">
        <v>104</v>
      </c>
      <c r="D230" t="s">
        <v>39</v>
      </c>
      <c r="E230" t="s">
        <v>267</v>
      </c>
      <c r="F230">
        <v>632</v>
      </c>
      <c r="G230" s="22">
        <v>45495</v>
      </c>
      <c r="H230" s="22">
        <v>45495</v>
      </c>
      <c r="I230" s="22">
        <v>45495</v>
      </c>
      <c r="J230" s="22">
        <v>45481</v>
      </c>
      <c r="K230" s="22">
        <v>45483</v>
      </c>
      <c r="L230" t="s">
        <v>192</v>
      </c>
      <c r="O230" t="s">
        <v>302</v>
      </c>
      <c r="P230" t="s">
        <v>196</v>
      </c>
      <c r="Q230" t="s">
        <v>197</v>
      </c>
      <c r="R230" t="s">
        <v>198</v>
      </c>
      <c r="S230" t="s">
        <v>81</v>
      </c>
    </row>
    <row r="231" spans="1:19" x14ac:dyDescent="0.35">
      <c r="A231">
        <v>64241</v>
      </c>
      <c r="C231">
        <v>104</v>
      </c>
      <c r="D231" t="s">
        <v>39</v>
      </c>
      <c r="E231" t="s">
        <v>204</v>
      </c>
      <c r="F231">
        <v>1692.45</v>
      </c>
      <c r="G231" s="22">
        <v>45493</v>
      </c>
      <c r="H231" s="22">
        <v>45495</v>
      </c>
      <c r="I231" s="22">
        <v>45495</v>
      </c>
      <c r="J231" s="22">
        <v>45481</v>
      </c>
      <c r="K231" s="22">
        <v>45483</v>
      </c>
      <c r="L231" t="s">
        <v>192</v>
      </c>
      <c r="O231" t="s">
        <v>332</v>
      </c>
      <c r="P231" t="s">
        <v>196</v>
      </c>
      <c r="Q231" t="s">
        <v>197</v>
      </c>
      <c r="R231" t="s">
        <v>198</v>
      </c>
      <c r="S231" t="s">
        <v>81</v>
      </c>
    </row>
    <row r="232" spans="1:19" x14ac:dyDescent="0.35">
      <c r="A232">
        <v>64242</v>
      </c>
      <c r="C232">
        <v>104</v>
      </c>
      <c r="D232" t="s">
        <v>39</v>
      </c>
      <c r="E232" t="s">
        <v>263</v>
      </c>
      <c r="F232">
        <v>500.8</v>
      </c>
      <c r="G232" s="22">
        <v>45494</v>
      </c>
      <c r="H232" s="22">
        <v>45495</v>
      </c>
      <c r="I232" s="22">
        <v>45495</v>
      </c>
      <c r="J232" s="22">
        <v>45481</v>
      </c>
      <c r="K232" s="22">
        <v>45483</v>
      </c>
      <c r="L232" t="s">
        <v>192</v>
      </c>
      <c r="O232" t="s">
        <v>332</v>
      </c>
      <c r="P232" t="s">
        <v>196</v>
      </c>
      <c r="Q232" t="s">
        <v>197</v>
      </c>
      <c r="R232" t="s">
        <v>198</v>
      </c>
      <c r="S232" t="s">
        <v>81</v>
      </c>
    </row>
    <row r="233" spans="1:19" x14ac:dyDescent="0.35">
      <c r="A233">
        <v>64245</v>
      </c>
      <c r="C233">
        <v>104</v>
      </c>
      <c r="D233" t="s">
        <v>39</v>
      </c>
      <c r="E233" t="s">
        <v>268</v>
      </c>
      <c r="F233">
        <v>823.82</v>
      </c>
      <c r="G233" s="22">
        <v>45495</v>
      </c>
      <c r="H233" s="22">
        <v>45495</v>
      </c>
      <c r="I233" s="22">
        <v>45495</v>
      </c>
      <c r="J233" s="22">
        <v>45481</v>
      </c>
      <c r="K233" s="22">
        <v>45483</v>
      </c>
      <c r="L233" t="s">
        <v>192</v>
      </c>
      <c r="O233" t="s">
        <v>302</v>
      </c>
      <c r="P233" t="s">
        <v>196</v>
      </c>
      <c r="Q233" t="s">
        <v>197</v>
      </c>
      <c r="R233" t="s">
        <v>198</v>
      </c>
      <c r="S233" t="s">
        <v>81</v>
      </c>
    </row>
    <row r="234" spans="1:19" x14ac:dyDescent="0.35">
      <c r="A234">
        <v>64246</v>
      </c>
      <c r="C234">
        <v>104</v>
      </c>
      <c r="D234" t="s">
        <v>39</v>
      </c>
      <c r="E234" t="s">
        <v>230</v>
      </c>
      <c r="F234">
        <v>1174.1099999999999</v>
      </c>
      <c r="G234" s="22">
        <v>45493</v>
      </c>
      <c r="H234" s="22">
        <v>45495</v>
      </c>
      <c r="I234" s="22">
        <v>45495</v>
      </c>
      <c r="J234" s="22">
        <v>45481</v>
      </c>
      <c r="K234" s="22">
        <v>45483</v>
      </c>
      <c r="L234" t="s">
        <v>192</v>
      </c>
      <c r="O234" t="s">
        <v>332</v>
      </c>
      <c r="P234" t="s">
        <v>196</v>
      </c>
      <c r="Q234" t="s">
        <v>197</v>
      </c>
      <c r="R234" t="s">
        <v>198</v>
      </c>
      <c r="S234" t="s">
        <v>81</v>
      </c>
    </row>
    <row r="235" spans="1:19" x14ac:dyDescent="0.35">
      <c r="A235">
        <v>64249</v>
      </c>
      <c r="C235">
        <v>104</v>
      </c>
      <c r="D235" t="s">
        <v>39</v>
      </c>
      <c r="E235" t="s">
        <v>266</v>
      </c>
      <c r="F235">
        <v>3102.25</v>
      </c>
      <c r="G235" s="22">
        <v>45493</v>
      </c>
      <c r="H235" s="22">
        <v>45495</v>
      </c>
      <c r="I235" s="22">
        <v>45495</v>
      </c>
      <c r="J235" s="22">
        <v>45481</v>
      </c>
      <c r="K235" s="22">
        <v>45483</v>
      </c>
      <c r="L235" t="s">
        <v>192</v>
      </c>
      <c r="O235" t="s">
        <v>332</v>
      </c>
      <c r="P235" t="s">
        <v>196</v>
      </c>
      <c r="Q235" t="s">
        <v>197</v>
      </c>
      <c r="R235" t="s">
        <v>198</v>
      </c>
      <c r="S235" t="s">
        <v>81</v>
      </c>
    </row>
    <row r="236" spans="1:19" x14ac:dyDescent="0.35">
      <c r="A236">
        <v>64308</v>
      </c>
      <c r="C236">
        <v>104</v>
      </c>
      <c r="D236" t="s">
        <v>39</v>
      </c>
      <c r="E236" t="s">
        <v>207</v>
      </c>
      <c r="F236">
        <v>1211.45</v>
      </c>
      <c r="G236" s="22">
        <v>45495</v>
      </c>
      <c r="H236" s="22">
        <v>45495</v>
      </c>
      <c r="I236" s="22">
        <v>45495</v>
      </c>
      <c r="J236" s="22">
        <v>45481</v>
      </c>
      <c r="K236" s="22">
        <v>45483</v>
      </c>
      <c r="L236" t="s">
        <v>192</v>
      </c>
      <c r="O236" t="s">
        <v>302</v>
      </c>
      <c r="P236" t="s">
        <v>196</v>
      </c>
      <c r="Q236" t="s">
        <v>197</v>
      </c>
      <c r="R236" t="s">
        <v>198</v>
      </c>
      <c r="S236" t="s">
        <v>81</v>
      </c>
    </row>
    <row r="237" spans="1:19" x14ac:dyDescent="0.35">
      <c r="A237">
        <v>64538</v>
      </c>
      <c r="C237">
        <v>104</v>
      </c>
      <c r="D237" t="s">
        <v>39</v>
      </c>
      <c r="E237" t="s">
        <v>330</v>
      </c>
      <c r="F237">
        <v>180.34</v>
      </c>
      <c r="G237" s="22">
        <v>45495</v>
      </c>
      <c r="H237" s="22">
        <v>45495</v>
      </c>
      <c r="I237" s="22">
        <v>45495</v>
      </c>
      <c r="J237" s="22">
        <v>45483</v>
      </c>
      <c r="K237" s="22">
        <v>45484</v>
      </c>
      <c r="L237" t="s">
        <v>192</v>
      </c>
      <c r="O237" t="s">
        <v>302</v>
      </c>
      <c r="P237" t="s">
        <v>196</v>
      </c>
      <c r="Q237" t="s">
        <v>197</v>
      </c>
      <c r="R237" t="s">
        <v>198</v>
      </c>
      <c r="S237" t="s">
        <v>81</v>
      </c>
    </row>
    <row r="238" spans="1:19" x14ac:dyDescent="0.35">
      <c r="A238">
        <v>64539</v>
      </c>
      <c r="C238">
        <v>104</v>
      </c>
      <c r="D238" t="s">
        <v>39</v>
      </c>
      <c r="E238" t="s">
        <v>314</v>
      </c>
      <c r="F238">
        <v>518.69000000000005</v>
      </c>
      <c r="G238" s="22">
        <v>45495</v>
      </c>
      <c r="H238" s="22">
        <v>45495</v>
      </c>
      <c r="I238" s="22">
        <v>45495</v>
      </c>
      <c r="J238" s="22">
        <v>45483</v>
      </c>
      <c r="K238" s="22">
        <v>45484</v>
      </c>
      <c r="L238" t="s">
        <v>192</v>
      </c>
      <c r="O238" t="s">
        <v>302</v>
      </c>
      <c r="P238" t="s">
        <v>196</v>
      </c>
      <c r="Q238" t="s">
        <v>197</v>
      </c>
      <c r="R238" t="s">
        <v>198</v>
      </c>
      <c r="S238" t="s">
        <v>81</v>
      </c>
    </row>
    <row r="239" spans="1:19" x14ac:dyDescent="0.35">
      <c r="A239">
        <v>64540</v>
      </c>
      <c r="C239">
        <v>104</v>
      </c>
      <c r="D239" t="s">
        <v>39</v>
      </c>
      <c r="E239" t="s">
        <v>269</v>
      </c>
      <c r="F239">
        <v>252</v>
      </c>
      <c r="G239" s="22">
        <v>45495</v>
      </c>
      <c r="H239" s="22">
        <v>45495</v>
      </c>
      <c r="I239" s="22">
        <v>45495</v>
      </c>
      <c r="J239" s="22">
        <v>45483</v>
      </c>
      <c r="K239" s="22">
        <v>45484</v>
      </c>
      <c r="L239" t="s">
        <v>192</v>
      </c>
      <c r="O239" t="s">
        <v>302</v>
      </c>
      <c r="P239" t="s">
        <v>196</v>
      </c>
      <c r="Q239" t="s">
        <v>197</v>
      </c>
      <c r="R239" t="s">
        <v>198</v>
      </c>
      <c r="S239" t="s">
        <v>81</v>
      </c>
    </row>
    <row r="240" spans="1:19" x14ac:dyDescent="0.35">
      <c r="A240">
        <v>64549</v>
      </c>
      <c r="C240">
        <v>104</v>
      </c>
      <c r="D240" t="s">
        <v>39</v>
      </c>
      <c r="E240" t="s">
        <v>265</v>
      </c>
      <c r="F240">
        <v>1114.46</v>
      </c>
      <c r="G240" s="22">
        <v>45495</v>
      </c>
      <c r="H240" s="22">
        <v>45495</v>
      </c>
      <c r="I240" s="22">
        <v>45495</v>
      </c>
      <c r="J240" s="22">
        <v>45484</v>
      </c>
      <c r="K240" s="22">
        <v>45484</v>
      </c>
      <c r="L240" t="s">
        <v>192</v>
      </c>
      <c r="O240" t="s">
        <v>302</v>
      </c>
      <c r="P240" t="s">
        <v>196</v>
      </c>
      <c r="Q240" t="s">
        <v>197</v>
      </c>
      <c r="R240" t="s">
        <v>198</v>
      </c>
      <c r="S240" t="s">
        <v>81</v>
      </c>
    </row>
    <row r="241" spans="1:19" x14ac:dyDescent="0.35">
      <c r="A241">
        <v>64551</v>
      </c>
      <c r="C241">
        <v>104</v>
      </c>
      <c r="D241" t="s">
        <v>39</v>
      </c>
      <c r="E241" t="s">
        <v>271</v>
      </c>
      <c r="F241">
        <v>2517.77</v>
      </c>
      <c r="G241" s="22">
        <v>45495</v>
      </c>
      <c r="H241" s="22">
        <v>45495</v>
      </c>
      <c r="I241" s="22">
        <v>45495</v>
      </c>
      <c r="J241" s="22">
        <v>45481</v>
      </c>
      <c r="K241" s="22">
        <v>45484</v>
      </c>
      <c r="L241" t="s">
        <v>192</v>
      </c>
      <c r="O241" t="s">
        <v>302</v>
      </c>
      <c r="P241" t="s">
        <v>196</v>
      </c>
      <c r="Q241" t="s">
        <v>197</v>
      </c>
      <c r="R241" t="s">
        <v>198</v>
      </c>
      <c r="S241" t="s">
        <v>81</v>
      </c>
    </row>
    <row r="242" spans="1:19" x14ac:dyDescent="0.35">
      <c r="A242">
        <v>64681</v>
      </c>
      <c r="C242">
        <v>104</v>
      </c>
      <c r="D242" t="s">
        <v>39</v>
      </c>
      <c r="E242" t="s">
        <v>346</v>
      </c>
      <c r="F242">
        <v>185</v>
      </c>
      <c r="G242" s="22">
        <v>45493</v>
      </c>
      <c r="H242" s="22">
        <v>45495</v>
      </c>
      <c r="I242" s="22">
        <v>45495</v>
      </c>
      <c r="J242" s="22">
        <v>45484</v>
      </c>
      <c r="K242" s="22">
        <v>45484</v>
      </c>
      <c r="L242" t="s">
        <v>192</v>
      </c>
      <c r="M242" t="s">
        <v>242</v>
      </c>
      <c r="N242" t="s">
        <v>347</v>
      </c>
      <c r="O242" t="s">
        <v>332</v>
      </c>
      <c r="P242" t="s">
        <v>196</v>
      </c>
      <c r="Q242" t="s">
        <v>197</v>
      </c>
      <c r="R242" t="s">
        <v>198</v>
      </c>
      <c r="S242" t="s">
        <v>81</v>
      </c>
    </row>
    <row r="243" spans="1:19" x14ac:dyDescent="0.35">
      <c r="A243">
        <v>66341</v>
      </c>
      <c r="C243">
        <v>104</v>
      </c>
      <c r="D243" t="s">
        <v>39</v>
      </c>
      <c r="E243" t="s">
        <v>308</v>
      </c>
      <c r="F243">
        <v>16.399999999999999</v>
      </c>
      <c r="G243" s="22">
        <v>45493</v>
      </c>
      <c r="H243" s="22"/>
      <c r="I243" s="22">
        <v>45493</v>
      </c>
      <c r="J243" s="22">
        <v>45493</v>
      </c>
      <c r="K243" s="22">
        <v>45496</v>
      </c>
      <c r="L243" t="s">
        <v>309</v>
      </c>
      <c r="M243" t="s">
        <v>280</v>
      </c>
      <c r="N243" t="s">
        <v>281</v>
      </c>
      <c r="O243" t="s">
        <v>332</v>
      </c>
      <c r="P243" t="s">
        <v>196</v>
      </c>
      <c r="Q243" t="s">
        <v>197</v>
      </c>
      <c r="R243" t="s">
        <v>198</v>
      </c>
      <c r="S243" t="s">
        <v>81</v>
      </c>
    </row>
    <row r="244" spans="1:19" x14ac:dyDescent="0.35">
      <c r="A244">
        <v>66344</v>
      </c>
      <c r="C244">
        <v>104</v>
      </c>
      <c r="D244" t="s">
        <v>39</v>
      </c>
      <c r="E244" t="s">
        <v>308</v>
      </c>
      <c r="F244">
        <v>19.989999999999998</v>
      </c>
      <c r="G244" s="22">
        <v>45493</v>
      </c>
      <c r="H244" s="22"/>
      <c r="I244" s="22">
        <v>45493</v>
      </c>
      <c r="J244" s="22">
        <v>45493</v>
      </c>
      <c r="K244" s="22">
        <v>45496</v>
      </c>
      <c r="L244" t="s">
        <v>309</v>
      </c>
      <c r="M244" t="s">
        <v>210</v>
      </c>
      <c r="N244" t="s">
        <v>221</v>
      </c>
      <c r="O244" t="s">
        <v>332</v>
      </c>
      <c r="P244" t="s">
        <v>196</v>
      </c>
      <c r="Q244" t="s">
        <v>197</v>
      </c>
      <c r="R244" t="s">
        <v>198</v>
      </c>
      <c r="S244" t="s">
        <v>81</v>
      </c>
    </row>
    <row r="245" spans="1:19" x14ac:dyDescent="0.35">
      <c r="A245">
        <v>66345</v>
      </c>
      <c r="C245">
        <v>104</v>
      </c>
      <c r="D245" t="s">
        <v>39</v>
      </c>
      <c r="E245" t="s">
        <v>308</v>
      </c>
      <c r="F245">
        <v>39.979999999999997</v>
      </c>
      <c r="G245" s="22">
        <v>45493</v>
      </c>
      <c r="H245" s="22"/>
      <c r="I245" s="22">
        <v>45493</v>
      </c>
      <c r="J245" s="22">
        <v>45493</v>
      </c>
      <c r="K245" s="22">
        <v>45496</v>
      </c>
      <c r="L245" t="s">
        <v>309</v>
      </c>
      <c r="M245" t="s">
        <v>210</v>
      </c>
      <c r="N245" t="s">
        <v>221</v>
      </c>
      <c r="O245" t="s">
        <v>332</v>
      </c>
      <c r="P245" t="s">
        <v>196</v>
      </c>
      <c r="Q245" t="s">
        <v>197</v>
      </c>
      <c r="R245" t="s">
        <v>198</v>
      </c>
      <c r="S245" t="s">
        <v>81</v>
      </c>
    </row>
    <row r="246" spans="1:19" x14ac:dyDescent="0.35">
      <c r="A246">
        <v>66342</v>
      </c>
      <c r="C246">
        <v>104</v>
      </c>
      <c r="D246" t="s">
        <v>39</v>
      </c>
      <c r="E246" t="s">
        <v>308</v>
      </c>
      <c r="F246">
        <v>16.7</v>
      </c>
      <c r="G246" s="22">
        <v>45492</v>
      </c>
      <c r="H246" s="22"/>
      <c r="I246" s="22">
        <v>45492</v>
      </c>
      <c r="J246" s="22">
        <v>45492</v>
      </c>
      <c r="K246" s="22">
        <v>45496</v>
      </c>
      <c r="L246" t="s">
        <v>309</v>
      </c>
      <c r="M246" t="s">
        <v>280</v>
      </c>
      <c r="N246" t="s">
        <v>281</v>
      </c>
      <c r="O246" t="s">
        <v>332</v>
      </c>
      <c r="P246" t="s">
        <v>196</v>
      </c>
      <c r="Q246" t="s">
        <v>197</v>
      </c>
      <c r="R246" t="s">
        <v>198</v>
      </c>
      <c r="S246" t="s">
        <v>81</v>
      </c>
    </row>
    <row r="247" spans="1:19" x14ac:dyDescent="0.35">
      <c r="A247">
        <v>66346</v>
      </c>
      <c r="C247">
        <v>104</v>
      </c>
      <c r="D247" t="s">
        <v>39</v>
      </c>
      <c r="E247" t="s">
        <v>308</v>
      </c>
      <c r="F247">
        <v>40</v>
      </c>
      <c r="G247" s="22">
        <v>45492</v>
      </c>
      <c r="H247" s="22"/>
      <c r="I247" s="22">
        <v>45492</v>
      </c>
      <c r="J247" s="22">
        <v>45492</v>
      </c>
      <c r="K247" s="22">
        <v>45496</v>
      </c>
      <c r="L247" t="s">
        <v>309</v>
      </c>
      <c r="M247" t="s">
        <v>280</v>
      </c>
      <c r="N247" t="s">
        <v>281</v>
      </c>
      <c r="O247" t="s">
        <v>332</v>
      </c>
      <c r="P247" t="s">
        <v>196</v>
      </c>
      <c r="Q247" t="s">
        <v>197</v>
      </c>
      <c r="R247" t="s">
        <v>198</v>
      </c>
      <c r="S247" t="s">
        <v>81</v>
      </c>
    </row>
    <row r="248" spans="1:19" x14ac:dyDescent="0.35">
      <c r="A248">
        <v>66349</v>
      </c>
      <c r="C248">
        <v>104</v>
      </c>
      <c r="D248" t="s">
        <v>39</v>
      </c>
      <c r="E248" t="s">
        <v>308</v>
      </c>
      <c r="F248">
        <v>80</v>
      </c>
      <c r="G248" s="22">
        <v>45492</v>
      </c>
      <c r="H248" s="22"/>
      <c r="I248" s="22">
        <v>45492</v>
      </c>
      <c r="J248" s="22">
        <v>45492</v>
      </c>
      <c r="K248" s="22">
        <v>45496</v>
      </c>
      <c r="L248" t="s">
        <v>309</v>
      </c>
      <c r="M248" t="s">
        <v>280</v>
      </c>
      <c r="N248" t="s">
        <v>281</v>
      </c>
      <c r="O248" t="s">
        <v>332</v>
      </c>
      <c r="P248" t="s">
        <v>196</v>
      </c>
      <c r="Q248" t="s">
        <v>197</v>
      </c>
      <c r="R248" t="s">
        <v>198</v>
      </c>
      <c r="S248" t="s">
        <v>81</v>
      </c>
    </row>
    <row r="249" spans="1:19" x14ac:dyDescent="0.35">
      <c r="A249">
        <v>66062</v>
      </c>
      <c r="C249">
        <v>104</v>
      </c>
      <c r="D249" t="s">
        <v>39</v>
      </c>
      <c r="E249" t="s">
        <v>308</v>
      </c>
      <c r="F249">
        <v>192</v>
      </c>
      <c r="G249" s="22">
        <v>45492</v>
      </c>
      <c r="H249" s="22"/>
      <c r="I249" s="22">
        <v>45492</v>
      </c>
      <c r="J249" s="22">
        <v>45492</v>
      </c>
      <c r="K249" s="22">
        <v>45492</v>
      </c>
      <c r="L249" t="s">
        <v>309</v>
      </c>
      <c r="M249" t="s">
        <v>280</v>
      </c>
      <c r="N249" t="s">
        <v>281</v>
      </c>
      <c r="O249" t="s">
        <v>332</v>
      </c>
      <c r="P249" t="s">
        <v>196</v>
      </c>
      <c r="Q249" t="s">
        <v>197</v>
      </c>
      <c r="R249" t="s">
        <v>198</v>
      </c>
      <c r="S249" t="s">
        <v>81</v>
      </c>
    </row>
    <row r="250" spans="1:19" x14ac:dyDescent="0.35">
      <c r="A250">
        <v>63221</v>
      </c>
      <c r="C250">
        <v>104</v>
      </c>
      <c r="D250" t="s">
        <v>39</v>
      </c>
      <c r="E250" t="s">
        <v>348</v>
      </c>
      <c r="F250">
        <v>222</v>
      </c>
      <c r="G250" s="22">
        <v>45492</v>
      </c>
      <c r="H250" s="22">
        <v>45492</v>
      </c>
      <c r="I250" s="22">
        <v>45492</v>
      </c>
      <c r="J250" s="22">
        <v>45477</v>
      </c>
      <c r="K250" s="22">
        <v>45477</v>
      </c>
      <c r="L250" t="s">
        <v>97</v>
      </c>
      <c r="M250" t="s">
        <v>216</v>
      </c>
      <c r="N250" t="s">
        <v>349</v>
      </c>
      <c r="O250" t="s">
        <v>332</v>
      </c>
      <c r="P250" t="s">
        <v>196</v>
      </c>
      <c r="Q250" t="s">
        <v>197</v>
      </c>
      <c r="R250" t="s">
        <v>198</v>
      </c>
      <c r="S250" t="s">
        <v>81</v>
      </c>
    </row>
    <row r="251" spans="1:19" x14ac:dyDescent="0.35">
      <c r="A251">
        <v>63346</v>
      </c>
      <c r="C251">
        <v>104</v>
      </c>
      <c r="D251" t="s">
        <v>39</v>
      </c>
      <c r="E251" t="s">
        <v>350</v>
      </c>
      <c r="F251">
        <v>2300</v>
      </c>
      <c r="G251" s="22">
        <v>45492</v>
      </c>
      <c r="H251" s="22">
        <v>45492</v>
      </c>
      <c r="I251" s="22">
        <v>45492</v>
      </c>
      <c r="J251" s="22">
        <v>45477</v>
      </c>
      <c r="K251" s="22">
        <v>45478</v>
      </c>
      <c r="L251" t="s">
        <v>192</v>
      </c>
      <c r="M251" t="s">
        <v>193</v>
      </c>
      <c r="N251" t="s">
        <v>351</v>
      </c>
      <c r="O251" t="s">
        <v>332</v>
      </c>
      <c r="P251" t="s">
        <v>196</v>
      </c>
      <c r="Q251" t="s">
        <v>197</v>
      </c>
      <c r="R251" t="s">
        <v>198</v>
      </c>
      <c r="S251" t="s">
        <v>81</v>
      </c>
    </row>
    <row r="252" spans="1:19" x14ac:dyDescent="0.35">
      <c r="A252">
        <v>63401</v>
      </c>
      <c r="C252">
        <v>104</v>
      </c>
      <c r="D252" t="s">
        <v>39</v>
      </c>
      <c r="E252" t="s">
        <v>204</v>
      </c>
      <c r="F252">
        <v>1054.25</v>
      </c>
      <c r="G252" s="22">
        <v>45492</v>
      </c>
      <c r="H252" s="22">
        <v>45492</v>
      </c>
      <c r="I252" s="22">
        <v>45492</v>
      </c>
      <c r="J252" s="22">
        <v>45477</v>
      </c>
      <c r="K252" s="22">
        <v>45478</v>
      </c>
      <c r="L252" t="s">
        <v>192</v>
      </c>
      <c r="O252" t="s">
        <v>332</v>
      </c>
      <c r="P252" t="s">
        <v>196</v>
      </c>
      <c r="Q252" t="s">
        <v>197</v>
      </c>
      <c r="R252" t="s">
        <v>198</v>
      </c>
      <c r="S252" t="s">
        <v>81</v>
      </c>
    </row>
    <row r="253" spans="1:19" x14ac:dyDescent="0.35">
      <c r="A253">
        <v>63413</v>
      </c>
      <c r="C253">
        <v>104</v>
      </c>
      <c r="D253" t="s">
        <v>39</v>
      </c>
      <c r="E253" t="s">
        <v>207</v>
      </c>
      <c r="F253">
        <v>2101.48</v>
      </c>
      <c r="G253" s="22">
        <v>45492</v>
      </c>
      <c r="H253" s="22">
        <v>45492</v>
      </c>
      <c r="I253" s="22">
        <v>45492</v>
      </c>
      <c r="J253" s="22">
        <v>45478</v>
      </c>
      <c r="K253" s="22">
        <v>45478</v>
      </c>
      <c r="L253" t="s">
        <v>192</v>
      </c>
      <c r="O253" t="s">
        <v>332</v>
      </c>
      <c r="P253" t="s">
        <v>196</v>
      </c>
      <c r="Q253" t="s">
        <v>197</v>
      </c>
      <c r="R253" t="s">
        <v>198</v>
      </c>
      <c r="S253" t="s">
        <v>81</v>
      </c>
    </row>
    <row r="254" spans="1:19" x14ac:dyDescent="0.35">
      <c r="A254">
        <v>63418</v>
      </c>
      <c r="C254">
        <v>104</v>
      </c>
      <c r="D254" t="s">
        <v>39</v>
      </c>
      <c r="E254" t="s">
        <v>352</v>
      </c>
      <c r="F254">
        <v>2280</v>
      </c>
      <c r="G254" s="22">
        <v>45492</v>
      </c>
      <c r="H254" s="22">
        <v>45492</v>
      </c>
      <c r="I254" s="22">
        <v>45492</v>
      </c>
      <c r="J254" s="22">
        <v>45478</v>
      </c>
      <c r="K254" s="22">
        <v>45478</v>
      </c>
      <c r="L254" t="s">
        <v>192</v>
      </c>
      <c r="O254" t="s">
        <v>332</v>
      </c>
      <c r="P254" t="s">
        <v>196</v>
      </c>
      <c r="Q254" t="s">
        <v>197</v>
      </c>
      <c r="R254" t="s">
        <v>198</v>
      </c>
      <c r="S254" t="s">
        <v>81</v>
      </c>
    </row>
    <row r="255" spans="1:19" x14ac:dyDescent="0.35">
      <c r="A255">
        <v>63491</v>
      </c>
      <c r="C255">
        <v>104</v>
      </c>
      <c r="D255" t="s">
        <v>39</v>
      </c>
      <c r="E255" t="s">
        <v>232</v>
      </c>
      <c r="F255">
        <v>13266.67</v>
      </c>
      <c r="G255" s="22">
        <v>45493</v>
      </c>
      <c r="H255" s="22">
        <v>45492</v>
      </c>
      <c r="I255" s="22">
        <v>45492</v>
      </c>
      <c r="J255" s="22">
        <v>45478</v>
      </c>
      <c r="K255" s="22">
        <v>45478</v>
      </c>
      <c r="L255" t="s">
        <v>97</v>
      </c>
      <c r="M255" t="s">
        <v>216</v>
      </c>
      <c r="N255" t="s">
        <v>233</v>
      </c>
      <c r="O255" t="s">
        <v>332</v>
      </c>
      <c r="P255" t="s">
        <v>196</v>
      </c>
      <c r="Q255" t="s">
        <v>197</v>
      </c>
      <c r="R255" t="s">
        <v>198</v>
      </c>
      <c r="S255" t="s">
        <v>81</v>
      </c>
    </row>
    <row r="256" spans="1:19" x14ac:dyDescent="0.35">
      <c r="A256">
        <v>64248</v>
      </c>
      <c r="C256">
        <v>104</v>
      </c>
      <c r="D256" t="s">
        <v>39</v>
      </c>
      <c r="E256" t="s">
        <v>208</v>
      </c>
      <c r="F256">
        <v>4503.63</v>
      </c>
      <c r="G256" s="22">
        <v>45492</v>
      </c>
      <c r="H256" s="22">
        <v>45492</v>
      </c>
      <c r="I256" s="22">
        <v>45492</v>
      </c>
      <c r="J256" s="22">
        <v>45481</v>
      </c>
      <c r="K256" s="22">
        <v>45483</v>
      </c>
      <c r="L256" t="s">
        <v>192</v>
      </c>
      <c r="O256" t="s">
        <v>332</v>
      </c>
      <c r="P256" t="s">
        <v>196</v>
      </c>
      <c r="Q256" t="s">
        <v>197</v>
      </c>
      <c r="R256" t="s">
        <v>198</v>
      </c>
      <c r="S256" t="s">
        <v>81</v>
      </c>
    </row>
    <row r="257" spans="1:19" x14ac:dyDescent="0.35">
      <c r="A257">
        <v>64560</v>
      </c>
      <c r="C257">
        <v>104</v>
      </c>
      <c r="D257" t="s">
        <v>39</v>
      </c>
      <c r="E257" t="s">
        <v>353</v>
      </c>
      <c r="F257">
        <v>149.68</v>
      </c>
      <c r="G257" s="22">
        <v>45492</v>
      </c>
      <c r="H257" s="22">
        <v>45492</v>
      </c>
      <c r="I257" s="22">
        <v>45492</v>
      </c>
      <c r="J257" s="22">
        <v>45484</v>
      </c>
      <c r="K257" s="22">
        <v>45484</v>
      </c>
      <c r="L257" t="s">
        <v>192</v>
      </c>
      <c r="M257" t="s">
        <v>261</v>
      </c>
      <c r="N257" t="s">
        <v>262</v>
      </c>
      <c r="O257" t="s">
        <v>332</v>
      </c>
      <c r="P257" t="s">
        <v>196</v>
      </c>
      <c r="Q257" t="s">
        <v>197</v>
      </c>
      <c r="R257" t="s">
        <v>198</v>
      </c>
      <c r="S257" t="s">
        <v>81</v>
      </c>
    </row>
    <row r="258" spans="1:19" x14ac:dyDescent="0.35">
      <c r="A258">
        <v>64562</v>
      </c>
      <c r="C258">
        <v>104</v>
      </c>
      <c r="D258" t="s">
        <v>39</v>
      </c>
      <c r="E258" t="s">
        <v>354</v>
      </c>
      <c r="F258">
        <v>6408.75</v>
      </c>
      <c r="G258" s="22">
        <v>45492</v>
      </c>
      <c r="H258" s="22">
        <v>45492</v>
      </c>
      <c r="I258" s="22">
        <v>45492</v>
      </c>
      <c r="J258" s="22">
        <v>45473</v>
      </c>
      <c r="K258" s="22">
        <v>45484</v>
      </c>
      <c r="L258" t="s">
        <v>97</v>
      </c>
      <c r="M258" t="s">
        <v>216</v>
      </c>
      <c r="N258" t="s">
        <v>354</v>
      </c>
      <c r="O258" t="s">
        <v>332</v>
      </c>
      <c r="P258" t="s">
        <v>196</v>
      </c>
      <c r="Q258" t="s">
        <v>197</v>
      </c>
      <c r="R258" t="s">
        <v>198</v>
      </c>
      <c r="S258" t="s">
        <v>81</v>
      </c>
    </row>
    <row r="259" spans="1:19" x14ac:dyDescent="0.35">
      <c r="A259">
        <v>64563</v>
      </c>
      <c r="C259">
        <v>104</v>
      </c>
      <c r="D259" t="s">
        <v>39</v>
      </c>
      <c r="E259" t="s">
        <v>355</v>
      </c>
      <c r="F259">
        <v>6067.17</v>
      </c>
      <c r="G259" s="22">
        <v>45492</v>
      </c>
      <c r="H259" s="22">
        <v>45492</v>
      </c>
      <c r="I259" s="22">
        <v>45492</v>
      </c>
      <c r="J259" s="22">
        <v>45473</v>
      </c>
      <c r="K259" s="22">
        <v>45484</v>
      </c>
      <c r="L259" t="s">
        <v>192</v>
      </c>
      <c r="M259" t="s">
        <v>216</v>
      </c>
      <c r="N259" t="s">
        <v>355</v>
      </c>
      <c r="O259" t="s">
        <v>332</v>
      </c>
      <c r="P259" t="s">
        <v>196</v>
      </c>
      <c r="Q259" t="s">
        <v>197</v>
      </c>
      <c r="R259" t="s">
        <v>198</v>
      </c>
      <c r="S259" t="s">
        <v>81</v>
      </c>
    </row>
    <row r="260" spans="1:19" x14ac:dyDescent="0.35">
      <c r="A260">
        <v>64565</v>
      </c>
      <c r="C260">
        <v>104</v>
      </c>
      <c r="D260" t="s">
        <v>39</v>
      </c>
      <c r="E260" t="s">
        <v>356</v>
      </c>
      <c r="F260">
        <v>5673.93</v>
      </c>
      <c r="G260" s="22">
        <v>45492</v>
      </c>
      <c r="H260" s="22">
        <v>45492</v>
      </c>
      <c r="I260" s="22">
        <v>45492</v>
      </c>
      <c r="J260" s="22">
        <v>45473</v>
      </c>
      <c r="K260" s="22">
        <v>45484</v>
      </c>
      <c r="L260" t="s">
        <v>192</v>
      </c>
      <c r="M260" t="s">
        <v>357</v>
      </c>
      <c r="N260" t="s">
        <v>356</v>
      </c>
      <c r="O260" t="s">
        <v>332</v>
      </c>
      <c r="P260" t="s">
        <v>196</v>
      </c>
      <c r="Q260" t="s">
        <v>197</v>
      </c>
      <c r="R260" t="s">
        <v>198</v>
      </c>
      <c r="S260" t="s">
        <v>81</v>
      </c>
    </row>
    <row r="261" spans="1:19" x14ac:dyDescent="0.35">
      <c r="A261">
        <v>63012</v>
      </c>
      <c r="C261">
        <v>104</v>
      </c>
      <c r="D261" t="s">
        <v>39</v>
      </c>
      <c r="E261" t="s">
        <v>228</v>
      </c>
      <c r="F261">
        <v>760</v>
      </c>
      <c r="G261" s="22">
        <v>45491</v>
      </c>
      <c r="H261" s="22">
        <v>45491</v>
      </c>
      <c r="I261" s="22">
        <v>45491</v>
      </c>
      <c r="J261" s="22">
        <v>45476</v>
      </c>
      <c r="K261" s="22">
        <v>45476</v>
      </c>
      <c r="L261" t="s">
        <v>192</v>
      </c>
      <c r="O261" t="s">
        <v>332</v>
      </c>
      <c r="P261" t="s">
        <v>196</v>
      </c>
      <c r="Q261" t="s">
        <v>197</v>
      </c>
      <c r="R261" t="s">
        <v>198</v>
      </c>
      <c r="S261" t="s">
        <v>81</v>
      </c>
    </row>
    <row r="262" spans="1:19" x14ac:dyDescent="0.35">
      <c r="A262">
        <v>63021</v>
      </c>
      <c r="C262">
        <v>104</v>
      </c>
      <c r="D262" t="s">
        <v>39</v>
      </c>
      <c r="E262" t="s">
        <v>314</v>
      </c>
      <c r="F262">
        <v>188.4</v>
      </c>
      <c r="G262" s="22">
        <v>45491</v>
      </c>
      <c r="H262" s="22">
        <v>45491</v>
      </c>
      <c r="I262" s="22">
        <v>45491</v>
      </c>
      <c r="J262" s="22">
        <v>45470</v>
      </c>
      <c r="K262" s="22">
        <v>45476</v>
      </c>
      <c r="L262" t="s">
        <v>192</v>
      </c>
      <c r="O262" t="s">
        <v>332</v>
      </c>
      <c r="P262" t="s">
        <v>196</v>
      </c>
      <c r="Q262" t="s">
        <v>197</v>
      </c>
      <c r="R262" t="s">
        <v>198</v>
      </c>
      <c r="S262" t="s">
        <v>81</v>
      </c>
    </row>
    <row r="263" spans="1:19" x14ac:dyDescent="0.35">
      <c r="A263">
        <v>63405</v>
      </c>
      <c r="C263">
        <v>104</v>
      </c>
      <c r="D263" t="s">
        <v>39</v>
      </c>
      <c r="E263" t="s">
        <v>230</v>
      </c>
      <c r="F263">
        <v>1214.3699999999999</v>
      </c>
      <c r="G263" s="22">
        <v>45491</v>
      </c>
      <c r="H263" s="22">
        <v>45491</v>
      </c>
      <c r="I263" s="22">
        <v>45491</v>
      </c>
      <c r="J263" s="22">
        <v>45478</v>
      </c>
      <c r="K263" s="22">
        <v>45478</v>
      </c>
      <c r="L263" t="s">
        <v>192</v>
      </c>
      <c r="O263" t="s">
        <v>332</v>
      </c>
      <c r="P263" t="s">
        <v>196</v>
      </c>
      <c r="Q263" t="s">
        <v>197</v>
      </c>
      <c r="R263" t="s">
        <v>198</v>
      </c>
      <c r="S263" t="s">
        <v>81</v>
      </c>
    </row>
    <row r="264" spans="1:19" x14ac:dyDescent="0.35">
      <c r="A264">
        <v>63411</v>
      </c>
      <c r="C264">
        <v>104</v>
      </c>
      <c r="D264" t="s">
        <v>39</v>
      </c>
      <c r="E264" t="s">
        <v>231</v>
      </c>
      <c r="F264">
        <v>1068.32</v>
      </c>
      <c r="G264" s="22">
        <v>45491</v>
      </c>
      <c r="H264" s="22">
        <v>45491</v>
      </c>
      <c r="I264" s="22">
        <v>45491</v>
      </c>
      <c r="J264" s="22">
        <v>45477</v>
      </c>
      <c r="K264" s="22">
        <v>45478</v>
      </c>
      <c r="L264" t="s">
        <v>192</v>
      </c>
      <c r="O264" t="s">
        <v>332</v>
      </c>
      <c r="P264" t="s">
        <v>196</v>
      </c>
      <c r="Q264" t="s">
        <v>197</v>
      </c>
      <c r="R264" t="s">
        <v>198</v>
      </c>
      <c r="S264" t="s">
        <v>81</v>
      </c>
    </row>
    <row r="265" spans="1:19" x14ac:dyDescent="0.35">
      <c r="A265">
        <v>63412</v>
      </c>
      <c r="C265">
        <v>104</v>
      </c>
      <c r="D265" t="s">
        <v>39</v>
      </c>
      <c r="E265" t="s">
        <v>207</v>
      </c>
      <c r="F265">
        <v>85.66</v>
      </c>
      <c r="G265" s="22">
        <v>45491</v>
      </c>
      <c r="H265" s="22">
        <v>45491</v>
      </c>
      <c r="I265" s="22">
        <v>45491</v>
      </c>
      <c r="J265" s="22">
        <v>45477</v>
      </c>
      <c r="K265" s="22">
        <v>45478</v>
      </c>
      <c r="L265" t="s">
        <v>192</v>
      </c>
      <c r="O265" t="s">
        <v>332</v>
      </c>
      <c r="P265" t="s">
        <v>196</v>
      </c>
      <c r="Q265" t="s">
        <v>197</v>
      </c>
      <c r="R265" t="s">
        <v>198</v>
      </c>
      <c r="S265" t="s">
        <v>81</v>
      </c>
    </row>
    <row r="266" spans="1:19" x14ac:dyDescent="0.35">
      <c r="A266">
        <v>63419</v>
      </c>
      <c r="C266">
        <v>104</v>
      </c>
      <c r="D266" t="s">
        <v>39</v>
      </c>
      <c r="E266" t="s">
        <v>236</v>
      </c>
      <c r="F266">
        <v>1804.86</v>
      </c>
      <c r="G266" s="22">
        <v>45491</v>
      </c>
      <c r="H266" s="22">
        <v>45491</v>
      </c>
      <c r="I266" s="22">
        <v>45491</v>
      </c>
      <c r="J266" s="22">
        <v>45477</v>
      </c>
      <c r="K266" s="22">
        <v>45478</v>
      </c>
      <c r="L266" t="s">
        <v>192</v>
      </c>
      <c r="O266" t="s">
        <v>332</v>
      </c>
      <c r="P266" t="s">
        <v>196</v>
      </c>
      <c r="Q266" t="s">
        <v>197</v>
      </c>
      <c r="R266" t="s">
        <v>198</v>
      </c>
      <c r="S266" t="s">
        <v>81</v>
      </c>
    </row>
    <row r="267" spans="1:19" x14ac:dyDescent="0.35">
      <c r="A267">
        <v>63421</v>
      </c>
      <c r="C267">
        <v>104</v>
      </c>
      <c r="D267" t="s">
        <v>39</v>
      </c>
      <c r="E267" t="s">
        <v>267</v>
      </c>
      <c r="F267">
        <v>632</v>
      </c>
      <c r="G267" s="22">
        <v>45491</v>
      </c>
      <c r="H267" s="22">
        <v>45491</v>
      </c>
      <c r="I267" s="22">
        <v>45491</v>
      </c>
      <c r="J267" s="22">
        <v>45478</v>
      </c>
      <c r="K267" s="22">
        <v>45478</v>
      </c>
      <c r="L267" t="s">
        <v>192</v>
      </c>
      <c r="O267" t="s">
        <v>332</v>
      </c>
      <c r="P267" t="s">
        <v>196</v>
      </c>
      <c r="Q267" t="s">
        <v>197</v>
      </c>
      <c r="R267" t="s">
        <v>198</v>
      </c>
      <c r="S267" t="s">
        <v>81</v>
      </c>
    </row>
    <row r="268" spans="1:19" x14ac:dyDescent="0.35">
      <c r="A268">
        <v>59259</v>
      </c>
      <c r="C268">
        <v>104</v>
      </c>
      <c r="D268" t="s">
        <v>39</v>
      </c>
      <c r="E268" t="s">
        <v>218</v>
      </c>
      <c r="F268">
        <v>19569</v>
      </c>
      <c r="G268" s="22">
        <v>45491</v>
      </c>
      <c r="H268" s="22">
        <v>45491</v>
      </c>
      <c r="I268" s="22">
        <v>45491</v>
      </c>
      <c r="J268" s="22">
        <v>45474</v>
      </c>
      <c r="K268" s="22">
        <v>45461</v>
      </c>
      <c r="L268" t="s">
        <v>192</v>
      </c>
      <c r="M268" t="s">
        <v>216</v>
      </c>
      <c r="N268" t="s">
        <v>219</v>
      </c>
      <c r="O268" t="s">
        <v>332</v>
      </c>
      <c r="P268" t="s">
        <v>196</v>
      </c>
      <c r="Q268" t="s">
        <v>197</v>
      </c>
      <c r="R268" t="s">
        <v>198</v>
      </c>
      <c r="S268" t="s">
        <v>81</v>
      </c>
    </row>
    <row r="269" spans="1:19" x14ac:dyDescent="0.35">
      <c r="A269">
        <v>64817</v>
      </c>
      <c r="C269">
        <v>104</v>
      </c>
      <c r="D269" t="s">
        <v>39</v>
      </c>
      <c r="E269" t="s">
        <v>274</v>
      </c>
      <c r="F269">
        <v>454.56</v>
      </c>
      <c r="G269" s="22">
        <v>45491</v>
      </c>
      <c r="H269" s="22">
        <v>45491</v>
      </c>
      <c r="I269" s="22">
        <v>45491</v>
      </c>
      <c r="J269" s="22">
        <v>45485</v>
      </c>
      <c r="K269" s="22">
        <v>45485</v>
      </c>
      <c r="L269" t="s">
        <v>192</v>
      </c>
      <c r="O269" t="s">
        <v>332</v>
      </c>
      <c r="P269" t="s">
        <v>196</v>
      </c>
      <c r="Q269" t="s">
        <v>197</v>
      </c>
      <c r="R269" t="s">
        <v>198</v>
      </c>
      <c r="S269" t="s">
        <v>81</v>
      </c>
    </row>
    <row r="270" spans="1:19" x14ac:dyDescent="0.35">
      <c r="A270">
        <v>65621</v>
      </c>
      <c r="C270">
        <v>104</v>
      </c>
      <c r="D270" t="s">
        <v>39</v>
      </c>
      <c r="E270" t="s">
        <v>212</v>
      </c>
      <c r="F270">
        <v>300.3</v>
      </c>
      <c r="G270" s="22">
        <v>45491</v>
      </c>
      <c r="H270" s="22">
        <v>45491</v>
      </c>
      <c r="I270" s="22">
        <v>45491</v>
      </c>
      <c r="J270" s="22">
        <v>45490</v>
      </c>
      <c r="K270" s="22">
        <v>45490</v>
      </c>
      <c r="L270" t="s">
        <v>192</v>
      </c>
      <c r="M270" t="s">
        <v>358</v>
      </c>
      <c r="N270" t="s">
        <v>359</v>
      </c>
      <c r="O270" t="s">
        <v>332</v>
      </c>
      <c r="P270" t="s">
        <v>196</v>
      </c>
      <c r="Q270" t="s">
        <v>197</v>
      </c>
      <c r="R270" t="s">
        <v>198</v>
      </c>
      <c r="S270" t="s">
        <v>81</v>
      </c>
    </row>
    <row r="271" spans="1:19" x14ac:dyDescent="0.35">
      <c r="A271">
        <v>65790</v>
      </c>
      <c r="C271">
        <v>104</v>
      </c>
      <c r="D271" t="s">
        <v>39</v>
      </c>
      <c r="E271" t="s">
        <v>308</v>
      </c>
      <c r="F271">
        <v>60</v>
      </c>
      <c r="G271" s="22">
        <v>45491</v>
      </c>
      <c r="H271" s="22"/>
      <c r="I271" s="22">
        <v>45491</v>
      </c>
      <c r="J271" s="22">
        <v>45491</v>
      </c>
      <c r="K271" s="22">
        <v>45491</v>
      </c>
      <c r="L271" t="s">
        <v>309</v>
      </c>
      <c r="M271" t="s">
        <v>280</v>
      </c>
      <c r="N271" t="s">
        <v>281</v>
      </c>
      <c r="O271" t="s">
        <v>332</v>
      </c>
      <c r="P271" t="s">
        <v>196</v>
      </c>
      <c r="Q271" t="s">
        <v>197</v>
      </c>
      <c r="R271" t="s">
        <v>198</v>
      </c>
      <c r="S271" t="s">
        <v>81</v>
      </c>
    </row>
    <row r="272" spans="1:19" x14ac:dyDescent="0.35">
      <c r="A272">
        <v>65791</v>
      </c>
      <c r="C272">
        <v>104</v>
      </c>
      <c r="D272" t="s">
        <v>39</v>
      </c>
      <c r="E272" t="s">
        <v>308</v>
      </c>
      <c r="F272">
        <v>580</v>
      </c>
      <c r="G272" s="22">
        <v>45491</v>
      </c>
      <c r="H272" s="22"/>
      <c r="I272" s="22">
        <v>45491</v>
      </c>
      <c r="J272" s="22">
        <v>45491</v>
      </c>
      <c r="K272" s="22">
        <v>45491</v>
      </c>
      <c r="L272" t="s">
        <v>309</v>
      </c>
      <c r="M272" t="s">
        <v>280</v>
      </c>
      <c r="N272" t="s">
        <v>281</v>
      </c>
      <c r="O272" t="s">
        <v>332</v>
      </c>
      <c r="P272" t="s">
        <v>196</v>
      </c>
      <c r="Q272" t="s">
        <v>197</v>
      </c>
      <c r="R272" t="s">
        <v>198</v>
      </c>
      <c r="S272" t="s">
        <v>81</v>
      </c>
    </row>
    <row r="273" spans="1:19" x14ac:dyDescent="0.35">
      <c r="A273">
        <v>61790</v>
      </c>
      <c r="C273">
        <v>104</v>
      </c>
      <c r="D273" t="s">
        <v>39</v>
      </c>
      <c r="E273" t="s">
        <v>199</v>
      </c>
      <c r="F273">
        <v>870.6</v>
      </c>
      <c r="G273" s="22">
        <v>45491</v>
      </c>
      <c r="H273" s="22">
        <v>45491</v>
      </c>
      <c r="I273" s="22">
        <v>45491</v>
      </c>
      <c r="J273" s="22">
        <v>45471</v>
      </c>
      <c r="K273" s="22">
        <v>45471</v>
      </c>
      <c r="L273" t="s">
        <v>192</v>
      </c>
      <c r="M273" t="s">
        <v>193</v>
      </c>
      <c r="N273" t="s">
        <v>194</v>
      </c>
      <c r="O273" t="s">
        <v>332</v>
      </c>
      <c r="P273" t="s">
        <v>196</v>
      </c>
      <c r="Q273" t="s">
        <v>197</v>
      </c>
      <c r="R273" t="s">
        <v>198</v>
      </c>
      <c r="S273" t="s">
        <v>81</v>
      </c>
    </row>
    <row r="274" spans="1:19" x14ac:dyDescent="0.35">
      <c r="A274">
        <v>61958</v>
      </c>
      <c r="C274">
        <v>104</v>
      </c>
      <c r="D274" t="s">
        <v>39</v>
      </c>
      <c r="E274" t="s">
        <v>360</v>
      </c>
      <c r="F274">
        <v>1549.27</v>
      </c>
      <c r="G274" s="22">
        <v>45491</v>
      </c>
      <c r="H274" s="22">
        <v>45491</v>
      </c>
      <c r="I274" s="22">
        <v>45491</v>
      </c>
      <c r="J274" s="22">
        <v>45472</v>
      </c>
      <c r="K274" s="22">
        <v>45472</v>
      </c>
      <c r="L274" t="s">
        <v>192</v>
      </c>
      <c r="M274" t="s">
        <v>242</v>
      </c>
      <c r="N274" t="s">
        <v>347</v>
      </c>
      <c r="O274" t="s">
        <v>332</v>
      </c>
      <c r="P274" t="s">
        <v>196</v>
      </c>
      <c r="Q274" t="s">
        <v>197</v>
      </c>
      <c r="R274" t="s">
        <v>198</v>
      </c>
      <c r="S274" t="s">
        <v>81</v>
      </c>
    </row>
    <row r="275" spans="1:19" x14ac:dyDescent="0.35">
      <c r="A275">
        <v>65394</v>
      </c>
      <c r="C275">
        <v>104</v>
      </c>
      <c r="D275" t="s">
        <v>39</v>
      </c>
      <c r="E275" t="s">
        <v>244</v>
      </c>
      <c r="F275">
        <v>748.36</v>
      </c>
      <c r="G275" s="22">
        <v>45492</v>
      </c>
      <c r="H275" s="22">
        <v>45490</v>
      </c>
      <c r="I275" s="22">
        <v>45490</v>
      </c>
      <c r="J275" s="22">
        <v>45488</v>
      </c>
      <c r="K275" s="22"/>
      <c r="M275" t="s">
        <v>216</v>
      </c>
      <c r="N275" t="s">
        <v>233</v>
      </c>
      <c r="O275" t="s">
        <v>332</v>
      </c>
      <c r="P275" t="s">
        <v>196</v>
      </c>
      <c r="Q275" t="s">
        <v>197</v>
      </c>
      <c r="R275" t="s">
        <v>198</v>
      </c>
      <c r="S275" t="s">
        <v>81</v>
      </c>
    </row>
    <row r="276" spans="1:19" x14ac:dyDescent="0.35">
      <c r="A276">
        <v>65395</v>
      </c>
      <c r="C276">
        <v>104</v>
      </c>
      <c r="D276" t="s">
        <v>39</v>
      </c>
      <c r="E276" t="s">
        <v>245</v>
      </c>
      <c r="F276">
        <v>1055.5999999999999</v>
      </c>
      <c r="G276" s="22">
        <v>45492</v>
      </c>
      <c r="H276" s="22">
        <v>45490</v>
      </c>
      <c r="I276" s="22">
        <v>45490</v>
      </c>
      <c r="J276" s="22">
        <v>45488</v>
      </c>
      <c r="K276" s="22"/>
      <c r="M276" t="s">
        <v>216</v>
      </c>
      <c r="N276" t="s">
        <v>233</v>
      </c>
      <c r="O276" t="s">
        <v>332</v>
      </c>
      <c r="P276" t="s">
        <v>196</v>
      </c>
      <c r="Q276" t="s">
        <v>197</v>
      </c>
      <c r="R276" t="s">
        <v>198</v>
      </c>
      <c r="S276" t="s">
        <v>81</v>
      </c>
    </row>
    <row r="277" spans="1:19" x14ac:dyDescent="0.35">
      <c r="A277">
        <v>65396</v>
      </c>
      <c r="C277">
        <v>104</v>
      </c>
      <c r="D277" t="s">
        <v>39</v>
      </c>
      <c r="E277" t="s">
        <v>246</v>
      </c>
      <c r="F277">
        <v>1081.28</v>
      </c>
      <c r="G277" s="22">
        <v>45492</v>
      </c>
      <c r="H277" s="22">
        <v>45490</v>
      </c>
      <c r="I277" s="22">
        <v>45490</v>
      </c>
      <c r="J277" s="22">
        <v>45488</v>
      </c>
      <c r="K277" s="22"/>
      <c r="M277" t="s">
        <v>216</v>
      </c>
      <c r="N277" t="s">
        <v>233</v>
      </c>
      <c r="O277" t="s">
        <v>332</v>
      </c>
      <c r="P277" t="s">
        <v>196</v>
      </c>
      <c r="Q277" t="s">
        <v>197</v>
      </c>
      <c r="R277" t="s">
        <v>198</v>
      </c>
      <c r="S277" t="s">
        <v>81</v>
      </c>
    </row>
    <row r="278" spans="1:19" x14ac:dyDescent="0.35">
      <c r="A278">
        <v>65397</v>
      </c>
      <c r="C278">
        <v>104</v>
      </c>
      <c r="D278" t="s">
        <v>39</v>
      </c>
      <c r="E278" t="s">
        <v>247</v>
      </c>
      <c r="F278">
        <v>779.2</v>
      </c>
      <c r="G278" s="22">
        <v>45492</v>
      </c>
      <c r="H278" s="22">
        <v>45490</v>
      </c>
      <c r="I278" s="22">
        <v>45490</v>
      </c>
      <c r="J278" s="22">
        <v>45488</v>
      </c>
      <c r="K278" s="22"/>
      <c r="M278" t="s">
        <v>216</v>
      </c>
      <c r="N278" t="s">
        <v>233</v>
      </c>
      <c r="O278" t="s">
        <v>332</v>
      </c>
      <c r="P278" t="s">
        <v>196</v>
      </c>
      <c r="Q278" t="s">
        <v>197</v>
      </c>
      <c r="R278" t="s">
        <v>198</v>
      </c>
      <c r="S278" t="s">
        <v>81</v>
      </c>
    </row>
    <row r="279" spans="1:19" x14ac:dyDescent="0.35">
      <c r="A279">
        <v>65398</v>
      </c>
      <c r="C279">
        <v>104</v>
      </c>
      <c r="D279" t="s">
        <v>39</v>
      </c>
      <c r="E279" t="s">
        <v>248</v>
      </c>
      <c r="F279">
        <v>839.71</v>
      </c>
      <c r="G279" s="22">
        <v>45492</v>
      </c>
      <c r="H279" s="22">
        <v>45490</v>
      </c>
      <c r="I279" s="22">
        <v>45490</v>
      </c>
      <c r="J279" s="22">
        <v>45488</v>
      </c>
      <c r="K279" s="22"/>
      <c r="M279" t="s">
        <v>216</v>
      </c>
      <c r="N279" t="s">
        <v>233</v>
      </c>
      <c r="O279" t="s">
        <v>332</v>
      </c>
      <c r="P279" t="s">
        <v>196</v>
      </c>
      <c r="Q279" t="s">
        <v>197</v>
      </c>
      <c r="R279" t="s">
        <v>198</v>
      </c>
      <c r="S279" t="s">
        <v>81</v>
      </c>
    </row>
    <row r="280" spans="1:19" x14ac:dyDescent="0.35">
      <c r="A280">
        <v>65399</v>
      </c>
      <c r="C280">
        <v>104</v>
      </c>
      <c r="D280" t="s">
        <v>39</v>
      </c>
      <c r="E280" t="s">
        <v>249</v>
      </c>
      <c r="F280">
        <v>934.72</v>
      </c>
      <c r="G280" s="22">
        <v>45492</v>
      </c>
      <c r="H280" s="22">
        <v>45490</v>
      </c>
      <c r="I280" s="22">
        <v>45490</v>
      </c>
      <c r="J280" s="22">
        <v>45488</v>
      </c>
      <c r="K280" s="22"/>
      <c r="M280" t="s">
        <v>216</v>
      </c>
      <c r="N280" t="s">
        <v>233</v>
      </c>
      <c r="O280" t="s">
        <v>332</v>
      </c>
      <c r="P280" t="s">
        <v>196</v>
      </c>
      <c r="Q280" t="s">
        <v>197</v>
      </c>
      <c r="R280" t="s">
        <v>198</v>
      </c>
      <c r="S280" t="s">
        <v>81</v>
      </c>
    </row>
    <row r="281" spans="1:19" x14ac:dyDescent="0.35">
      <c r="A281">
        <v>65400</v>
      </c>
      <c r="C281">
        <v>104</v>
      </c>
      <c r="D281" t="s">
        <v>39</v>
      </c>
      <c r="E281" t="s">
        <v>250</v>
      </c>
      <c r="F281">
        <v>779.85</v>
      </c>
      <c r="G281" s="22">
        <v>45492</v>
      </c>
      <c r="H281" s="22">
        <v>45490</v>
      </c>
      <c r="I281" s="22">
        <v>45490</v>
      </c>
      <c r="J281" s="22">
        <v>45488</v>
      </c>
      <c r="K281" s="22"/>
      <c r="M281" t="s">
        <v>216</v>
      </c>
      <c r="N281" t="s">
        <v>233</v>
      </c>
      <c r="O281" t="s">
        <v>332</v>
      </c>
      <c r="P281" t="s">
        <v>196</v>
      </c>
      <c r="Q281" t="s">
        <v>197</v>
      </c>
      <c r="R281" t="s">
        <v>198</v>
      </c>
      <c r="S281" t="s">
        <v>81</v>
      </c>
    </row>
    <row r="282" spans="1:19" x14ac:dyDescent="0.35">
      <c r="A282">
        <v>65401</v>
      </c>
      <c r="C282">
        <v>104</v>
      </c>
      <c r="D282" t="s">
        <v>39</v>
      </c>
      <c r="E282" t="s">
        <v>252</v>
      </c>
      <c r="F282">
        <v>747.08</v>
      </c>
      <c r="G282" s="22">
        <v>45492</v>
      </c>
      <c r="H282" s="22">
        <v>45490</v>
      </c>
      <c r="I282" s="22">
        <v>45490</v>
      </c>
      <c r="J282" s="22">
        <v>45488</v>
      </c>
      <c r="K282" s="22"/>
      <c r="M282" t="s">
        <v>216</v>
      </c>
      <c r="N282" t="s">
        <v>233</v>
      </c>
      <c r="O282" t="s">
        <v>332</v>
      </c>
      <c r="P282" t="s">
        <v>196</v>
      </c>
      <c r="Q282" t="s">
        <v>197</v>
      </c>
      <c r="R282" t="s">
        <v>198</v>
      </c>
      <c r="S282" t="s">
        <v>81</v>
      </c>
    </row>
    <row r="283" spans="1:19" x14ac:dyDescent="0.35">
      <c r="A283">
        <v>65402</v>
      </c>
      <c r="C283">
        <v>104</v>
      </c>
      <c r="D283" t="s">
        <v>39</v>
      </c>
      <c r="E283" t="s">
        <v>253</v>
      </c>
      <c r="F283">
        <v>813.95</v>
      </c>
      <c r="G283" s="22">
        <v>45492</v>
      </c>
      <c r="H283" s="22">
        <v>45490</v>
      </c>
      <c r="I283" s="22">
        <v>45490</v>
      </c>
      <c r="J283" s="22">
        <v>45488</v>
      </c>
      <c r="K283" s="22"/>
      <c r="M283" t="s">
        <v>216</v>
      </c>
      <c r="N283" t="s">
        <v>233</v>
      </c>
      <c r="O283" t="s">
        <v>332</v>
      </c>
      <c r="P283" t="s">
        <v>196</v>
      </c>
      <c r="Q283" t="s">
        <v>197</v>
      </c>
      <c r="R283" t="s">
        <v>198</v>
      </c>
      <c r="S283" t="s">
        <v>81</v>
      </c>
    </row>
    <row r="284" spans="1:19" x14ac:dyDescent="0.35">
      <c r="A284">
        <v>65403</v>
      </c>
      <c r="C284">
        <v>104</v>
      </c>
      <c r="D284" t="s">
        <v>39</v>
      </c>
      <c r="E284" t="s">
        <v>254</v>
      </c>
      <c r="F284">
        <v>984.59</v>
      </c>
      <c r="G284" s="22">
        <v>45492</v>
      </c>
      <c r="H284" s="22">
        <v>45490</v>
      </c>
      <c r="I284" s="22">
        <v>45490</v>
      </c>
      <c r="J284" s="22">
        <v>45488</v>
      </c>
      <c r="K284" s="22"/>
      <c r="M284" t="s">
        <v>216</v>
      </c>
      <c r="N284" t="s">
        <v>233</v>
      </c>
      <c r="O284" t="s">
        <v>332</v>
      </c>
      <c r="P284" t="s">
        <v>196</v>
      </c>
      <c r="Q284" t="s">
        <v>197</v>
      </c>
      <c r="R284" t="s">
        <v>198</v>
      </c>
      <c r="S284" t="s">
        <v>81</v>
      </c>
    </row>
    <row r="285" spans="1:19" x14ac:dyDescent="0.35">
      <c r="A285">
        <v>65404</v>
      </c>
      <c r="C285">
        <v>104</v>
      </c>
      <c r="D285" t="s">
        <v>39</v>
      </c>
      <c r="E285" t="s">
        <v>255</v>
      </c>
      <c r="F285">
        <v>922.25</v>
      </c>
      <c r="G285" s="22">
        <v>45492</v>
      </c>
      <c r="H285" s="22">
        <v>45490</v>
      </c>
      <c r="I285" s="22">
        <v>45490</v>
      </c>
      <c r="J285" s="22">
        <v>45488</v>
      </c>
      <c r="K285" s="22"/>
      <c r="M285" t="s">
        <v>216</v>
      </c>
      <c r="N285" t="s">
        <v>233</v>
      </c>
      <c r="O285" t="s">
        <v>332</v>
      </c>
      <c r="P285" t="s">
        <v>196</v>
      </c>
      <c r="Q285" t="s">
        <v>197</v>
      </c>
      <c r="R285" t="s">
        <v>198</v>
      </c>
      <c r="S285" t="s">
        <v>81</v>
      </c>
    </row>
    <row r="286" spans="1:19" x14ac:dyDescent="0.35">
      <c r="A286">
        <v>65405</v>
      </c>
      <c r="C286">
        <v>104</v>
      </c>
      <c r="D286" t="s">
        <v>39</v>
      </c>
      <c r="E286" t="s">
        <v>256</v>
      </c>
      <c r="F286">
        <v>1236.8599999999999</v>
      </c>
      <c r="G286" s="22">
        <v>45492</v>
      </c>
      <c r="H286" s="22">
        <v>45490</v>
      </c>
      <c r="I286" s="22">
        <v>45490</v>
      </c>
      <c r="J286" s="22">
        <v>45488</v>
      </c>
      <c r="K286" s="22"/>
      <c r="M286" t="s">
        <v>216</v>
      </c>
      <c r="N286" t="s">
        <v>233</v>
      </c>
      <c r="O286" t="s">
        <v>332</v>
      </c>
      <c r="P286" t="s">
        <v>196</v>
      </c>
      <c r="Q286" t="s">
        <v>197</v>
      </c>
      <c r="R286" t="s">
        <v>198</v>
      </c>
      <c r="S286" t="s">
        <v>81</v>
      </c>
    </row>
    <row r="287" spans="1:19" x14ac:dyDescent="0.35">
      <c r="A287">
        <v>65406</v>
      </c>
      <c r="C287">
        <v>104</v>
      </c>
      <c r="D287" t="s">
        <v>39</v>
      </c>
      <c r="E287" t="s">
        <v>257</v>
      </c>
      <c r="F287">
        <v>922.25</v>
      </c>
      <c r="G287" s="22">
        <v>45492</v>
      </c>
      <c r="H287" s="22">
        <v>45490</v>
      </c>
      <c r="I287" s="22">
        <v>45490</v>
      </c>
      <c r="J287" s="22">
        <v>45488</v>
      </c>
      <c r="K287" s="22"/>
      <c r="M287" t="s">
        <v>216</v>
      </c>
      <c r="N287" t="s">
        <v>233</v>
      </c>
      <c r="O287" t="s">
        <v>332</v>
      </c>
      <c r="P287" t="s">
        <v>196</v>
      </c>
      <c r="Q287" t="s">
        <v>197</v>
      </c>
      <c r="R287" t="s">
        <v>198</v>
      </c>
      <c r="S287" t="s">
        <v>81</v>
      </c>
    </row>
    <row r="288" spans="1:19" x14ac:dyDescent="0.35">
      <c r="A288">
        <v>65407</v>
      </c>
      <c r="C288">
        <v>104</v>
      </c>
      <c r="D288" t="s">
        <v>39</v>
      </c>
      <c r="E288" t="s">
        <v>258</v>
      </c>
      <c r="F288">
        <v>817.74</v>
      </c>
      <c r="G288" s="22">
        <v>45492</v>
      </c>
      <c r="H288" s="22">
        <v>45490</v>
      </c>
      <c r="I288" s="22">
        <v>45490</v>
      </c>
      <c r="J288" s="22">
        <v>45488</v>
      </c>
      <c r="K288" s="22"/>
      <c r="M288" t="s">
        <v>216</v>
      </c>
      <c r="N288" t="s">
        <v>233</v>
      </c>
      <c r="O288" t="s">
        <v>332</v>
      </c>
      <c r="P288" t="s">
        <v>196</v>
      </c>
      <c r="Q288" t="s">
        <v>197</v>
      </c>
      <c r="R288" t="s">
        <v>198</v>
      </c>
      <c r="S288" t="s">
        <v>81</v>
      </c>
    </row>
    <row r="289" spans="1:19" x14ac:dyDescent="0.35">
      <c r="A289">
        <v>63009</v>
      </c>
      <c r="C289">
        <v>104</v>
      </c>
      <c r="D289" t="s">
        <v>39</v>
      </c>
      <c r="E289" t="s">
        <v>204</v>
      </c>
      <c r="F289">
        <v>597.25</v>
      </c>
      <c r="G289" s="22">
        <v>45490</v>
      </c>
      <c r="H289" s="22">
        <v>45490</v>
      </c>
      <c r="I289" s="22">
        <v>45490</v>
      </c>
      <c r="J289" s="22">
        <v>45476</v>
      </c>
      <c r="K289" s="22">
        <v>45476</v>
      </c>
      <c r="L289" t="s">
        <v>192</v>
      </c>
      <c r="O289" t="s">
        <v>332</v>
      </c>
      <c r="P289" t="s">
        <v>196</v>
      </c>
      <c r="Q289" t="s">
        <v>197</v>
      </c>
      <c r="R289" t="s">
        <v>198</v>
      </c>
      <c r="S289" t="s">
        <v>81</v>
      </c>
    </row>
    <row r="290" spans="1:19" x14ac:dyDescent="0.35">
      <c r="A290">
        <v>63023</v>
      </c>
      <c r="C290">
        <v>104</v>
      </c>
      <c r="D290" t="s">
        <v>39</v>
      </c>
      <c r="E290" t="s">
        <v>269</v>
      </c>
      <c r="F290">
        <v>252</v>
      </c>
      <c r="G290" s="22">
        <v>45490</v>
      </c>
      <c r="H290" s="22">
        <v>45490</v>
      </c>
      <c r="I290" s="22">
        <v>45490</v>
      </c>
      <c r="J290" s="22">
        <v>45476</v>
      </c>
      <c r="K290" s="22">
        <v>45476</v>
      </c>
      <c r="L290" t="s">
        <v>192</v>
      </c>
      <c r="O290" t="s">
        <v>332</v>
      </c>
      <c r="P290" t="s">
        <v>196</v>
      </c>
      <c r="Q290" t="s">
        <v>197</v>
      </c>
      <c r="R290" t="s">
        <v>198</v>
      </c>
      <c r="S290" t="s">
        <v>81</v>
      </c>
    </row>
    <row r="291" spans="1:19" x14ac:dyDescent="0.35">
      <c r="A291">
        <v>63026</v>
      </c>
      <c r="C291">
        <v>104</v>
      </c>
      <c r="D291" t="s">
        <v>39</v>
      </c>
      <c r="E291" t="s">
        <v>206</v>
      </c>
      <c r="F291">
        <v>720</v>
      </c>
      <c r="G291" s="22">
        <v>45490</v>
      </c>
      <c r="H291" s="22">
        <v>45490</v>
      </c>
      <c r="I291" s="22">
        <v>45490</v>
      </c>
      <c r="J291" s="22">
        <v>45476</v>
      </c>
      <c r="K291" s="22">
        <v>45476</v>
      </c>
      <c r="L291" t="s">
        <v>192</v>
      </c>
      <c r="O291" t="s">
        <v>332</v>
      </c>
      <c r="P291" t="s">
        <v>196</v>
      </c>
      <c r="Q291" t="s">
        <v>197</v>
      </c>
      <c r="R291" t="s">
        <v>198</v>
      </c>
      <c r="S291" t="s">
        <v>81</v>
      </c>
    </row>
    <row r="292" spans="1:19" x14ac:dyDescent="0.35">
      <c r="A292">
        <v>63028</v>
      </c>
      <c r="C292">
        <v>104</v>
      </c>
      <c r="D292" t="s">
        <v>39</v>
      </c>
      <c r="E292" t="s">
        <v>207</v>
      </c>
      <c r="F292">
        <v>1078.77</v>
      </c>
      <c r="G292" s="22">
        <v>45490</v>
      </c>
      <c r="H292" s="22">
        <v>45490</v>
      </c>
      <c r="I292" s="22">
        <v>45490</v>
      </c>
      <c r="J292" s="22">
        <v>45476</v>
      </c>
      <c r="K292" s="22">
        <v>45476</v>
      </c>
      <c r="L292" t="s">
        <v>192</v>
      </c>
      <c r="M292" t="s">
        <v>210</v>
      </c>
      <c r="N292" t="s">
        <v>211</v>
      </c>
      <c r="O292" t="s">
        <v>332</v>
      </c>
      <c r="P292" t="s">
        <v>196</v>
      </c>
      <c r="Q292" t="s">
        <v>197</v>
      </c>
      <c r="R292" t="s">
        <v>198</v>
      </c>
      <c r="S292" t="s">
        <v>81</v>
      </c>
    </row>
    <row r="293" spans="1:19" x14ac:dyDescent="0.35">
      <c r="A293">
        <v>63409</v>
      </c>
      <c r="C293">
        <v>104</v>
      </c>
      <c r="D293" t="s">
        <v>39</v>
      </c>
      <c r="E293" t="s">
        <v>231</v>
      </c>
      <c r="F293">
        <v>499.14</v>
      </c>
      <c r="G293" s="22">
        <v>45490</v>
      </c>
      <c r="H293" s="22">
        <v>45490</v>
      </c>
      <c r="I293" s="22">
        <v>45490</v>
      </c>
      <c r="J293" s="22">
        <v>45476</v>
      </c>
      <c r="K293" s="22">
        <v>45478</v>
      </c>
      <c r="L293" t="s">
        <v>192</v>
      </c>
      <c r="O293" t="s">
        <v>332</v>
      </c>
      <c r="P293" t="s">
        <v>196</v>
      </c>
      <c r="Q293" t="s">
        <v>197</v>
      </c>
      <c r="R293" t="s">
        <v>198</v>
      </c>
      <c r="S293" t="s">
        <v>81</v>
      </c>
    </row>
    <row r="294" spans="1:19" x14ac:dyDescent="0.35">
      <c r="A294">
        <v>63420</v>
      </c>
      <c r="C294">
        <v>104</v>
      </c>
      <c r="D294" t="s">
        <v>39</v>
      </c>
      <c r="E294" t="s">
        <v>345</v>
      </c>
      <c r="F294">
        <v>1528</v>
      </c>
      <c r="G294" s="22">
        <v>45490</v>
      </c>
      <c r="H294" s="22">
        <v>45490</v>
      </c>
      <c r="I294" s="22">
        <v>45490</v>
      </c>
      <c r="J294" s="22">
        <v>45477</v>
      </c>
      <c r="K294" s="22">
        <v>45478</v>
      </c>
      <c r="L294" t="s">
        <v>192</v>
      </c>
      <c r="O294" t="s">
        <v>332</v>
      </c>
      <c r="P294" t="s">
        <v>196</v>
      </c>
      <c r="Q294" t="s">
        <v>197</v>
      </c>
      <c r="R294" t="s">
        <v>198</v>
      </c>
      <c r="S294" t="s">
        <v>81</v>
      </c>
    </row>
    <row r="295" spans="1:19" x14ac:dyDescent="0.35">
      <c r="A295">
        <v>63914</v>
      </c>
      <c r="C295">
        <v>104</v>
      </c>
      <c r="D295" t="s">
        <v>39</v>
      </c>
      <c r="E295" t="s">
        <v>361</v>
      </c>
      <c r="F295">
        <v>4464.5</v>
      </c>
      <c r="G295" s="22">
        <v>45490</v>
      </c>
      <c r="H295" s="22">
        <v>45490</v>
      </c>
      <c r="I295" s="22">
        <v>45490</v>
      </c>
      <c r="J295" s="22">
        <v>45481</v>
      </c>
      <c r="K295" s="22">
        <v>45481</v>
      </c>
      <c r="L295" t="s">
        <v>97</v>
      </c>
      <c r="M295" t="s">
        <v>216</v>
      </c>
      <c r="N295" t="s">
        <v>233</v>
      </c>
      <c r="O295" t="s">
        <v>332</v>
      </c>
      <c r="P295" t="s">
        <v>196</v>
      </c>
      <c r="Q295" t="s">
        <v>197</v>
      </c>
      <c r="R295" t="s">
        <v>198</v>
      </c>
      <c r="S295" t="s">
        <v>81</v>
      </c>
    </row>
    <row r="296" spans="1:19" x14ac:dyDescent="0.35">
      <c r="A296">
        <v>64530</v>
      </c>
      <c r="C296">
        <v>104</v>
      </c>
      <c r="D296" t="s">
        <v>39</v>
      </c>
      <c r="E296" t="s">
        <v>224</v>
      </c>
      <c r="F296">
        <v>22875.41</v>
      </c>
      <c r="G296" s="22">
        <v>45490</v>
      </c>
      <c r="H296" s="22">
        <v>45490</v>
      </c>
      <c r="I296" s="22">
        <v>45490</v>
      </c>
      <c r="J296" s="22">
        <v>45473</v>
      </c>
      <c r="K296" s="22"/>
      <c r="L296" t="s">
        <v>192</v>
      </c>
      <c r="M296" t="s">
        <v>213</v>
      </c>
      <c r="N296" t="s">
        <v>225</v>
      </c>
      <c r="O296" t="s">
        <v>332</v>
      </c>
      <c r="P296" t="s">
        <v>196</v>
      </c>
      <c r="Q296" t="s">
        <v>197</v>
      </c>
      <c r="R296" t="s">
        <v>198</v>
      </c>
      <c r="S296" t="s">
        <v>81</v>
      </c>
    </row>
    <row r="297" spans="1:19" x14ac:dyDescent="0.35">
      <c r="A297">
        <v>64542</v>
      </c>
      <c r="C297">
        <v>104</v>
      </c>
      <c r="D297" t="s">
        <v>39</v>
      </c>
      <c r="E297" t="s">
        <v>224</v>
      </c>
      <c r="F297">
        <v>2075.92</v>
      </c>
      <c r="G297" s="22">
        <v>45490</v>
      </c>
      <c r="H297" s="22">
        <v>45490</v>
      </c>
      <c r="I297" s="22">
        <v>45490</v>
      </c>
      <c r="J297" s="22">
        <v>45484</v>
      </c>
      <c r="K297" s="22"/>
      <c r="L297" t="s">
        <v>192</v>
      </c>
      <c r="M297" t="s">
        <v>213</v>
      </c>
      <c r="N297" t="s">
        <v>214</v>
      </c>
      <c r="O297" t="s">
        <v>332</v>
      </c>
      <c r="P297" t="s">
        <v>196</v>
      </c>
      <c r="Q297" t="s">
        <v>197</v>
      </c>
      <c r="R297" t="s">
        <v>198</v>
      </c>
      <c r="S297" t="s">
        <v>81</v>
      </c>
    </row>
    <row r="298" spans="1:19" x14ac:dyDescent="0.35">
      <c r="A298">
        <v>64552</v>
      </c>
      <c r="C298">
        <v>104</v>
      </c>
      <c r="D298" t="s">
        <v>39</v>
      </c>
      <c r="E298" t="s">
        <v>224</v>
      </c>
      <c r="F298">
        <v>30899.47</v>
      </c>
      <c r="G298" s="22">
        <v>45490</v>
      </c>
      <c r="H298" s="22">
        <v>45490</v>
      </c>
      <c r="I298" s="22">
        <v>45490</v>
      </c>
      <c r="J298" s="22">
        <v>45484</v>
      </c>
      <c r="K298" s="22"/>
      <c r="L298" t="s">
        <v>192</v>
      </c>
      <c r="M298" t="s">
        <v>213</v>
      </c>
      <c r="N298" t="s">
        <v>226</v>
      </c>
      <c r="O298" t="s">
        <v>332</v>
      </c>
      <c r="P298" t="s">
        <v>196</v>
      </c>
      <c r="Q298" t="s">
        <v>197</v>
      </c>
      <c r="R298" t="s">
        <v>198</v>
      </c>
      <c r="S298" t="s">
        <v>81</v>
      </c>
    </row>
    <row r="299" spans="1:19" x14ac:dyDescent="0.35">
      <c r="A299">
        <v>56463</v>
      </c>
      <c r="C299">
        <v>104</v>
      </c>
      <c r="D299" t="s">
        <v>39</v>
      </c>
      <c r="E299" t="s">
        <v>244</v>
      </c>
      <c r="F299">
        <v>5312.68</v>
      </c>
      <c r="G299" s="22">
        <v>45490</v>
      </c>
      <c r="H299" s="22">
        <v>45490</v>
      </c>
      <c r="I299" s="22">
        <v>45490</v>
      </c>
      <c r="J299" s="22">
        <v>45474</v>
      </c>
      <c r="K299" s="22">
        <v>45443</v>
      </c>
      <c r="L299" t="s">
        <v>97</v>
      </c>
      <c r="M299" t="s">
        <v>216</v>
      </c>
      <c r="N299" t="s">
        <v>362</v>
      </c>
      <c r="O299" t="s">
        <v>332</v>
      </c>
      <c r="P299" t="s">
        <v>196</v>
      </c>
      <c r="Q299" t="s">
        <v>197</v>
      </c>
      <c r="R299" t="s">
        <v>198</v>
      </c>
      <c r="S299" t="s">
        <v>81</v>
      </c>
    </row>
    <row r="300" spans="1:19" x14ac:dyDescent="0.35">
      <c r="A300">
        <v>43747</v>
      </c>
      <c r="B300">
        <v>107910</v>
      </c>
      <c r="C300">
        <v>104</v>
      </c>
      <c r="D300" t="s">
        <v>39</v>
      </c>
      <c r="E300" t="s">
        <v>363</v>
      </c>
      <c r="F300">
        <v>2000</v>
      </c>
      <c r="G300" s="22">
        <v>45490</v>
      </c>
      <c r="H300" s="22">
        <v>45490</v>
      </c>
      <c r="I300" s="22">
        <v>45490</v>
      </c>
      <c r="J300" s="22">
        <v>45107</v>
      </c>
      <c r="K300" s="22"/>
      <c r="M300" t="s">
        <v>358</v>
      </c>
      <c r="N300" t="s">
        <v>359</v>
      </c>
      <c r="O300" t="s">
        <v>332</v>
      </c>
      <c r="P300" t="s">
        <v>196</v>
      </c>
      <c r="Q300" t="s">
        <v>197</v>
      </c>
      <c r="R300" t="s">
        <v>198</v>
      </c>
      <c r="S300" t="s">
        <v>81</v>
      </c>
    </row>
    <row r="301" spans="1:19" x14ac:dyDescent="0.35">
      <c r="A301">
        <v>65739</v>
      </c>
      <c r="C301">
        <v>104</v>
      </c>
      <c r="D301" t="s">
        <v>39</v>
      </c>
      <c r="E301" t="s">
        <v>308</v>
      </c>
      <c r="F301">
        <v>51.2</v>
      </c>
      <c r="G301" s="22">
        <v>45489</v>
      </c>
      <c r="H301" s="22"/>
      <c r="I301" s="22">
        <v>45489</v>
      </c>
      <c r="J301" s="22">
        <v>45489</v>
      </c>
      <c r="K301" s="22">
        <v>45491</v>
      </c>
      <c r="L301" t="s">
        <v>309</v>
      </c>
      <c r="M301" t="s">
        <v>280</v>
      </c>
      <c r="N301" t="s">
        <v>281</v>
      </c>
      <c r="O301" t="s">
        <v>332</v>
      </c>
      <c r="P301" t="s">
        <v>196</v>
      </c>
      <c r="Q301" t="s">
        <v>197</v>
      </c>
      <c r="R301" t="s">
        <v>198</v>
      </c>
      <c r="S301" t="s">
        <v>81</v>
      </c>
    </row>
    <row r="302" spans="1:19" x14ac:dyDescent="0.35">
      <c r="A302">
        <v>61505</v>
      </c>
      <c r="C302">
        <v>104</v>
      </c>
      <c r="D302" t="s">
        <v>39</v>
      </c>
      <c r="E302" t="s">
        <v>209</v>
      </c>
      <c r="F302">
        <v>1430.5</v>
      </c>
      <c r="G302" s="22">
        <v>45489</v>
      </c>
      <c r="H302" s="22">
        <v>45489</v>
      </c>
      <c r="I302" s="22">
        <v>45489</v>
      </c>
      <c r="J302" s="22">
        <v>45469</v>
      </c>
      <c r="K302" s="22">
        <v>45469</v>
      </c>
      <c r="L302" t="s">
        <v>192</v>
      </c>
      <c r="O302" t="s">
        <v>332</v>
      </c>
      <c r="P302" t="s">
        <v>196</v>
      </c>
      <c r="Q302" t="s">
        <v>197</v>
      </c>
      <c r="R302" t="s">
        <v>198</v>
      </c>
      <c r="S302" t="s">
        <v>81</v>
      </c>
    </row>
    <row r="303" spans="1:19" x14ac:dyDescent="0.35">
      <c r="A303">
        <v>61992</v>
      </c>
      <c r="C303">
        <v>104</v>
      </c>
      <c r="D303" t="s">
        <v>39</v>
      </c>
      <c r="E303" t="s">
        <v>364</v>
      </c>
      <c r="F303">
        <v>718.43</v>
      </c>
      <c r="G303" s="22">
        <v>45489</v>
      </c>
      <c r="H303" s="22">
        <v>45489</v>
      </c>
      <c r="I303" s="22">
        <v>45489</v>
      </c>
      <c r="J303" s="22">
        <v>45474</v>
      </c>
      <c r="K303" s="22">
        <v>45474</v>
      </c>
      <c r="L303" t="s">
        <v>97</v>
      </c>
      <c r="M303" t="s">
        <v>201</v>
      </c>
      <c r="N303" t="s">
        <v>202</v>
      </c>
      <c r="O303" t="s">
        <v>332</v>
      </c>
      <c r="P303" t="s">
        <v>196</v>
      </c>
      <c r="Q303" t="s">
        <v>197</v>
      </c>
      <c r="R303" t="s">
        <v>198</v>
      </c>
      <c r="S303" t="s">
        <v>81</v>
      </c>
    </row>
    <row r="304" spans="1:19" x14ac:dyDescent="0.35">
      <c r="A304">
        <v>62698</v>
      </c>
      <c r="C304">
        <v>104</v>
      </c>
      <c r="D304" t="s">
        <v>39</v>
      </c>
      <c r="E304" t="s">
        <v>207</v>
      </c>
      <c r="F304">
        <v>114.82</v>
      </c>
      <c r="G304" s="22">
        <v>45489</v>
      </c>
      <c r="H304" s="22">
        <v>45489</v>
      </c>
      <c r="I304" s="22">
        <v>45489</v>
      </c>
      <c r="J304" s="22">
        <v>45474</v>
      </c>
      <c r="K304" s="22">
        <v>45475</v>
      </c>
      <c r="L304" t="s">
        <v>192</v>
      </c>
      <c r="O304" t="s">
        <v>332</v>
      </c>
      <c r="P304" t="s">
        <v>196</v>
      </c>
      <c r="Q304" t="s">
        <v>197</v>
      </c>
      <c r="R304" t="s">
        <v>198</v>
      </c>
      <c r="S304" t="s">
        <v>81</v>
      </c>
    </row>
    <row r="305" spans="1:19" x14ac:dyDescent="0.35">
      <c r="A305">
        <v>66347</v>
      </c>
      <c r="C305">
        <v>104</v>
      </c>
      <c r="D305" t="s">
        <v>39</v>
      </c>
      <c r="E305" t="s">
        <v>308</v>
      </c>
      <c r="F305">
        <v>63.8</v>
      </c>
      <c r="G305" s="22">
        <v>45489</v>
      </c>
      <c r="H305" s="22"/>
      <c r="I305" s="22">
        <v>45489</v>
      </c>
      <c r="J305" s="22">
        <v>45489</v>
      </c>
      <c r="K305" s="22">
        <v>45496</v>
      </c>
      <c r="L305" t="s">
        <v>309</v>
      </c>
      <c r="M305" t="s">
        <v>280</v>
      </c>
      <c r="N305" t="s">
        <v>281</v>
      </c>
      <c r="O305" t="s">
        <v>332</v>
      </c>
      <c r="P305" t="s">
        <v>196</v>
      </c>
      <c r="Q305" t="s">
        <v>197</v>
      </c>
      <c r="R305" t="s">
        <v>198</v>
      </c>
      <c r="S305" t="s">
        <v>81</v>
      </c>
    </row>
    <row r="306" spans="1:19" x14ac:dyDescent="0.35">
      <c r="A306">
        <v>66351</v>
      </c>
      <c r="C306">
        <v>104</v>
      </c>
      <c r="D306" t="s">
        <v>39</v>
      </c>
      <c r="E306" t="s">
        <v>308</v>
      </c>
      <c r="F306">
        <v>120</v>
      </c>
      <c r="G306" s="22">
        <v>45489</v>
      </c>
      <c r="H306" s="22"/>
      <c r="I306" s="22">
        <v>45489</v>
      </c>
      <c r="J306" s="22">
        <v>45489</v>
      </c>
      <c r="K306" s="22">
        <v>45496</v>
      </c>
      <c r="L306" t="s">
        <v>309</v>
      </c>
      <c r="M306" t="s">
        <v>193</v>
      </c>
      <c r="N306" t="s">
        <v>223</v>
      </c>
      <c r="O306" t="s">
        <v>332</v>
      </c>
      <c r="P306" t="s">
        <v>196</v>
      </c>
      <c r="Q306" t="s">
        <v>197</v>
      </c>
      <c r="R306" t="s">
        <v>198</v>
      </c>
      <c r="S306" t="s">
        <v>81</v>
      </c>
    </row>
    <row r="307" spans="1:19" x14ac:dyDescent="0.35">
      <c r="A307">
        <v>61034</v>
      </c>
      <c r="C307">
        <v>104</v>
      </c>
      <c r="D307" t="s">
        <v>39</v>
      </c>
      <c r="E307" t="s">
        <v>237</v>
      </c>
      <c r="F307">
        <v>1403.5</v>
      </c>
      <c r="G307" s="22">
        <v>45489</v>
      </c>
      <c r="H307" s="22">
        <v>45489</v>
      </c>
      <c r="I307" s="22">
        <v>45489</v>
      </c>
      <c r="J307" s="22">
        <v>45468</v>
      </c>
      <c r="K307" s="22">
        <v>45468</v>
      </c>
      <c r="L307" t="s">
        <v>192</v>
      </c>
      <c r="O307" t="s">
        <v>332</v>
      </c>
      <c r="P307" t="s">
        <v>196</v>
      </c>
      <c r="Q307" t="s">
        <v>197</v>
      </c>
      <c r="R307" t="s">
        <v>198</v>
      </c>
      <c r="S307" t="s">
        <v>81</v>
      </c>
    </row>
    <row r="308" spans="1:19" x14ac:dyDescent="0.35">
      <c r="A308">
        <v>63010</v>
      </c>
      <c r="C308">
        <v>104</v>
      </c>
      <c r="D308" t="s">
        <v>39</v>
      </c>
      <c r="E308" t="s">
        <v>271</v>
      </c>
      <c r="F308">
        <v>1394.88</v>
      </c>
      <c r="G308" s="22">
        <v>45489</v>
      </c>
      <c r="H308" s="22">
        <v>45489</v>
      </c>
      <c r="I308" s="22">
        <v>45489</v>
      </c>
      <c r="J308" s="22">
        <v>45476</v>
      </c>
      <c r="K308" s="22">
        <v>45476</v>
      </c>
      <c r="L308" t="s">
        <v>192</v>
      </c>
      <c r="O308" t="s">
        <v>332</v>
      </c>
      <c r="P308" t="s">
        <v>196</v>
      </c>
      <c r="Q308" t="s">
        <v>197</v>
      </c>
      <c r="R308" t="s">
        <v>198</v>
      </c>
      <c r="S308" t="s">
        <v>81</v>
      </c>
    </row>
    <row r="309" spans="1:19" x14ac:dyDescent="0.35">
      <c r="A309">
        <v>63013</v>
      </c>
      <c r="C309">
        <v>104</v>
      </c>
      <c r="D309" t="s">
        <v>39</v>
      </c>
      <c r="E309" t="s">
        <v>264</v>
      </c>
      <c r="F309">
        <v>3808.72</v>
      </c>
      <c r="G309" s="22">
        <v>45489</v>
      </c>
      <c r="H309" s="22">
        <v>45489</v>
      </c>
      <c r="I309" s="22">
        <v>45489</v>
      </c>
      <c r="J309" s="22">
        <v>45476</v>
      </c>
      <c r="K309" s="22">
        <v>45476</v>
      </c>
      <c r="L309" t="s">
        <v>192</v>
      </c>
      <c r="O309" t="s">
        <v>332</v>
      </c>
      <c r="P309" t="s">
        <v>196</v>
      </c>
      <c r="Q309" t="s">
        <v>197</v>
      </c>
      <c r="R309" t="s">
        <v>198</v>
      </c>
      <c r="S309" t="s">
        <v>81</v>
      </c>
    </row>
    <row r="310" spans="1:19" x14ac:dyDescent="0.35">
      <c r="A310">
        <v>63015</v>
      </c>
      <c r="C310">
        <v>104</v>
      </c>
      <c r="D310" t="s">
        <v>39</v>
      </c>
      <c r="E310" t="s">
        <v>301</v>
      </c>
      <c r="F310">
        <v>1260</v>
      </c>
      <c r="G310" s="22">
        <v>45489</v>
      </c>
      <c r="H310" s="22">
        <v>45489</v>
      </c>
      <c r="I310" s="22">
        <v>45489</v>
      </c>
      <c r="J310" s="22">
        <v>45476</v>
      </c>
      <c r="K310" s="22">
        <v>45476</v>
      </c>
      <c r="L310" t="s">
        <v>192</v>
      </c>
      <c r="O310" t="s">
        <v>332</v>
      </c>
      <c r="P310" t="s">
        <v>196</v>
      </c>
      <c r="Q310" t="s">
        <v>197</v>
      </c>
      <c r="R310" t="s">
        <v>198</v>
      </c>
      <c r="S310" t="s">
        <v>81</v>
      </c>
    </row>
    <row r="311" spans="1:19" x14ac:dyDescent="0.35">
      <c r="A311">
        <v>63029</v>
      </c>
      <c r="C311">
        <v>104</v>
      </c>
      <c r="D311" t="s">
        <v>39</v>
      </c>
      <c r="E311" t="s">
        <v>265</v>
      </c>
      <c r="F311">
        <v>1339.3</v>
      </c>
      <c r="G311" s="22">
        <v>45489</v>
      </c>
      <c r="H311" s="22">
        <v>45489</v>
      </c>
      <c r="I311" s="22">
        <v>45489</v>
      </c>
      <c r="J311" s="22">
        <v>45476</v>
      </c>
      <c r="K311" s="22">
        <v>45476</v>
      </c>
      <c r="L311" t="s">
        <v>192</v>
      </c>
      <c r="O311" t="s">
        <v>332</v>
      </c>
      <c r="P311" t="s">
        <v>196</v>
      </c>
      <c r="Q311" t="s">
        <v>197</v>
      </c>
      <c r="R311" t="s">
        <v>198</v>
      </c>
      <c r="S311" t="s">
        <v>81</v>
      </c>
    </row>
    <row r="312" spans="1:19" x14ac:dyDescent="0.35">
      <c r="A312">
        <v>63408</v>
      </c>
      <c r="C312">
        <v>104</v>
      </c>
      <c r="D312" t="s">
        <v>39</v>
      </c>
      <c r="E312" t="s">
        <v>330</v>
      </c>
      <c r="F312">
        <v>180.34</v>
      </c>
      <c r="G312" s="22">
        <v>45489</v>
      </c>
      <c r="H312" s="22">
        <v>45489</v>
      </c>
      <c r="I312" s="22">
        <v>45489</v>
      </c>
      <c r="J312" s="22">
        <v>45476</v>
      </c>
      <c r="K312" s="22">
        <v>45478</v>
      </c>
      <c r="L312" t="s">
        <v>192</v>
      </c>
      <c r="O312" t="s">
        <v>332</v>
      </c>
      <c r="P312" t="s">
        <v>196</v>
      </c>
      <c r="Q312" t="s">
        <v>197</v>
      </c>
      <c r="R312" t="s">
        <v>198</v>
      </c>
      <c r="S312" t="s">
        <v>81</v>
      </c>
    </row>
    <row r="313" spans="1:19" x14ac:dyDescent="0.35">
      <c r="A313">
        <v>61173</v>
      </c>
      <c r="C313">
        <v>104</v>
      </c>
      <c r="D313" t="s">
        <v>39</v>
      </c>
      <c r="E313" t="s">
        <v>365</v>
      </c>
      <c r="F313">
        <v>6000</v>
      </c>
      <c r="G313" s="22">
        <v>45488</v>
      </c>
      <c r="H313" s="22">
        <v>45488</v>
      </c>
      <c r="I313" s="22">
        <v>45488</v>
      </c>
      <c r="J313" s="22">
        <v>45469</v>
      </c>
      <c r="K313" s="22">
        <v>45469</v>
      </c>
      <c r="L313" t="s">
        <v>97</v>
      </c>
      <c r="M313" t="s">
        <v>216</v>
      </c>
      <c r="N313" t="s">
        <v>366</v>
      </c>
      <c r="O313" t="s">
        <v>332</v>
      </c>
      <c r="P313" t="s">
        <v>196</v>
      </c>
      <c r="Q313" t="s">
        <v>197</v>
      </c>
      <c r="R313" t="s">
        <v>198</v>
      </c>
      <c r="S313" t="s">
        <v>81</v>
      </c>
    </row>
    <row r="314" spans="1:19" x14ac:dyDescent="0.35">
      <c r="A314">
        <v>61495</v>
      </c>
      <c r="C314">
        <v>104</v>
      </c>
      <c r="D314" t="s">
        <v>39</v>
      </c>
      <c r="E314" t="s">
        <v>271</v>
      </c>
      <c r="F314">
        <v>2581.5300000000002</v>
      </c>
      <c r="G314" s="22">
        <v>45488</v>
      </c>
      <c r="H314" s="22">
        <v>45488</v>
      </c>
      <c r="I314" s="22">
        <v>45488</v>
      </c>
      <c r="J314" s="22">
        <v>45469</v>
      </c>
      <c r="K314" s="22">
        <v>45469</v>
      </c>
      <c r="L314" t="s">
        <v>192</v>
      </c>
      <c r="O314" t="s">
        <v>332</v>
      </c>
      <c r="P314" t="s">
        <v>196</v>
      </c>
      <c r="Q314" t="s">
        <v>197</v>
      </c>
      <c r="R314" t="s">
        <v>198</v>
      </c>
      <c r="S314" t="s">
        <v>81</v>
      </c>
    </row>
    <row r="315" spans="1:19" x14ac:dyDescent="0.35">
      <c r="A315">
        <v>59240</v>
      </c>
      <c r="C315">
        <v>104</v>
      </c>
      <c r="D315" t="s">
        <v>39</v>
      </c>
      <c r="E315" t="s">
        <v>215</v>
      </c>
      <c r="F315">
        <v>1380</v>
      </c>
      <c r="G315" s="22">
        <v>45488</v>
      </c>
      <c r="H315" s="22">
        <v>45488</v>
      </c>
      <c r="I315" s="22">
        <v>45488</v>
      </c>
      <c r="J315" s="22">
        <v>45474</v>
      </c>
      <c r="K315" s="22">
        <v>45461</v>
      </c>
      <c r="L315" t="s">
        <v>309</v>
      </c>
      <c r="M315" t="s">
        <v>216</v>
      </c>
      <c r="N315" t="s">
        <v>217</v>
      </c>
      <c r="O315" t="s">
        <v>332</v>
      </c>
      <c r="P315" t="s">
        <v>196</v>
      </c>
      <c r="Q315" t="s">
        <v>197</v>
      </c>
      <c r="R315" t="s">
        <v>198</v>
      </c>
      <c r="S315" t="s">
        <v>81</v>
      </c>
    </row>
    <row r="316" spans="1:19" x14ac:dyDescent="0.35">
      <c r="A316">
        <v>59291</v>
      </c>
      <c r="C316">
        <v>104</v>
      </c>
      <c r="D316" t="s">
        <v>39</v>
      </c>
      <c r="E316" t="s">
        <v>367</v>
      </c>
      <c r="F316">
        <v>815</v>
      </c>
      <c r="G316" s="22">
        <v>45487</v>
      </c>
      <c r="H316" s="22">
        <v>45488</v>
      </c>
      <c r="I316" s="22">
        <v>45488</v>
      </c>
      <c r="J316" s="22">
        <v>45444</v>
      </c>
      <c r="K316" s="22">
        <v>45461</v>
      </c>
      <c r="L316" t="s">
        <v>192</v>
      </c>
      <c r="M316" t="s">
        <v>316</v>
      </c>
      <c r="N316" t="s">
        <v>368</v>
      </c>
      <c r="O316" t="s">
        <v>369</v>
      </c>
      <c r="P316" t="s">
        <v>196</v>
      </c>
      <c r="Q316" t="s">
        <v>197</v>
      </c>
      <c r="R316" t="s">
        <v>198</v>
      </c>
      <c r="S316" t="s">
        <v>81</v>
      </c>
    </row>
    <row r="317" spans="1:19" x14ac:dyDescent="0.35">
      <c r="A317">
        <v>43739</v>
      </c>
      <c r="B317">
        <v>107911</v>
      </c>
      <c r="C317">
        <v>104</v>
      </c>
      <c r="D317" t="s">
        <v>39</v>
      </c>
      <c r="E317" t="s">
        <v>370</v>
      </c>
      <c r="F317">
        <v>2500</v>
      </c>
      <c r="G317" s="22">
        <v>45488</v>
      </c>
      <c r="H317" s="22">
        <v>45488</v>
      </c>
      <c r="I317" s="22">
        <v>45488</v>
      </c>
      <c r="J317" s="22">
        <v>45225</v>
      </c>
      <c r="K317" s="22"/>
      <c r="M317" t="s">
        <v>216</v>
      </c>
      <c r="N317" t="s">
        <v>371</v>
      </c>
      <c r="O317" t="s">
        <v>332</v>
      </c>
      <c r="P317" t="s">
        <v>196</v>
      </c>
      <c r="Q317" t="s">
        <v>197</v>
      </c>
      <c r="R317" t="s">
        <v>198</v>
      </c>
      <c r="S317" t="s">
        <v>81</v>
      </c>
    </row>
    <row r="318" spans="1:19" x14ac:dyDescent="0.35">
      <c r="A318">
        <v>68765</v>
      </c>
      <c r="C318">
        <v>104</v>
      </c>
      <c r="D318" t="s">
        <v>39</v>
      </c>
      <c r="E318" t="s">
        <v>285</v>
      </c>
      <c r="F318">
        <v>149.9</v>
      </c>
      <c r="G318" s="22">
        <v>45488</v>
      </c>
      <c r="H318" s="22"/>
      <c r="I318" s="22">
        <v>45488</v>
      </c>
      <c r="J318" s="22">
        <v>45488</v>
      </c>
      <c r="K318" s="22">
        <v>45509</v>
      </c>
      <c r="L318" t="s">
        <v>286</v>
      </c>
      <c r="M318" t="s">
        <v>287</v>
      </c>
      <c r="N318" t="s">
        <v>25</v>
      </c>
      <c r="O318" t="s">
        <v>332</v>
      </c>
      <c r="S318" t="s">
        <v>81</v>
      </c>
    </row>
    <row r="319" spans="1:19" x14ac:dyDescent="0.35">
      <c r="A319">
        <v>65738</v>
      </c>
      <c r="C319">
        <v>104</v>
      </c>
      <c r="D319" t="s">
        <v>39</v>
      </c>
      <c r="E319" t="s">
        <v>308</v>
      </c>
      <c r="F319">
        <v>21.7</v>
      </c>
      <c r="G319" s="22">
        <v>45488</v>
      </c>
      <c r="H319" s="22"/>
      <c r="I319" s="22">
        <v>45488</v>
      </c>
      <c r="J319" s="22">
        <v>45488</v>
      </c>
      <c r="K319" s="22">
        <v>45491</v>
      </c>
      <c r="L319" t="s">
        <v>309</v>
      </c>
      <c r="M319" t="s">
        <v>193</v>
      </c>
      <c r="N319" t="s">
        <v>304</v>
      </c>
      <c r="O319" t="s">
        <v>332</v>
      </c>
      <c r="P319" t="s">
        <v>196</v>
      </c>
      <c r="Q319" t="s">
        <v>197</v>
      </c>
      <c r="R319" t="s">
        <v>198</v>
      </c>
      <c r="S319" t="s">
        <v>81</v>
      </c>
    </row>
    <row r="320" spans="1:19" x14ac:dyDescent="0.35">
      <c r="A320">
        <v>65740</v>
      </c>
      <c r="C320">
        <v>104</v>
      </c>
      <c r="D320" t="s">
        <v>39</v>
      </c>
      <c r="E320" t="s">
        <v>308</v>
      </c>
      <c r="F320">
        <v>60</v>
      </c>
      <c r="G320" s="22">
        <v>45488</v>
      </c>
      <c r="H320" s="22"/>
      <c r="I320" s="22">
        <v>45488</v>
      </c>
      <c r="J320" s="22">
        <v>45488</v>
      </c>
      <c r="K320" s="22">
        <v>45491</v>
      </c>
      <c r="L320" t="s">
        <v>309</v>
      </c>
      <c r="M320" t="s">
        <v>280</v>
      </c>
      <c r="N320" t="s">
        <v>281</v>
      </c>
      <c r="O320" t="s">
        <v>332</v>
      </c>
      <c r="P320" t="s">
        <v>196</v>
      </c>
      <c r="Q320" t="s">
        <v>197</v>
      </c>
      <c r="R320" t="s">
        <v>198</v>
      </c>
      <c r="S320" t="s">
        <v>81</v>
      </c>
    </row>
    <row r="321" spans="1:19" x14ac:dyDescent="0.35">
      <c r="A321">
        <v>65742</v>
      </c>
      <c r="C321">
        <v>104</v>
      </c>
      <c r="D321" t="s">
        <v>39</v>
      </c>
      <c r="E321" t="s">
        <v>308</v>
      </c>
      <c r="F321">
        <v>161.49</v>
      </c>
      <c r="G321" s="22">
        <v>45488</v>
      </c>
      <c r="H321" s="22"/>
      <c r="I321" s="22">
        <v>45488</v>
      </c>
      <c r="J321" s="22">
        <v>45488</v>
      </c>
      <c r="K321" s="22">
        <v>45491</v>
      </c>
      <c r="L321" t="s">
        <v>309</v>
      </c>
      <c r="M321" t="s">
        <v>193</v>
      </c>
      <c r="N321" t="s">
        <v>304</v>
      </c>
      <c r="O321" t="s">
        <v>332</v>
      </c>
      <c r="P321" t="s">
        <v>196</v>
      </c>
      <c r="Q321" t="s">
        <v>197</v>
      </c>
      <c r="R321" t="s">
        <v>198</v>
      </c>
      <c r="S321" t="s">
        <v>81</v>
      </c>
    </row>
    <row r="322" spans="1:19" x14ac:dyDescent="0.35">
      <c r="A322">
        <v>61985</v>
      </c>
      <c r="C322">
        <v>104</v>
      </c>
      <c r="D322" t="s">
        <v>39</v>
      </c>
      <c r="E322" t="s">
        <v>372</v>
      </c>
      <c r="F322">
        <v>219</v>
      </c>
      <c r="G322" s="22">
        <v>45488</v>
      </c>
      <c r="H322" s="22">
        <v>45488</v>
      </c>
      <c r="I322" s="22">
        <v>45488</v>
      </c>
      <c r="J322" s="22">
        <v>45474</v>
      </c>
      <c r="K322" s="22">
        <v>45474</v>
      </c>
      <c r="L322" t="s">
        <v>192</v>
      </c>
      <c r="M322" t="s">
        <v>316</v>
      </c>
      <c r="N322" t="s">
        <v>340</v>
      </c>
      <c r="O322" t="s">
        <v>332</v>
      </c>
      <c r="P322" t="s">
        <v>196</v>
      </c>
      <c r="Q322" t="s">
        <v>197</v>
      </c>
      <c r="R322" t="s">
        <v>198</v>
      </c>
      <c r="S322" t="s">
        <v>81</v>
      </c>
    </row>
    <row r="323" spans="1:19" x14ac:dyDescent="0.35">
      <c r="A323">
        <v>62689</v>
      </c>
      <c r="C323">
        <v>104</v>
      </c>
      <c r="D323" t="s">
        <v>39</v>
      </c>
      <c r="E323" t="s">
        <v>204</v>
      </c>
      <c r="F323">
        <v>1111.7</v>
      </c>
      <c r="G323" s="22">
        <v>45486</v>
      </c>
      <c r="H323" s="22">
        <v>45488</v>
      </c>
      <c r="I323" s="22">
        <v>45488</v>
      </c>
      <c r="J323" s="22">
        <v>45473</v>
      </c>
      <c r="K323" s="22">
        <v>45475</v>
      </c>
      <c r="L323" t="s">
        <v>192</v>
      </c>
      <c r="O323" t="s">
        <v>369</v>
      </c>
      <c r="P323" t="s">
        <v>196</v>
      </c>
      <c r="Q323" t="s">
        <v>197</v>
      </c>
      <c r="R323" t="s">
        <v>198</v>
      </c>
      <c r="S323" t="s">
        <v>81</v>
      </c>
    </row>
    <row r="324" spans="1:19" x14ac:dyDescent="0.35">
      <c r="A324">
        <v>62690</v>
      </c>
      <c r="C324">
        <v>104</v>
      </c>
      <c r="D324" t="s">
        <v>39</v>
      </c>
      <c r="E324" t="s">
        <v>263</v>
      </c>
      <c r="F324">
        <v>1670.88</v>
      </c>
      <c r="G324" s="22">
        <v>45487</v>
      </c>
      <c r="H324" s="22">
        <v>45488</v>
      </c>
      <c r="I324" s="22">
        <v>45488</v>
      </c>
      <c r="J324" s="22">
        <v>45474</v>
      </c>
      <c r="K324" s="22">
        <v>45475</v>
      </c>
      <c r="L324" t="s">
        <v>192</v>
      </c>
      <c r="O324" t="s">
        <v>369</v>
      </c>
      <c r="P324" t="s">
        <v>196</v>
      </c>
      <c r="Q324" t="s">
        <v>197</v>
      </c>
      <c r="R324" t="s">
        <v>198</v>
      </c>
      <c r="S324" t="s">
        <v>81</v>
      </c>
    </row>
    <row r="325" spans="1:19" x14ac:dyDescent="0.35">
      <c r="A325">
        <v>62691</v>
      </c>
      <c r="C325">
        <v>104</v>
      </c>
      <c r="D325" t="s">
        <v>39</v>
      </c>
      <c r="E325" t="s">
        <v>268</v>
      </c>
      <c r="F325">
        <v>417.06</v>
      </c>
      <c r="G325" s="22">
        <v>45488</v>
      </c>
      <c r="H325" s="22">
        <v>45488</v>
      </c>
      <c r="I325" s="22">
        <v>45488</v>
      </c>
      <c r="J325" s="22">
        <v>45474</v>
      </c>
      <c r="K325" s="22">
        <v>45475</v>
      </c>
      <c r="L325" t="s">
        <v>192</v>
      </c>
      <c r="O325" t="s">
        <v>332</v>
      </c>
      <c r="P325" t="s">
        <v>196</v>
      </c>
      <c r="Q325" t="s">
        <v>197</v>
      </c>
      <c r="R325" t="s">
        <v>198</v>
      </c>
      <c r="S325" t="s">
        <v>81</v>
      </c>
    </row>
    <row r="326" spans="1:19" x14ac:dyDescent="0.35">
      <c r="A326">
        <v>62692</v>
      </c>
      <c r="C326">
        <v>104</v>
      </c>
      <c r="D326" t="s">
        <v>39</v>
      </c>
      <c r="E326" t="s">
        <v>230</v>
      </c>
      <c r="F326">
        <v>498.7</v>
      </c>
      <c r="G326" s="22">
        <v>45486</v>
      </c>
      <c r="H326" s="22">
        <v>45488</v>
      </c>
      <c r="I326" s="22">
        <v>45488</v>
      </c>
      <c r="J326" s="22">
        <v>45473</v>
      </c>
      <c r="K326" s="22">
        <v>45475</v>
      </c>
      <c r="L326" t="s">
        <v>192</v>
      </c>
      <c r="O326" t="s">
        <v>369</v>
      </c>
      <c r="P326" t="s">
        <v>196</v>
      </c>
      <c r="Q326" t="s">
        <v>197</v>
      </c>
      <c r="R326" t="s">
        <v>198</v>
      </c>
      <c r="S326" t="s">
        <v>81</v>
      </c>
    </row>
    <row r="327" spans="1:19" x14ac:dyDescent="0.35">
      <c r="A327">
        <v>62696</v>
      </c>
      <c r="C327">
        <v>104</v>
      </c>
      <c r="D327" t="s">
        <v>39</v>
      </c>
      <c r="E327" t="s">
        <v>266</v>
      </c>
      <c r="F327">
        <v>1677.1</v>
      </c>
      <c r="G327" s="22">
        <v>45486</v>
      </c>
      <c r="H327" s="22">
        <v>45488</v>
      </c>
      <c r="I327" s="22">
        <v>45488</v>
      </c>
      <c r="J327" s="22">
        <v>45474</v>
      </c>
      <c r="K327" s="22">
        <v>45475</v>
      </c>
      <c r="L327" t="s">
        <v>192</v>
      </c>
      <c r="O327" t="s">
        <v>369</v>
      </c>
      <c r="P327" t="s">
        <v>196</v>
      </c>
      <c r="Q327" t="s">
        <v>197</v>
      </c>
      <c r="R327" t="s">
        <v>198</v>
      </c>
      <c r="S327" t="s">
        <v>81</v>
      </c>
    </row>
    <row r="328" spans="1:19" x14ac:dyDescent="0.35">
      <c r="A328">
        <v>62697</v>
      </c>
      <c r="C328">
        <v>104</v>
      </c>
      <c r="D328" t="s">
        <v>39</v>
      </c>
      <c r="E328" t="s">
        <v>207</v>
      </c>
      <c r="F328">
        <v>1198.43</v>
      </c>
      <c r="G328" s="22">
        <v>45488</v>
      </c>
      <c r="H328" s="22">
        <v>45488</v>
      </c>
      <c r="I328" s="22">
        <v>45488</v>
      </c>
      <c r="J328" s="22">
        <v>45473</v>
      </c>
      <c r="K328" s="22">
        <v>45475</v>
      </c>
      <c r="L328" t="s">
        <v>192</v>
      </c>
      <c r="O328" t="s">
        <v>332</v>
      </c>
      <c r="P328" t="s">
        <v>196</v>
      </c>
      <c r="Q328" t="s">
        <v>197</v>
      </c>
      <c r="R328" t="s">
        <v>198</v>
      </c>
      <c r="S328" t="s">
        <v>81</v>
      </c>
    </row>
    <row r="329" spans="1:19" x14ac:dyDescent="0.35">
      <c r="A329">
        <v>62700</v>
      </c>
      <c r="C329">
        <v>104</v>
      </c>
      <c r="D329" t="s">
        <v>39</v>
      </c>
      <c r="E329" t="s">
        <v>230</v>
      </c>
      <c r="F329">
        <v>518.4</v>
      </c>
      <c r="G329" s="22">
        <v>45488</v>
      </c>
      <c r="H329" s="22">
        <v>45488</v>
      </c>
      <c r="I329" s="22">
        <v>45488</v>
      </c>
      <c r="J329" s="22">
        <v>45474</v>
      </c>
      <c r="K329" s="22">
        <v>45475</v>
      </c>
      <c r="L329" t="s">
        <v>192</v>
      </c>
      <c r="O329" t="s">
        <v>332</v>
      </c>
      <c r="P329" t="s">
        <v>196</v>
      </c>
      <c r="Q329" t="s">
        <v>197</v>
      </c>
      <c r="R329" t="s">
        <v>198</v>
      </c>
      <c r="S329" t="s">
        <v>81</v>
      </c>
    </row>
    <row r="330" spans="1:19" x14ac:dyDescent="0.35">
      <c r="A330">
        <v>62701</v>
      </c>
      <c r="C330">
        <v>104</v>
      </c>
      <c r="D330" t="s">
        <v>39</v>
      </c>
      <c r="E330" t="s">
        <v>230</v>
      </c>
      <c r="F330">
        <v>317.95</v>
      </c>
      <c r="G330" s="22">
        <v>45486</v>
      </c>
      <c r="H330" s="22">
        <v>45488</v>
      </c>
      <c r="I330" s="22">
        <v>45488</v>
      </c>
      <c r="J330" s="22">
        <v>45472</v>
      </c>
      <c r="K330" s="22">
        <v>45475</v>
      </c>
      <c r="L330" t="s">
        <v>192</v>
      </c>
      <c r="O330" t="s">
        <v>369</v>
      </c>
      <c r="P330" t="s">
        <v>196</v>
      </c>
      <c r="Q330" t="s">
        <v>197</v>
      </c>
      <c r="R330" t="s">
        <v>198</v>
      </c>
      <c r="S330" t="s">
        <v>81</v>
      </c>
    </row>
    <row r="331" spans="1:19" x14ac:dyDescent="0.35">
      <c r="A331">
        <v>62792</v>
      </c>
      <c r="C331">
        <v>104</v>
      </c>
      <c r="D331" t="s">
        <v>39</v>
      </c>
      <c r="E331" t="s">
        <v>229</v>
      </c>
      <c r="F331">
        <v>474</v>
      </c>
      <c r="G331" s="22">
        <v>45488</v>
      </c>
      <c r="H331" s="22">
        <v>45488</v>
      </c>
      <c r="I331" s="22">
        <v>45488</v>
      </c>
      <c r="J331" s="22">
        <v>45475</v>
      </c>
      <c r="K331" s="22">
        <v>45476</v>
      </c>
      <c r="L331" t="s">
        <v>192</v>
      </c>
      <c r="M331" t="s">
        <v>193</v>
      </c>
      <c r="N331" t="s">
        <v>223</v>
      </c>
      <c r="O331" t="s">
        <v>332</v>
      </c>
      <c r="P331" t="s">
        <v>196</v>
      </c>
      <c r="Q331" t="s">
        <v>197</v>
      </c>
      <c r="R331" t="s">
        <v>198</v>
      </c>
      <c r="S331" t="s">
        <v>81</v>
      </c>
    </row>
    <row r="332" spans="1:19" x14ac:dyDescent="0.35">
      <c r="A332">
        <v>63008</v>
      </c>
      <c r="C332">
        <v>104</v>
      </c>
      <c r="D332" t="s">
        <v>39</v>
      </c>
      <c r="E332" t="s">
        <v>303</v>
      </c>
      <c r="F332">
        <v>2903.7</v>
      </c>
      <c r="G332" s="22">
        <v>45488</v>
      </c>
      <c r="H332" s="22">
        <v>45488</v>
      </c>
      <c r="I332" s="22">
        <v>45488</v>
      </c>
      <c r="J332" s="22">
        <v>45476</v>
      </c>
      <c r="K332" s="22">
        <v>45476</v>
      </c>
      <c r="L332" t="s">
        <v>192</v>
      </c>
      <c r="O332" t="s">
        <v>332</v>
      </c>
      <c r="P332" t="s">
        <v>196</v>
      </c>
      <c r="Q332" t="s">
        <v>197</v>
      </c>
      <c r="R332" t="s">
        <v>198</v>
      </c>
      <c r="S332" t="s">
        <v>81</v>
      </c>
    </row>
    <row r="333" spans="1:19" x14ac:dyDescent="0.35">
      <c r="A333">
        <v>63018</v>
      </c>
      <c r="C333">
        <v>104</v>
      </c>
      <c r="D333" t="s">
        <v>39</v>
      </c>
      <c r="E333" t="s">
        <v>314</v>
      </c>
      <c r="F333">
        <v>3421.3</v>
      </c>
      <c r="G333" s="22">
        <v>45488</v>
      </c>
      <c r="H333" s="22">
        <v>45488</v>
      </c>
      <c r="I333" s="22">
        <v>45488</v>
      </c>
      <c r="J333" s="22">
        <v>45476</v>
      </c>
      <c r="K333" s="22">
        <v>45476</v>
      </c>
      <c r="L333" t="s">
        <v>192</v>
      </c>
      <c r="O333" t="s">
        <v>332</v>
      </c>
      <c r="P333" t="s">
        <v>196</v>
      </c>
      <c r="Q333" t="s">
        <v>197</v>
      </c>
      <c r="R333" t="s">
        <v>198</v>
      </c>
      <c r="S333" t="s">
        <v>81</v>
      </c>
    </row>
    <row r="334" spans="1:19" x14ac:dyDescent="0.35">
      <c r="A334">
        <v>63019</v>
      </c>
      <c r="C334">
        <v>104</v>
      </c>
      <c r="D334" t="s">
        <v>39</v>
      </c>
      <c r="E334" t="s">
        <v>314</v>
      </c>
      <c r="F334">
        <v>1368.5</v>
      </c>
      <c r="G334" s="22">
        <v>45488</v>
      </c>
      <c r="H334" s="22">
        <v>45488</v>
      </c>
      <c r="I334" s="22">
        <v>45488</v>
      </c>
      <c r="J334" s="22">
        <v>45470</v>
      </c>
      <c r="K334" s="22">
        <v>45476</v>
      </c>
      <c r="L334" t="s">
        <v>192</v>
      </c>
      <c r="O334" t="s">
        <v>332</v>
      </c>
      <c r="P334" t="s">
        <v>196</v>
      </c>
      <c r="Q334" t="s">
        <v>197</v>
      </c>
      <c r="R334" t="s">
        <v>198</v>
      </c>
      <c r="S334" t="s">
        <v>81</v>
      </c>
    </row>
    <row r="335" spans="1:19" x14ac:dyDescent="0.35">
      <c r="A335">
        <v>63022</v>
      </c>
      <c r="C335">
        <v>104</v>
      </c>
      <c r="D335" t="s">
        <v>39</v>
      </c>
      <c r="E335" t="s">
        <v>314</v>
      </c>
      <c r="F335">
        <v>673.7</v>
      </c>
      <c r="G335" s="22">
        <v>45488</v>
      </c>
      <c r="H335" s="22">
        <v>45488</v>
      </c>
      <c r="I335" s="22">
        <v>45488</v>
      </c>
      <c r="J335" s="22">
        <v>45476</v>
      </c>
      <c r="K335" s="22">
        <v>45476</v>
      </c>
      <c r="L335" t="s">
        <v>192</v>
      </c>
      <c r="O335" t="s">
        <v>332</v>
      </c>
      <c r="P335" t="s">
        <v>196</v>
      </c>
      <c r="Q335" t="s">
        <v>197</v>
      </c>
      <c r="R335" t="s">
        <v>198</v>
      </c>
      <c r="S335" t="s">
        <v>81</v>
      </c>
    </row>
    <row r="336" spans="1:19" x14ac:dyDescent="0.35">
      <c r="A336">
        <v>63024</v>
      </c>
      <c r="C336">
        <v>104</v>
      </c>
      <c r="D336" t="s">
        <v>39</v>
      </c>
      <c r="E336" t="s">
        <v>231</v>
      </c>
      <c r="F336">
        <v>1564.11</v>
      </c>
      <c r="G336" s="22">
        <v>45488</v>
      </c>
      <c r="H336" s="22">
        <v>45488</v>
      </c>
      <c r="I336" s="22">
        <v>45488</v>
      </c>
      <c r="J336" s="22">
        <v>45476</v>
      </c>
      <c r="K336" s="22">
        <v>45476</v>
      </c>
      <c r="L336" t="s">
        <v>192</v>
      </c>
      <c r="O336" t="s">
        <v>332</v>
      </c>
      <c r="P336" t="s">
        <v>196</v>
      </c>
      <c r="Q336" t="s">
        <v>197</v>
      </c>
      <c r="R336" t="s">
        <v>198</v>
      </c>
      <c r="S336" t="s">
        <v>81</v>
      </c>
    </row>
    <row r="337" spans="1:19" x14ac:dyDescent="0.35">
      <c r="A337">
        <v>63388</v>
      </c>
      <c r="C337">
        <v>104</v>
      </c>
      <c r="D337" t="s">
        <v>39</v>
      </c>
      <c r="E337" t="s">
        <v>373</v>
      </c>
      <c r="F337">
        <v>400</v>
      </c>
      <c r="G337" s="22">
        <v>45488</v>
      </c>
      <c r="H337" s="22">
        <v>45488</v>
      </c>
      <c r="I337" s="22">
        <v>45488</v>
      </c>
      <c r="J337" s="22">
        <v>45478</v>
      </c>
      <c r="K337" s="22">
        <v>45478</v>
      </c>
      <c r="L337" t="s">
        <v>192</v>
      </c>
      <c r="M337" t="s">
        <v>261</v>
      </c>
      <c r="N337" t="s">
        <v>262</v>
      </c>
      <c r="O337" t="s">
        <v>332</v>
      </c>
      <c r="P337" t="s">
        <v>196</v>
      </c>
      <c r="Q337" t="s">
        <v>197</v>
      </c>
      <c r="R337" t="s">
        <v>198</v>
      </c>
      <c r="S337" t="s">
        <v>81</v>
      </c>
    </row>
    <row r="338" spans="1:19" x14ac:dyDescent="0.35">
      <c r="A338">
        <v>63837</v>
      </c>
      <c r="C338">
        <v>104</v>
      </c>
      <c r="D338" t="s">
        <v>39</v>
      </c>
      <c r="E338" t="s">
        <v>374</v>
      </c>
      <c r="F338">
        <v>5000</v>
      </c>
      <c r="G338" s="22">
        <v>45488</v>
      </c>
      <c r="H338" s="22">
        <v>45488</v>
      </c>
      <c r="I338" s="22">
        <v>45488</v>
      </c>
      <c r="J338" s="22">
        <v>45481</v>
      </c>
      <c r="K338" s="22">
        <v>45481</v>
      </c>
      <c r="L338" t="s">
        <v>97</v>
      </c>
      <c r="M338" t="s">
        <v>280</v>
      </c>
      <c r="N338" t="s">
        <v>281</v>
      </c>
      <c r="O338" t="s">
        <v>332</v>
      </c>
      <c r="P338" t="s">
        <v>196</v>
      </c>
      <c r="Q338" t="s">
        <v>197</v>
      </c>
      <c r="R338" t="s">
        <v>198</v>
      </c>
      <c r="S338" t="s">
        <v>81</v>
      </c>
    </row>
    <row r="339" spans="1:19" x14ac:dyDescent="0.35">
      <c r="A339">
        <v>63900</v>
      </c>
      <c r="C339">
        <v>104</v>
      </c>
      <c r="D339" t="s">
        <v>39</v>
      </c>
      <c r="E339" t="s">
        <v>307</v>
      </c>
      <c r="F339">
        <v>360</v>
      </c>
      <c r="G339" s="22">
        <v>45486</v>
      </c>
      <c r="H339" s="22">
        <v>45488</v>
      </c>
      <c r="I339" s="22">
        <v>45488</v>
      </c>
      <c r="J339" s="22">
        <v>45481</v>
      </c>
      <c r="K339" s="22">
        <v>45481</v>
      </c>
      <c r="L339" t="s">
        <v>192</v>
      </c>
      <c r="M339" t="s">
        <v>193</v>
      </c>
      <c r="N339" t="s">
        <v>223</v>
      </c>
      <c r="O339" t="s">
        <v>369</v>
      </c>
      <c r="P339" t="s">
        <v>196</v>
      </c>
      <c r="Q339" t="s">
        <v>197</v>
      </c>
      <c r="R339" t="s">
        <v>198</v>
      </c>
      <c r="S339" t="s">
        <v>81</v>
      </c>
    </row>
    <row r="340" spans="1:19" x14ac:dyDescent="0.35">
      <c r="A340">
        <v>64695</v>
      </c>
      <c r="C340">
        <v>104</v>
      </c>
      <c r="D340" t="s">
        <v>39</v>
      </c>
      <c r="E340" t="s">
        <v>315</v>
      </c>
      <c r="F340">
        <v>70.959999999999994</v>
      </c>
      <c r="G340" s="22">
        <v>45488</v>
      </c>
      <c r="H340" s="22">
        <v>45488</v>
      </c>
      <c r="I340" s="22">
        <v>45488</v>
      </c>
      <c r="J340" s="22">
        <v>45484</v>
      </c>
      <c r="K340" s="22">
        <v>45484</v>
      </c>
      <c r="L340" t="s">
        <v>192</v>
      </c>
      <c r="M340" t="s">
        <v>316</v>
      </c>
      <c r="N340" t="s">
        <v>317</v>
      </c>
      <c r="O340" t="s">
        <v>332</v>
      </c>
      <c r="P340" t="s">
        <v>196</v>
      </c>
      <c r="Q340" t="s">
        <v>197</v>
      </c>
      <c r="R340" t="s">
        <v>198</v>
      </c>
      <c r="S340" t="s">
        <v>81</v>
      </c>
    </row>
    <row r="341" spans="1:19" x14ac:dyDescent="0.35">
      <c r="A341">
        <v>64697</v>
      </c>
      <c r="C341">
        <v>104</v>
      </c>
      <c r="D341" t="s">
        <v>39</v>
      </c>
      <c r="E341" t="s">
        <v>315</v>
      </c>
      <c r="F341">
        <v>93.53</v>
      </c>
      <c r="G341" s="22">
        <v>45488</v>
      </c>
      <c r="H341" s="22">
        <v>45488</v>
      </c>
      <c r="I341" s="22">
        <v>45488</v>
      </c>
      <c r="J341" s="22">
        <v>45484</v>
      </c>
      <c r="K341" s="22">
        <v>45484</v>
      </c>
      <c r="L341" t="s">
        <v>192</v>
      </c>
      <c r="M341" t="s">
        <v>316</v>
      </c>
      <c r="N341" t="s">
        <v>317</v>
      </c>
      <c r="O341" t="s">
        <v>332</v>
      </c>
      <c r="P341" t="s">
        <v>196</v>
      </c>
      <c r="Q341" t="s">
        <v>197</v>
      </c>
      <c r="R341" t="s">
        <v>198</v>
      </c>
      <c r="S341" t="s">
        <v>81</v>
      </c>
    </row>
    <row r="342" spans="1:19" x14ac:dyDescent="0.35">
      <c r="A342">
        <v>56548</v>
      </c>
      <c r="C342">
        <v>104</v>
      </c>
      <c r="D342" t="s">
        <v>39</v>
      </c>
      <c r="E342" t="s">
        <v>323</v>
      </c>
      <c r="F342">
        <v>2500</v>
      </c>
      <c r="G342" s="22">
        <v>45488</v>
      </c>
      <c r="H342" s="22">
        <v>45488</v>
      </c>
      <c r="I342" s="22">
        <v>45488</v>
      </c>
      <c r="J342" s="22">
        <v>45444</v>
      </c>
      <c r="K342" s="22">
        <v>45446</v>
      </c>
      <c r="L342" t="s">
        <v>97</v>
      </c>
      <c r="M342" t="s">
        <v>216</v>
      </c>
      <c r="N342" t="s">
        <v>366</v>
      </c>
      <c r="O342" t="s">
        <v>332</v>
      </c>
      <c r="P342" t="s">
        <v>196</v>
      </c>
      <c r="Q342" t="s">
        <v>197</v>
      </c>
      <c r="R342" t="s">
        <v>198</v>
      </c>
      <c r="S342" t="s">
        <v>81</v>
      </c>
    </row>
    <row r="343" spans="1:19" x14ac:dyDescent="0.35">
      <c r="A343">
        <v>56560</v>
      </c>
      <c r="C343">
        <v>104</v>
      </c>
      <c r="D343" t="s">
        <v>39</v>
      </c>
      <c r="E343" t="s">
        <v>375</v>
      </c>
      <c r="F343">
        <v>2250</v>
      </c>
      <c r="G343" s="22">
        <v>45488</v>
      </c>
      <c r="H343" s="22">
        <v>45488</v>
      </c>
      <c r="I343" s="22">
        <v>45488</v>
      </c>
      <c r="J343" s="22">
        <v>45444</v>
      </c>
      <c r="K343" s="22">
        <v>45446</v>
      </c>
      <c r="L343" t="s">
        <v>97</v>
      </c>
      <c r="M343" t="s">
        <v>216</v>
      </c>
      <c r="N343" t="s">
        <v>366</v>
      </c>
      <c r="O343" t="s">
        <v>332</v>
      </c>
      <c r="P343" t="s">
        <v>196</v>
      </c>
      <c r="Q343" t="s">
        <v>197</v>
      </c>
      <c r="R343" t="s">
        <v>198</v>
      </c>
      <c r="S343" t="s">
        <v>81</v>
      </c>
    </row>
    <row r="344" spans="1:19" x14ac:dyDescent="0.35">
      <c r="A344">
        <v>56561</v>
      </c>
      <c r="C344">
        <v>104</v>
      </c>
      <c r="D344" t="s">
        <v>39</v>
      </c>
      <c r="E344" t="s">
        <v>310</v>
      </c>
      <c r="F344">
        <v>2000</v>
      </c>
      <c r="G344" s="22">
        <v>45488</v>
      </c>
      <c r="H344" s="22">
        <v>45488</v>
      </c>
      <c r="I344" s="22">
        <v>45488</v>
      </c>
      <c r="J344" s="22">
        <v>45444</v>
      </c>
      <c r="K344" s="22">
        <v>45446</v>
      </c>
      <c r="L344" t="s">
        <v>97</v>
      </c>
      <c r="M344" t="s">
        <v>216</v>
      </c>
      <c r="N344" t="s">
        <v>366</v>
      </c>
      <c r="O344" t="s">
        <v>332</v>
      </c>
      <c r="P344" t="s">
        <v>196</v>
      </c>
      <c r="Q344" t="s">
        <v>197</v>
      </c>
      <c r="R344" t="s">
        <v>198</v>
      </c>
      <c r="S344" t="s">
        <v>81</v>
      </c>
    </row>
    <row r="345" spans="1:19" x14ac:dyDescent="0.35">
      <c r="A345">
        <v>57842</v>
      </c>
      <c r="C345">
        <v>104</v>
      </c>
      <c r="D345" t="s">
        <v>39</v>
      </c>
      <c r="E345" t="s">
        <v>289</v>
      </c>
      <c r="F345">
        <v>693.33</v>
      </c>
      <c r="G345" s="22">
        <v>45488</v>
      </c>
      <c r="H345" s="22">
        <v>45488</v>
      </c>
      <c r="I345" s="22">
        <v>45488</v>
      </c>
      <c r="J345" s="22">
        <v>45474</v>
      </c>
      <c r="K345" s="22">
        <v>45454</v>
      </c>
      <c r="L345" t="s">
        <v>192</v>
      </c>
      <c r="M345" t="s">
        <v>280</v>
      </c>
      <c r="N345" t="s">
        <v>281</v>
      </c>
      <c r="O345" t="s">
        <v>332</v>
      </c>
      <c r="P345" t="s">
        <v>196</v>
      </c>
      <c r="Q345" t="s">
        <v>197</v>
      </c>
      <c r="R345" t="s">
        <v>198</v>
      </c>
      <c r="S345" t="s">
        <v>81</v>
      </c>
    </row>
    <row r="346" spans="1:19" x14ac:dyDescent="0.35">
      <c r="A346">
        <v>65741</v>
      </c>
      <c r="C346">
        <v>104</v>
      </c>
      <c r="D346" t="s">
        <v>39</v>
      </c>
      <c r="E346" t="s">
        <v>308</v>
      </c>
      <c r="F346">
        <v>79.25</v>
      </c>
      <c r="G346" s="22">
        <v>45486</v>
      </c>
      <c r="H346" s="22"/>
      <c r="I346" s="22">
        <v>45486</v>
      </c>
      <c r="J346" s="22">
        <v>45486</v>
      </c>
      <c r="K346" s="22">
        <v>45491</v>
      </c>
      <c r="L346" t="s">
        <v>309</v>
      </c>
      <c r="M346" t="s">
        <v>210</v>
      </c>
      <c r="N346" t="s">
        <v>211</v>
      </c>
      <c r="O346" t="s">
        <v>369</v>
      </c>
      <c r="P346" t="s">
        <v>196</v>
      </c>
      <c r="Q346" t="s">
        <v>197</v>
      </c>
      <c r="R346" t="s">
        <v>198</v>
      </c>
      <c r="S346" t="s">
        <v>81</v>
      </c>
    </row>
    <row r="347" spans="1:19" x14ac:dyDescent="0.35">
      <c r="A347">
        <v>65737</v>
      </c>
      <c r="C347">
        <v>104</v>
      </c>
      <c r="D347" t="s">
        <v>39</v>
      </c>
      <c r="E347" t="s">
        <v>308</v>
      </c>
      <c r="F347">
        <v>8</v>
      </c>
      <c r="G347" s="22">
        <v>45485</v>
      </c>
      <c r="H347" s="22"/>
      <c r="I347" s="22">
        <v>45485</v>
      </c>
      <c r="J347" s="22">
        <v>45485</v>
      </c>
      <c r="K347" s="22">
        <v>45491</v>
      </c>
      <c r="L347" t="s">
        <v>309</v>
      </c>
      <c r="M347" t="s">
        <v>193</v>
      </c>
      <c r="N347" t="s">
        <v>329</v>
      </c>
      <c r="O347" t="s">
        <v>369</v>
      </c>
      <c r="P347" t="s">
        <v>196</v>
      </c>
      <c r="Q347" t="s">
        <v>197</v>
      </c>
      <c r="R347" t="s">
        <v>198</v>
      </c>
      <c r="S347" t="s">
        <v>81</v>
      </c>
    </row>
    <row r="348" spans="1:19" x14ac:dyDescent="0.35">
      <c r="A348">
        <v>60138</v>
      </c>
      <c r="C348">
        <v>104</v>
      </c>
      <c r="D348" t="s">
        <v>39</v>
      </c>
      <c r="E348" t="s">
        <v>209</v>
      </c>
      <c r="F348">
        <v>418.8</v>
      </c>
      <c r="G348" s="22">
        <v>45485</v>
      </c>
      <c r="H348" s="22">
        <v>45485</v>
      </c>
      <c r="I348" s="22">
        <v>45485</v>
      </c>
      <c r="J348" s="22">
        <v>45462</v>
      </c>
      <c r="K348" s="22">
        <v>45464</v>
      </c>
      <c r="L348" t="s">
        <v>192</v>
      </c>
      <c r="O348" t="s">
        <v>369</v>
      </c>
      <c r="P348" t="s">
        <v>196</v>
      </c>
      <c r="Q348" t="s">
        <v>197</v>
      </c>
      <c r="R348" t="s">
        <v>198</v>
      </c>
      <c r="S348" t="s">
        <v>81</v>
      </c>
    </row>
    <row r="349" spans="1:19" x14ac:dyDescent="0.35">
      <c r="A349">
        <v>61042</v>
      </c>
      <c r="C349">
        <v>104</v>
      </c>
      <c r="D349" t="s">
        <v>39</v>
      </c>
      <c r="E349" t="s">
        <v>376</v>
      </c>
      <c r="F349">
        <v>460</v>
      </c>
      <c r="G349" s="22">
        <v>45485</v>
      </c>
      <c r="H349" s="22">
        <v>45485</v>
      </c>
      <c r="I349" s="22">
        <v>45485</v>
      </c>
      <c r="J349" s="22">
        <v>45468</v>
      </c>
      <c r="K349" s="22">
        <v>45468</v>
      </c>
      <c r="L349" t="s">
        <v>97</v>
      </c>
      <c r="M349" t="s">
        <v>239</v>
      </c>
      <c r="N349" t="s">
        <v>377</v>
      </c>
      <c r="O349" t="s">
        <v>369</v>
      </c>
      <c r="P349" t="s">
        <v>196</v>
      </c>
      <c r="Q349" t="s">
        <v>197</v>
      </c>
      <c r="R349" t="s">
        <v>198</v>
      </c>
      <c r="S349" t="s">
        <v>81</v>
      </c>
    </row>
    <row r="350" spans="1:19" x14ac:dyDescent="0.35">
      <c r="A350">
        <v>61488</v>
      </c>
      <c r="C350">
        <v>104</v>
      </c>
      <c r="D350" t="s">
        <v>39</v>
      </c>
      <c r="E350" t="s">
        <v>282</v>
      </c>
      <c r="F350">
        <v>904</v>
      </c>
      <c r="G350" s="22">
        <v>45485</v>
      </c>
      <c r="H350" s="22">
        <v>45485</v>
      </c>
      <c r="I350" s="22">
        <v>45485</v>
      </c>
      <c r="J350" s="22">
        <v>45469</v>
      </c>
      <c r="K350" s="22">
        <v>45469</v>
      </c>
      <c r="L350" t="s">
        <v>192</v>
      </c>
      <c r="O350" t="s">
        <v>369</v>
      </c>
      <c r="P350" t="s">
        <v>196</v>
      </c>
      <c r="Q350" t="s">
        <v>197</v>
      </c>
      <c r="R350" t="s">
        <v>198</v>
      </c>
      <c r="S350" t="s">
        <v>81</v>
      </c>
    </row>
    <row r="351" spans="1:19" x14ac:dyDescent="0.35">
      <c r="A351">
        <v>43734</v>
      </c>
      <c r="B351">
        <v>107912</v>
      </c>
      <c r="C351">
        <v>104</v>
      </c>
      <c r="D351" t="s">
        <v>39</v>
      </c>
      <c r="E351" t="s">
        <v>378</v>
      </c>
      <c r="F351">
        <v>2500</v>
      </c>
      <c r="G351" s="22">
        <v>45485</v>
      </c>
      <c r="H351" s="22">
        <v>45485</v>
      </c>
      <c r="I351" s="22">
        <v>45485</v>
      </c>
      <c r="J351" s="22">
        <v>45069</v>
      </c>
      <c r="K351" s="22"/>
      <c r="M351" t="s">
        <v>358</v>
      </c>
      <c r="N351" t="s">
        <v>359</v>
      </c>
      <c r="O351" t="s">
        <v>369</v>
      </c>
      <c r="P351" t="s">
        <v>196</v>
      </c>
      <c r="Q351" t="s">
        <v>197</v>
      </c>
      <c r="R351" t="s">
        <v>198</v>
      </c>
      <c r="S351" t="s">
        <v>81</v>
      </c>
    </row>
    <row r="352" spans="1:19" x14ac:dyDescent="0.35">
      <c r="A352">
        <v>57338</v>
      </c>
      <c r="C352">
        <v>104</v>
      </c>
      <c r="D352" t="s">
        <v>39</v>
      </c>
      <c r="E352" t="s">
        <v>379</v>
      </c>
      <c r="F352">
        <v>204.9</v>
      </c>
      <c r="G352" s="22">
        <v>45485</v>
      </c>
      <c r="H352" s="22">
        <v>45477</v>
      </c>
      <c r="I352" s="22">
        <v>45485</v>
      </c>
      <c r="J352" s="22">
        <v>45474</v>
      </c>
      <c r="K352" s="22">
        <v>45449</v>
      </c>
      <c r="L352" t="s">
        <v>97</v>
      </c>
      <c r="M352" t="s">
        <v>193</v>
      </c>
      <c r="N352" t="s">
        <v>194</v>
      </c>
      <c r="O352" t="s">
        <v>369</v>
      </c>
      <c r="P352" t="s">
        <v>196</v>
      </c>
      <c r="Q352" t="s">
        <v>197</v>
      </c>
      <c r="R352" t="s">
        <v>198</v>
      </c>
      <c r="S352" t="s">
        <v>81</v>
      </c>
    </row>
    <row r="353" spans="1:19" x14ac:dyDescent="0.35">
      <c r="A353">
        <v>61659</v>
      </c>
      <c r="C353">
        <v>104</v>
      </c>
      <c r="D353" t="s">
        <v>39</v>
      </c>
      <c r="E353" t="s">
        <v>380</v>
      </c>
      <c r="F353">
        <v>630</v>
      </c>
      <c r="G353" s="22">
        <v>45485</v>
      </c>
      <c r="H353" s="22">
        <v>45485</v>
      </c>
      <c r="I353" s="22">
        <v>45485</v>
      </c>
      <c r="J353" s="22">
        <v>45470</v>
      </c>
      <c r="K353" s="22">
        <v>45470</v>
      </c>
      <c r="L353" t="s">
        <v>97</v>
      </c>
      <c r="M353" t="s">
        <v>280</v>
      </c>
      <c r="N353" t="s">
        <v>281</v>
      </c>
      <c r="O353" t="s">
        <v>369</v>
      </c>
      <c r="P353" t="s">
        <v>196</v>
      </c>
      <c r="Q353" t="s">
        <v>197</v>
      </c>
      <c r="R353" t="s">
        <v>198</v>
      </c>
      <c r="S353" t="s">
        <v>81</v>
      </c>
    </row>
    <row r="354" spans="1:19" x14ac:dyDescent="0.35">
      <c r="A354">
        <v>61736</v>
      </c>
      <c r="C354">
        <v>104</v>
      </c>
      <c r="D354" t="s">
        <v>39</v>
      </c>
      <c r="E354" t="s">
        <v>275</v>
      </c>
      <c r="F354">
        <v>357.9</v>
      </c>
      <c r="G354" s="22">
        <v>45485</v>
      </c>
      <c r="H354" s="22">
        <v>45485</v>
      </c>
      <c r="I354" s="22">
        <v>45485</v>
      </c>
      <c r="J354" s="22">
        <v>45471</v>
      </c>
      <c r="K354" s="22">
        <v>45471</v>
      </c>
      <c r="L354" t="s">
        <v>192</v>
      </c>
      <c r="M354" t="s">
        <v>216</v>
      </c>
      <c r="N354" t="s">
        <v>276</v>
      </c>
      <c r="O354" t="s">
        <v>369</v>
      </c>
      <c r="P354" t="s">
        <v>196</v>
      </c>
      <c r="Q354" t="s">
        <v>197</v>
      </c>
      <c r="R354" t="s">
        <v>198</v>
      </c>
      <c r="S354" t="s">
        <v>81</v>
      </c>
    </row>
    <row r="355" spans="1:19" x14ac:dyDescent="0.35">
      <c r="A355">
        <v>61807</v>
      </c>
      <c r="C355">
        <v>104</v>
      </c>
      <c r="D355" t="s">
        <v>39</v>
      </c>
      <c r="E355" t="s">
        <v>204</v>
      </c>
      <c r="F355">
        <v>1205.5</v>
      </c>
      <c r="G355" s="22">
        <v>45485</v>
      </c>
      <c r="H355" s="22">
        <v>45485</v>
      </c>
      <c r="I355" s="22">
        <v>45485</v>
      </c>
      <c r="J355" s="22">
        <v>45471</v>
      </c>
      <c r="K355" s="22">
        <v>45471</v>
      </c>
      <c r="L355" t="s">
        <v>192</v>
      </c>
      <c r="O355" t="s">
        <v>369</v>
      </c>
      <c r="P355" t="s">
        <v>196</v>
      </c>
      <c r="Q355" t="s">
        <v>197</v>
      </c>
      <c r="R355" t="s">
        <v>198</v>
      </c>
      <c r="S355" t="s">
        <v>81</v>
      </c>
    </row>
    <row r="356" spans="1:19" x14ac:dyDescent="0.35">
      <c r="A356">
        <v>63472</v>
      </c>
      <c r="C356">
        <v>104</v>
      </c>
      <c r="D356" t="s">
        <v>39</v>
      </c>
      <c r="E356" t="s">
        <v>328</v>
      </c>
      <c r="F356">
        <v>185.28</v>
      </c>
      <c r="G356" s="22">
        <v>45485</v>
      </c>
      <c r="H356" s="22">
        <v>45485</v>
      </c>
      <c r="I356" s="22">
        <v>45485</v>
      </c>
      <c r="J356" s="22">
        <v>45478</v>
      </c>
      <c r="K356" s="22">
        <v>45478</v>
      </c>
      <c r="L356" t="s">
        <v>192</v>
      </c>
      <c r="M356" t="s">
        <v>210</v>
      </c>
      <c r="N356" t="s">
        <v>211</v>
      </c>
      <c r="O356" t="s">
        <v>369</v>
      </c>
      <c r="P356" t="s">
        <v>196</v>
      </c>
      <c r="Q356" t="s">
        <v>197</v>
      </c>
      <c r="R356" t="s">
        <v>198</v>
      </c>
      <c r="S356" t="s">
        <v>81</v>
      </c>
    </row>
    <row r="357" spans="1:19" x14ac:dyDescent="0.35">
      <c r="A357">
        <v>63473</v>
      </c>
      <c r="C357">
        <v>104</v>
      </c>
      <c r="D357" t="s">
        <v>39</v>
      </c>
      <c r="E357" t="s">
        <v>217</v>
      </c>
      <c r="F357">
        <v>167.2</v>
      </c>
      <c r="G357" s="22">
        <v>45485</v>
      </c>
      <c r="H357" s="22">
        <v>45485</v>
      </c>
      <c r="I357" s="22">
        <v>45485</v>
      </c>
      <c r="J357" s="22">
        <v>45474</v>
      </c>
      <c r="K357" s="22">
        <v>45478</v>
      </c>
      <c r="L357" t="s">
        <v>97</v>
      </c>
      <c r="M357" t="s">
        <v>216</v>
      </c>
      <c r="N357" t="s">
        <v>217</v>
      </c>
      <c r="O357" t="s">
        <v>369</v>
      </c>
      <c r="P357" t="s">
        <v>196</v>
      </c>
      <c r="Q357" t="s">
        <v>197</v>
      </c>
      <c r="R357" t="s">
        <v>198</v>
      </c>
      <c r="S357" t="s">
        <v>81</v>
      </c>
    </row>
    <row r="358" spans="1:19" x14ac:dyDescent="0.35">
      <c r="A358">
        <v>58126</v>
      </c>
      <c r="C358">
        <v>104</v>
      </c>
      <c r="D358" t="s">
        <v>39</v>
      </c>
      <c r="E358" t="s">
        <v>234</v>
      </c>
      <c r="F358">
        <v>10568.94</v>
      </c>
      <c r="G358" s="22">
        <v>45484</v>
      </c>
      <c r="H358" s="22">
        <v>45484</v>
      </c>
      <c r="I358" s="22">
        <v>45484</v>
      </c>
      <c r="J358" s="22">
        <v>45455</v>
      </c>
      <c r="K358" s="22">
        <v>45455</v>
      </c>
      <c r="L358" t="s">
        <v>192</v>
      </c>
      <c r="O358" t="s">
        <v>369</v>
      </c>
      <c r="P358" t="s">
        <v>196</v>
      </c>
      <c r="Q358" t="s">
        <v>197</v>
      </c>
      <c r="R358" t="s">
        <v>198</v>
      </c>
      <c r="S358" t="s">
        <v>81</v>
      </c>
    </row>
    <row r="359" spans="1:19" x14ac:dyDescent="0.35">
      <c r="A359">
        <v>58290</v>
      </c>
      <c r="C359">
        <v>104</v>
      </c>
      <c r="D359" t="s">
        <v>39</v>
      </c>
      <c r="E359" t="s">
        <v>381</v>
      </c>
      <c r="F359">
        <v>421.18</v>
      </c>
      <c r="G359" s="22">
        <v>45484</v>
      </c>
      <c r="H359" s="22">
        <v>45484</v>
      </c>
      <c r="I359" s="22">
        <v>45484</v>
      </c>
      <c r="J359" s="22">
        <v>45455</v>
      </c>
      <c r="K359" s="22">
        <v>45455</v>
      </c>
      <c r="L359" t="s">
        <v>192</v>
      </c>
      <c r="O359" t="s">
        <v>369</v>
      </c>
      <c r="P359" t="s">
        <v>196</v>
      </c>
      <c r="Q359" t="s">
        <v>197</v>
      </c>
      <c r="R359" t="s">
        <v>198</v>
      </c>
      <c r="S359" t="s">
        <v>81</v>
      </c>
    </row>
    <row r="360" spans="1:19" x14ac:dyDescent="0.35">
      <c r="A360">
        <v>59258</v>
      </c>
      <c r="C360">
        <v>104</v>
      </c>
      <c r="D360" t="s">
        <v>39</v>
      </c>
      <c r="E360" t="s">
        <v>218</v>
      </c>
      <c r="F360">
        <v>16696.900000000001</v>
      </c>
      <c r="G360" s="22">
        <v>45484</v>
      </c>
      <c r="H360" s="22">
        <v>45484</v>
      </c>
      <c r="I360" s="22">
        <v>45484</v>
      </c>
      <c r="J360" s="22">
        <v>45474</v>
      </c>
      <c r="K360" s="22">
        <v>45461</v>
      </c>
      <c r="L360" t="s">
        <v>192</v>
      </c>
      <c r="M360" t="s">
        <v>216</v>
      </c>
      <c r="N360" t="s">
        <v>219</v>
      </c>
      <c r="O360" t="s">
        <v>369</v>
      </c>
      <c r="P360" t="s">
        <v>196</v>
      </c>
      <c r="Q360" t="s">
        <v>197</v>
      </c>
      <c r="R360" t="s">
        <v>198</v>
      </c>
      <c r="S360" t="s">
        <v>81</v>
      </c>
    </row>
    <row r="361" spans="1:19" x14ac:dyDescent="0.35">
      <c r="A361">
        <v>64798</v>
      </c>
      <c r="C361">
        <v>104</v>
      </c>
      <c r="D361" t="s">
        <v>39</v>
      </c>
      <c r="E361" t="s">
        <v>308</v>
      </c>
      <c r="F361">
        <v>60</v>
      </c>
      <c r="G361" s="22">
        <v>45484</v>
      </c>
      <c r="H361" s="22"/>
      <c r="I361" s="22">
        <v>45484</v>
      </c>
      <c r="J361" s="22">
        <v>45484</v>
      </c>
      <c r="K361" s="22">
        <v>45485</v>
      </c>
      <c r="L361" t="s">
        <v>309</v>
      </c>
      <c r="M361" t="s">
        <v>280</v>
      </c>
      <c r="N361" t="s">
        <v>281</v>
      </c>
      <c r="O361" t="s">
        <v>369</v>
      </c>
      <c r="P361" t="s">
        <v>196</v>
      </c>
      <c r="Q361" t="s">
        <v>197</v>
      </c>
      <c r="R361" t="s">
        <v>198</v>
      </c>
      <c r="S361" t="s">
        <v>81</v>
      </c>
    </row>
    <row r="362" spans="1:19" x14ac:dyDescent="0.35">
      <c r="A362">
        <v>61785</v>
      </c>
      <c r="C362">
        <v>104</v>
      </c>
      <c r="D362" t="s">
        <v>39</v>
      </c>
      <c r="E362" t="s">
        <v>207</v>
      </c>
      <c r="F362">
        <v>1679.17</v>
      </c>
      <c r="G362" s="22">
        <v>45484</v>
      </c>
      <c r="H362" s="22">
        <v>45484</v>
      </c>
      <c r="I362" s="22">
        <v>45484</v>
      </c>
      <c r="J362" s="22">
        <v>45471</v>
      </c>
      <c r="K362" s="22">
        <v>45471</v>
      </c>
      <c r="L362" t="s">
        <v>192</v>
      </c>
      <c r="O362" t="s">
        <v>369</v>
      </c>
      <c r="P362" t="s">
        <v>196</v>
      </c>
      <c r="Q362" t="s">
        <v>197</v>
      </c>
      <c r="R362" t="s">
        <v>198</v>
      </c>
      <c r="S362" t="s">
        <v>81</v>
      </c>
    </row>
    <row r="363" spans="1:19" x14ac:dyDescent="0.35">
      <c r="A363">
        <v>61793</v>
      </c>
      <c r="C363">
        <v>104</v>
      </c>
      <c r="D363" t="s">
        <v>39</v>
      </c>
      <c r="E363" t="s">
        <v>345</v>
      </c>
      <c r="F363">
        <v>2116</v>
      </c>
      <c r="G363" s="22">
        <v>45484</v>
      </c>
      <c r="H363" s="22">
        <v>45484</v>
      </c>
      <c r="I363" s="22">
        <v>45484</v>
      </c>
      <c r="J363" s="22">
        <v>45471</v>
      </c>
      <c r="K363" s="22">
        <v>45471</v>
      </c>
      <c r="L363" t="s">
        <v>192</v>
      </c>
      <c r="O363" t="s">
        <v>369</v>
      </c>
      <c r="P363" t="s">
        <v>196</v>
      </c>
      <c r="Q363" t="s">
        <v>197</v>
      </c>
      <c r="R363" t="s">
        <v>198</v>
      </c>
      <c r="S363" t="s">
        <v>81</v>
      </c>
    </row>
    <row r="364" spans="1:19" x14ac:dyDescent="0.35">
      <c r="A364">
        <v>61800</v>
      </c>
      <c r="C364">
        <v>104</v>
      </c>
      <c r="D364" t="s">
        <v>39</v>
      </c>
      <c r="E364" t="s">
        <v>230</v>
      </c>
      <c r="F364">
        <v>750.45</v>
      </c>
      <c r="G364" s="22">
        <v>45484</v>
      </c>
      <c r="H364" s="22">
        <v>45484</v>
      </c>
      <c r="I364" s="22">
        <v>45484</v>
      </c>
      <c r="J364" s="22">
        <v>45471</v>
      </c>
      <c r="K364" s="22">
        <v>45471</v>
      </c>
      <c r="L364" t="s">
        <v>192</v>
      </c>
      <c r="O364" t="s">
        <v>369</v>
      </c>
      <c r="P364" t="s">
        <v>196</v>
      </c>
      <c r="Q364" t="s">
        <v>197</v>
      </c>
      <c r="R364" t="s">
        <v>198</v>
      </c>
      <c r="S364" t="s">
        <v>81</v>
      </c>
    </row>
    <row r="365" spans="1:19" x14ac:dyDescent="0.35">
      <c r="A365">
        <v>61812</v>
      </c>
      <c r="C365">
        <v>104</v>
      </c>
      <c r="D365" t="s">
        <v>39</v>
      </c>
      <c r="E365" t="s">
        <v>267</v>
      </c>
      <c r="F365">
        <v>474</v>
      </c>
      <c r="G365" s="22">
        <v>45484</v>
      </c>
      <c r="H365" s="22">
        <v>45484</v>
      </c>
      <c r="I365" s="22">
        <v>45484</v>
      </c>
      <c r="J365" s="22">
        <v>45471</v>
      </c>
      <c r="K365" s="22">
        <v>45471</v>
      </c>
      <c r="L365" t="s">
        <v>192</v>
      </c>
      <c r="O365" t="s">
        <v>369</v>
      </c>
      <c r="P365" t="s">
        <v>196</v>
      </c>
      <c r="Q365" t="s">
        <v>197</v>
      </c>
      <c r="R365" t="s">
        <v>198</v>
      </c>
      <c r="S365" t="s">
        <v>81</v>
      </c>
    </row>
    <row r="366" spans="1:19" x14ac:dyDescent="0.35">
      <c r="A366">
        <v>62699</v>
      </c>
      <c r="C366">
        <v>104</v>
      </c>
      <c r="D366" t="s">
        <v>39</v>
      </c>
      <c r="E366" t="s">
        <v>270</v>
      </c>
      <c r="F366">
        <v>194.31</v>
      </c>
      <c r="G366" s="22">
        <v>45484</v>
      </c>
      <c r="H366" s="22">
        <v>45484</v>
      </c>
      <c r="I366" s="22">
        <v>45484</v>
      </c>
      <c r="J366" s="22">
        <v>45471</v>
      </c>
      <c r="K366" s="22">
        <v>45475</v>
      </c>
      <c r="L366" t="s">
        <v>192</v>
      </c>
      <c r="O366" t="s">
        <v>369</v>
      </c>
      <c r="P366" t="s">
        <v>196</v>
      </c>
      <c r="Q366" t="s">
        <v>197</v>
      </c>
      <c r="R366" t="s">
        <v>198</v>
      </c>
      <c r="S366" t="s">
        <v>81</v>
      </c>
    </row>
    <row r="367" spans="1:19" x14ac:dyDescent="0.35">
      <c r="A367">
        <v>59765</v>
      </c>
      <c r="C367">
        <v>104</v>
      </c>
      <c r="D367" t="s">
        <v>39</v>
      </c>
      <c r="E367" t="s">
        <v>271</v>
      </c>
      <c r="F367">
        <v>6530.35</v>
      </c>
      <c r="G367" s="22">
        <v>45482</v>
      </c>
      <c r="H367" s="22">
        <v>45483</v>
      </c>
      <c r="I367" s="22">
        <v>45483</v>
      </c>
      <c r="J367" s="22">
        <v>45462</v>
      </c>
      <c r="K367" s="22">
        <v>45463</v>
      </c>
      <c r="L367" t="s">
        <v>192</v>
      </c>
      <c r="O367" t="s">
        <v>369</v>
      </c>
      <c r="P367" t="s">
        <v>196</v>
      </c>
      <c r="Q367" t="s">
        <v>197</v>
      </c>
      <c r="R367" t="s">
        <v>198</v>
      </c>
      <c r="S367" t="s">
        <v>81</v>
      </c>
    </row>
    <row r="368" spans="1:19" x14ac:dyDescent="0.35">
      <c r="A368">
        <v>59767</v>
      </c>
      <c r="C368">
        <v>104</v>
      </c>
      <c r="D368" t="s">
        <v>39</v>
      </c>
      <c r="E368" t="s">
        <v>209</v>
      </c>
      <c r="F368">
        <v>1229.4000000000001</v>
      </c>
      <c r="G368" s="22">
        <v>45482</v>
      </c>
      <c r="H368" s="22">
        <v>45483</v>
      </c>
      <c r="I368" s="22">
        <v>45483</v>
      </c>
      <c r="J368" s="22">
        <v>45462</v>
      </c>
      <c r="K368" s="22">
        <v>45463</v>
      </c>
      <c r="L368" t="s">
        <v>192</v>
      </c>
      <c r="O368" t="s">
        <v>369</v>
      </c>
      <c r="P368" t="s">
        <v>196</v>
      </c>
      <c r="Q368" t="s">
        <v>197</v>
      </c>
      <c r="R368" t="s">
        <v>198</v>
      </c>
      <c r="S368" t="s">
        <v>81</v>
      </c>
    </row>
    <row r="369" spans="1:19" x14ac:dyDescent="0.35">
      <c r="A369">
        <v>59768</v>
      </c>
      <c r="C369">
        <v>104</v>
      </c>
      <c r="D369" t="s">
        <v>39</v>
      </c>
      <c r="E369" t="s">
        <v>235</v>
      </c>
      <c r="F369">
        <v>2319.48</v>
      </c>
      <c r="G369" s="22">
        <v>45483</v>
      </c>
      <c r="H369" s="22">
        <v>45483</v>
      </c>
      <c r="I369" s="22">
        <v>45483</v>
      </c>
      <c r="J369" s="22">
        <v>45462</v>
      </c>
      <c r="K369" s="22">
        <v>45463</v>
      </c>
      <c r="L369" t="s">
        <v>192</v>
      </c>
      <c r="O369" t="s">
        <v>369</v>
      </c>
      <c r="P369" t="s">
        <v>196</v>
      </c>
      <c r="Q369" t="s">
        <v>197</v>
      </c>
      <c r="R369" t="s">
        <v>198</v>
      </c>
      <c r="S369" t="s">
        <v>81</v>
      </c>
    </row>
    <row r="370" spans="1:19" x14ac:dyDescent="0.35">
      <c r="A370">
        <v>60222</v>
      </c>
      <c r="C370">
        <v>104</v>
      </c>
      <c r="D370" t="s">
        <v>39</v>
      </c>
      <c r="E370" t="s">
        <v>199</v>
      </c>
      <c r="F370">
        <v>726.6</v>
      </c>
      <c r="G370" s="22">
        <v>45483</v>
      </c>
      <c r="H370" s="22">
        <v>45483</v>
      </c>
      <c r="I370" s="22">
        <v>45483</v>
      </c>
      <c r="J370" s="22">
        <v>45463</v>
      </c>
      <c r="K370" s="22">
        <v>45467</v>
      </c>
      <c r="L370" t="s">
        <v>192</v>
      </c>
      <c r="M370" t="s">
        <v>193</v>
      </c>
      <c r="N370" t="s">
        <v>194</v>
      </c>
      <c r="O370" t="s">
        <v>369</v>
      </c>
      <c r="P370" t="s">
        <v>196</v>
      </c>
      <c r="Q370" t="s">
        <v>197</v>
      </c>
      <c r="R370" t="s">
        <v>198</v>
      </c>
      <c r="S370" t="s">
        <v>81</v>
      </c>
    </row>
    <row r="371" spans="1:19" x14ac:dyDescent="0.35">
      <c r="A371">
        <v>60647</v>
      </c>
      <c r="C371">
        <v>104</v>
      </c>
      <c r="D371" t="s">
        <v>39</v>
      </c>
      <c r="E371" t="s">
        <v>284</v>
      </c>
      <c r="F371">
        <v>400</v>
      </c>
      <c r="G371" s="22">
        <v>45482</v>
      </c>
      <c r="H371" s="22">
        <v>45483</v>
      </c>
      <c r="I371" s="22">
        <v>45483</v>
      </c>
      <c r="J371" s="22">
        <v>45468</v>
      </c>
      <c r="K371" s="22">
        <v>45468</v>
      </c>
      <c r="L371" t="s">
        <v>192</v>
      </c>
      <c r="M371" t="s">
        <v>280</v>
      </c>
      <c r="N371" t="s">
        <v>281</v>
      </c>
      <c r="O371" t="s">
        <v>369</v>
      </c>
      <c r="P371" t="s">
        <v>196</v>
      </c>
      <c r="Q371" t="s">
        <v>197</v>
      </c>
      <c r="R371" t="s">
        <v>198</v>
      </c>
      <c r="S371" t="s">
        <v>81</v>
      </c>
    </row>
    <row r="372" spans="1:19" x14ac:dyDescent="0.35">
      <c r="A372">
        <v>61040</v>
      </c>
      <c r="C372">
        <v>104</v>
      </c>
      <c r="D372" t="s">
        <v>39</v>
      </c>
      <c r="E372" t="s">
        <v>207</v>
      </c>
      <c r="F372">
        <v>193.05</v>
      </c>
      <c r="G372" s="22">
        <v>45482</v>
      </c>
      <c r="H372" s="22">
        <v>45483</v>
      </c>
      <c r="I372" s="22">
        <v>45483</v>
      </c>
      <c r="J372" s="22">
        <v>45468</v>
      </c>
      <c r="K372" s="22">
        <v>45468</v>
      </c>
      <c r="L372" t="s">
        <v>192</v>
      </c>
      <c r="O372" t="s">
        <v>369</v>
      </c>
      <c r="P372" t="s">
        <v>196</v>
      </c>
      <c r="Q372" t="s">
        <v>197</v>
      </c>
      <c r="R372" t="s">
        <v>198</v>
      </c>
      <c r="S372" t="s">
        <v>81</v>
      </c>
    </row>
    <row r="373" spans="1:19" x14ac:dyDescent="0.35">
      <c r="A373">
        <v>61491</v>
      </c>
      <c r="C373">
        <v>104</v>
      </c>
      <c r="D373" t="s">
        <v>39</v>
      </c>
      <c r="E373" t="s">
        <v>204</v>
      </c>
      <c r="F373">
        <v>357.45</v>
      </c>
      <c r="G373" s="22">
        <v>45483</v>
      </c>
      <c r="H373" s="22">
        <v>45483</v>
      </c>
      <c r="I373" s="22">
        <v>45483</v>
      </c>
      <c r="J373" s="22">
        <v>45469</v>
      </c>
      <c r="K373" s="22">
        <v>45469</v>
      </c>
      <c r="L373" t="s">
        <v>192</v>
      </c>
      <c r="O373" t="s">
        <v>369</v>
      </c>
      <c r="P373" t="s">
        <v>196</v>
      </c>
      <c r="Q373" t="s">
        <v>197</v>
      </c>
      <c r="R373" t="s">
        <v>198</v>
      </c>
      <c r="S373" t="s">
        <v>81</v>
      </c>
    </row>
    <row r="374" spans="1:19" x14ac:dyDescent="0.35">
      <c r="A374">
        <v>64797</v>
      </c>
      <c r="C374">
        <v>104</v>
      </c>
      <c r="D374" t="s">
        <v>39</v>
      </c>
      <c r="E374" t="s">
        <v>308</v>
      </c>
      <c r="F374">
        <v>30.17</v>
      </c>
      <c r="G374" s="22">
        <v>45483</v>
      </c>
      <c r="H374" s="22"/>
      <c r="I374" s="22">
        <v>45483</v>
      </c>
      <c r="J374" s="22">
        <v>45483</v>
      </c>
      <c r="K374" s="22">
        <v>45485</v>
      </c>
      <c r="L374" t="s">
        <v>309</v>
      </c>
      <c r="M374" t="s">
        <v>193</v>
      </c>
      <c r="N374" t="s">
        <v>329</v>
      </c>
      <c r="O374" t="s">
        <v>369</v>
      </c>
      <c r="P374" t="s">
        <v>196</v>
      </c>
      <c r="Q374" t="s">
        <v>197</v>
      </c>
      <c r="R374" t="s">
        <v>198</v>
      </c>
      <c r="S374" t="s">
        <v>81</v>
      </c>
    </row>
    <row r="375" spans="1:19" x14ac:dyDescent="0.35">
      <c r="A375">
        <v>64799</v>
      </c>
      <c r="C375">
        <v>104</v>
      </c>
      <c r="D375" t="s">
        <v>39</v>
      </c>
      <c r="E375" t="s">
        <v>308</v>
      </c>
      <c r="F375">
        <v>69</v>
      </c>
      <c r="G375" s="22">
        <v>45483</v>
      </c>
      <c r="H375" s="22"/>
      <c r="I375" s="22">
        <v>45483</v>
      </c>
      <c r="J375" s="22">
        <v>45483</v>
      </c>
      <c r="K375" s="22">
        <v>45485</v>
      </c>
      <c r="L375" t="s">
        <v>309</v>
      </c>
      <c r="M375" t="s">
        <v>193</v>
      </c>
      <c r="N375" t="s">
        <v>194</v>
      </c>
      <c r="O375" t="s">
        <v>369</v>
      </c>
      <c r="P375" t="s">
        <v>196</v>
      </c>
      <c r="Q375" t="s">
        <v>197</v>
      </c>
      <c r="R375" t="s">
        <v>198</v>
      </c>
      <c r="S375" t="s">
        <v>81</v>
      </c>
    </row>
    <row r="376" spans="1:19" x14ac:dyDescent="0.35">
      <c r="A376">
        <v>64800</v>
      </c>
      <c r="C376">
        <v>104</v>
      </c>
      <c r="D376" t="s">
        <v>39</v>
      </c>
      <c r="E376" t="s">
        <v>308</v>
      </c>
      <c r="F376">
        <v>60</v>
      </c>
      <c r="G376" s="22">
        <v>45483</v>
      </c>
      <c r="H376" s="22"/>
      <c r="I376" s="22">
        <v>45483</v>
      </c>
      <c r="J376" s="22">
        <v>45483</v>
      </c>
      <c r="K376" s="22">
        <v>45485</v>
      </c>
      <c r="L376" t="s">
        <v>309</v>
      </c>
      <c r="M376" t="s">
        <v>210</v>
      </c>
      <c r="N376" t="s">
        <v>211</v>
      </c>
      <c r="O376" t="s">
        <v>369</v>
      </c>
      <c r="P376" t="s">
        <v>196</v>
      </c>
      <c r="Q376" t="s">
        <v>197</v>
      </c>
      <c r="R376" t="s">
        <v>198</v>
      </c>
      <c r="S376" t="s">
        <v>81</v>
      </c>
    </row>
    <row r="377" spans="1:19" x14ac:dyDescent="0.35">
      <c r="A377">
        <v>59478</v>
      </c>
      <c r="C377">
        <v>104</v>
      </c>
      <c r="D377" t="s">
        <v>39</v>
      </c>
      <c r="E377" t="s">
        <v>191</v>
      </c>
      <c r="F377">
        <v>403</v>
      </c>
      <c r="G377" s="22">
        <v>45482</v>
      </c>
      <c r="H377" s="22">
        <v>45483</v>
      </c>
      <c r="I377" s="22">
        <v>45483</v>
      </c>
      <c r="J377" s="22">
        <v>45461</v>
      </c>
      <c r="K377" s="22">
        <v>45462</v>
      </c>
      <c r="L377" t="s">
        <v>192</v>
      </c>
      <c r="M377" t="s">
        <v>193</v>
      </c>
      <c r="N377" t="s">
        <v>194</v>
      </c>
      <c r="O377" t="s">
        <v>369</v>
      </c>
      <c r="P377" t="s">
        <v>196</v>
      </c>
      <c r="Q377" t="s">
        <v>197</v>
      </c>
      <c r="R377" t="s">
        <v>198</v>
      </c>
      <c r="S377" t="s">
        <v>81</v>
      </c>
    </row>
    <row r="378" spans="1:19" x14ac:dyDescent="0.35">
      <c r="A378">
        <v>59482</v>
      </c>
      <c r="C378">
        <v>104</v>
      </c>
      <c r="D378" t="s">
        <v>39</v>
      </c>
      <c r="E378" t="s">
        <v>237</v>
      </c>
      <c r="F378">
        <v>1403.5</v>
      </c>
      <c r="G378" s="22">
        <v>45482</v>
      </c>
      <c r="H378" s="22">
        <v>45483</v>
      </c>
      <c r="I378" s="22">
        <v>45483</v>
      </c>
      <c r="J378" s="22">
        <v>45462</v>
      </c>
      <c r="K378" s="22">
        <v>45462</v>
      </c>
      <c r="L378" t="s">
        <v>192</v>
      </c>
      <c r="O378" t="s">
        <v>369</v>
      </c>
      <c r="P378" t="s">
        <v>196</v>
      </c>
      <c r="Q378" t="s">
        <v>197</v>
      </c>
      <c r="R378" t="s">
        <v>198</v>
      </c>
      <c r="S378" t="s">
        <v>81</v>
      </c>
    </row>
    <row r="379" spans="1:19" x14ac:dyDescent="0.35">
      <c r="A379">
        <v>59537</v>
      </c>
      <c r="C379">
        <v>104</v>
      </c>
      <c r="D379" t="s">
        <v>39</v>
      </c>
      <c r="E379" t="s">
        <v>382</v>
      </c>
      <c r="F379">
        <v>216.23</v>
      </c>
      <c r="G379" s="22">
        <v>45483</v>
      </c>
      <c r="H379" s="22">
        <v>45483</v>
      </c>
      <c r="I379" s="22">
        <v>45483</v>
      </c>
      <c r="J379" s="22">
        <v>45473</v>
      </c>
      <c r="K379" s="22">
        <v>45462</v>
      </c>
      <c r="L379" t="s">
        <v>192</v>
      </c>
      <c r="M379" t="s">
        <v>213</v>
      </c>
      <c r="N379" t="s">
        <v>383</v>
      </c>
      <c r="O379" t="s">
        <v>369</v>
      </c>
      <c r="P379" t="s">
        <v>196</v>
      </c>
      <c r="Q379" t="s">
        <v>197</v>
      </c>
      <c r="R379" t="s">
        <v>198</v>
      </c>
      <c r="S379" t="s">
        <v>81</v>
      </c>
    </row>
    <row r="380" spans="1:19" x14ac:dyDescent="0.35">
      <c r="A380">
        <v>57467</v>
      </c>
      <c r="C380">
        <v>104</v>
      </c>
      <c r="D380" t="s">
        <v>39</v>
      </c>
      <c r="E380" t="s">
        <v>384</v>
      </c>
      <c r="F380">
        <v>504.58</v>
      </c>
      <c r="G380" s="22">
        <v>45482</v>
      </c>
      <c r="H380" s="22">
        <v>45483</v>
      </c>
      <c r="I380" s="22">
        <v>45483</v>
      </c>
      <c r="J380" s="22">
        <v>45449</v>
      </c>
      <c r="K380" s="22">
        <v>45449</v>
      </c>
      <c r="L380" t="s">
        <v>192</v>
      </c>
      <c r="O380" t="s">
        <v>369</v>
      </c>
      <c r="P380" t="s">
        <v>196</v>
      </c>
      <c r="Q380" t="s">
        <v>197</v>
      </c>
      <c r="R380" t="s">
        <v>198</v>
      </c>
      <c r="S380" t="s">
        <v>81</v>
      </c>
    </row>
    <row r="381" spans="1:19" x14ac:dyDescent="0.35">
      <c r="A381">
        <v>61508</v>
      </c>
      <c r="C381">
        <v>104</v>
      </c>
      <c r="D381" t="s">
        <v>39</v>
      </c>
      <c r="E381" t="s">
        <v>264</v>
      </c>
      <c r="F381">
        <v>5123.1400000000003</v>
      </c>
      <c r="G381" s="22">
        <v>45482</v>
      </c>
      <c r="H381" s="22">
        <v>45483</v>
      </c>
      <c r="I381" s="22">
        <v>45483</v>
      </c>
      <c r="J381" s="22">
        <v>45469</v>
      </c>
      <c r="K381" s="22">
        <v>45469</v>
      </c>
      <c r="L381" t="s">
        <v>192</v>
      </c>
      <c r="O381" t="s">
        <v>369</v>
      </c>
      <c r="P381" t="s">
        <v>196</v>
      </c>
      <c r="Q381" t="s">
        <v>197</v>
      </c>
      <c r="R381" t="s">
        <v>198</v>
      </c>
      <c r="S381" t="s">
        <v>81</v>
      </c>
    </row>
    <row r="382" spans="1:19" x14ac:dyDescent="0.35">
      <c r="A382">
        <v>61513</v>
      </c>
      <c r="C382">
        <v>104</v>
      </c>
      <c r="D382" t="s">
        <v>39</v>
      </c>
      <c r="E382" t="s">
        <v>269</v>
      </c>
      <c r="F382">
        <v>252</v>
      </c>
      <c r="G382" s="22">
        <v>45482</v>
      </c>
      <c r="H382" s="22">
        <v>45483</v>
      </c>
      <c r="I382" s="22">
        <v>45483</v>
      </c>
      <c r="J382" s="22">
        <v>45469</v>
      </c>
      <c r="K382" s="22">
        <v>45469</v>
      </c>
      <c r="L382" t="s">
        <v>192</v>
      </c>
      <c r="O382" t="s">
        <v>369</v>
      </c>
      <c r="P382" t="s">
        <v>196</v>
      </c>
      <c r="Q382" t="s">
        <v>197</v>
      </c>
      <c r="R382" t="s">
        <v>198</v>
      </c>
      <c r="S382" t="s">
        <v>81</v>
      </c>
    </row>
    <row r="383" spans="1:19" x14ac:dyDescent="0.35">
      <c r="A383">
        <v>61517</v>
      </c>
      <c r="C383">
        <v>104</v>
      </c>
      <c r="D383" t="s">
        <v>39</v>
      </c>
      <c r="E383" t="s">
        <v>207</v>
      </c>
      <c r="F383">
        <v>660.72</v>
      </c>
      <c r="G383" s="22">
        <v>45483</v>
      </c>
      <c r="H383" s="22">
        <v>45483</v>
      </c>
      <c r="I383" s="22">
        <v>45483</v>
      </c>
      <c r="J383" s="22">
        <v>45469</v>
      </c>
      <c r="K383" s="22">
        <v>45469</v>
      </c>
      <c r="L383" t="s">
        <v>192</v>
      </c>
      <c r="O383" t="s">
        <v>369</v>
      </c>
      <c r="P383" t="s">
        <v>196</v>
      </c>
      <c r="Q383" t="s">
        <v>197</v>
      </c>
      <c r="R383" t="s">
        <v>198</v>
      </c>
      <c r="S383" t="s">
        <v>81</v>
      </c>
    </row>
    <row r="384" spans="1:19" x14ac:dyDescent="0.35">
      <c r="A384">
        <v>61520</v>
      </c>
      <c r="C384">
        <v>104</v>
      </c>
      <c r="D384" t="s">
        <v>39</v>
      </c>
      <c r="E384" t="s">
        <v>265</v>
      </c>
      <c r="F384">
        <v>1155.05</v>
      </c>
      <c r="G384" s="22">
        <v>45482</v>
      </c>
      <c r="H384" s="22">
        <v>45483</v>
      </c>
      <c r="I384" s="22">
        <v>45483</v>
      </c>
      <c r="J384" s="22">
        <v>45469</v>
      </c>
      <c r="K384" s="22">
        <v>45469</v>
      </c>
      <c r="L384" t="s">
        <v>192</v>
      </c>
      <c r="O384" t="s">
        <v>369</v>
      </c>
      <c r="P384" t="s">
        <v>196</v>
      </c>
      <c r="Q384" t="s">
        <v>197</v>
      </c>
      <c r="R384" t="s">
        <v>198</v>
      </c>
      <c r="S384" t="s">
        <v>81</v>
      </c>
    </row>
    <row r="385" spans="1:19" x14ac:dyDescent="0.35">
      <c r="A385">
        <v>61700</v>
      </c>
      <c r="C385">
        <v>104</v>
      </c>
      <c r="D385" t="s">
        <v>39</v>
      </c>
      <c r="E385" t="s">
        <v>236</v>
      </c>
      <c r="F385">
        <v>1203.8599999999999</v>
      </c>
      <c r="G385" s="22">
        <v>45483</v>
      </c>
      <c r="H385" s="22">
        <v>45483</v>
      </c>
      <c r="I385" s="22">
        <v>45483</v>
      </c>
      <c r="J385" s="22">
        <v>45470</v>
      </c>
      <c r="K385" s="22">
        <v>45470</v>
      </c>
      <c r="L385" t="s">
        <v>192</v>
      </c>
      <c r="O385" t="s">
        <v>369</v>
      </c>
      <c r="P385" t="s">
        <v>196</v>
      </c>
      <c r="Q385" t="s">
        <v>197</v>
      </c>
      <c r="R385" t="s">
        <v>198</v>
      </c>
      <c r="S385" t="s">
        <v>81</v>
      </c>
    </row>
    <row r="386" spans="1:19" x14ac:dyDescent="0.35">
      <c r="A386">
        <v>61959</v>
      </c>
      <c r="C386">
        <v>104</v>
      </c>
      <c r="D386" t="s">
        <v>39</v>
      </c>
      <c r="E386" t="s">
        <v>222</v>
      </c>
      <c r="F386">
        <v>820</v>
      </c>
      <c r="G386" s="22">
        <v>45483</v>
      </c>
      <c r="H386" s="22">
        <v>45483</v>
      </c>
      <c r="I386" s="22">
        <v>45483</v>
      </c>
      <c r="J386" s="22">
        <v>45472</v>
      </c>
      <c r="K386" s="22">
        <v>45472</v>
      </c>
      <c r="L386" t="s">
        <v>192</v>
      </c>
      <c r="M386" t="s">
        <v>261</v>
      </c>
      <c r="N386" t="s">
        <v>262</v>
      </c>
      <c r="O386" t="s">
        <v>369</v>
      </c>
      <c r="P386" t="s">
        <v>196</v>
      </c>
      <c r="Q386" t="s">
        <v>197</v>
      </c>
      <c r="R386" t="s">
        <v>198</v>
      </c>
      <c r="S386" t="s">
        <v>81</v>
      </c>
    </row>
    <row r="387" spans="1:19" x14ac:dyDescent="0.35">
      <c r="A387">
        <v>62007</v>
      </c>
      <c r="C387">
        <v>104</v>
      </c>
      <c r="D387" t="s">
        <v>39</v>
      </c>
      <c r="E387" t="s">
        <v>385</v>
      </c>
      <c r="F387">
        <v>249.99</v>
      </c>
      <c r="G387" s="22">
        <v>45483</v>
      </c>
      <c r="H387" s="22">
        <v>45483</v>
      </c>
      <c r="I387" s="22">
        <v>45483</v>
      </c>
      <c r="J387" s="22">
        <v>45474</v>
      </c>
      <c r="K387" s="22">
        <v>45474</v>
      </c>
      <c r="L387" t="s">
        <v>192</v>
      </c>
      <c r="M387" t="s">
        <v>316</v>
      </c>
      <c r="N387" t="s">
        <v>317</v>
      </c>
      <c r="O387" t="s">
        <v>369</v>
      </c>
      <c r="P387" t="s">
        <v>196</v>
      </c>
      <c r="Q387" t="s">
        <v>197</v>
      </c>
      <c r="R387" t="s">
        <v>198</v>
      </c>
      <c r="S387" t="s">
        <v>81</v>
      </c>
    </row>
    <row r="388" spans="1:19" x14ac:dyDescent="0.35">
      <c r="A388">
        <v>56423</v>
      </c>
      <c r="C388">
        <v>104</v>
      </c>
      <c r="D388" t="s">
        <v>39</v>
      </c>
      <c r="E388" t="s">
        <v>232</v>
      </c>
      <c r="F388">
        <v>12893.33</v>
      </c>
      <c r="G388" s="22">
        <v>45483</v>
      </c>
      <c r="H388" s="22">
        <v>45483</v>
      </c>
      <c r="I388" s="22">
        <v>45483</v>
      </c>
      <c r="J388" s="22">
        <v>45444</v>
      </c>
      <c r="K388" s="22">
        <v>45443</v>
      </c>
      <c r="L388" t="s">
        <v>97</v>
      </c>
      <c r="M388" t="s">
        <v>216</v>
      </c>
      <c r="N388" t="s">
        <v>233</v>
      </c>
      <c r="O388" t="s">
        <v>369</v>
      </c>
      <c r="P388" t="s">
        <v>196</v>
      </c>
      <c r="Q388" t="s">
        <v>197</v>
      </c>
      <c r="R388" t="s">
        <v>198</v>
      </c>
      <c r="S388" t="s">
        <v>81</v>
      </c>
    </row>
    <row r="389" spans="1:19" x14ac:dyDescent="0.35">
      <c r="A389">
        <v>63910</v>
      </c>
      <c r="C389">
        <v>104</v>
      </c>
      <c r="D389" t="s">
        <v>39</v>
      </c>
      <c r="E389" t="s">
        <v>308</v>
      </c>
      <c r="F389">
        <v>24</v>
      </c>
      <c r="G389" s="22">
        <v>45481</v>
      </c>
      <c r="H389" s="22"/>
      <c r="I389" s="22">
        <v>45481</v>
      </c>
      <c r="J389" s="22">
        <v>45481</v>
      </c>
      <c r="K389" s="22">
        <v>45481</v>
      </c>
      <c r="L389" t="s">
        <v>309</v>
      </c>
      <c r="M389" t="s">
        <v>193</v>
      </c>
      <c r="N389" t="s">
        <v>329</v>
      </c>
      <c r="O389" t="s">
        <v>369</v>
      </c>
      <c r="P389" t="s">
        <v>196</v>
      </c>
      <c r="Q389" t="s">
        <v>197</v>
      </c>
      <c r="R389" t="s">
        <v>198</v>
      </c>
      <c r="S389" t="s">
        <v>81</v>
      </c>
    </row>
    <row r="390" spans="1:19" x14ac:dyDescent="0.35">
      <c r="A390">
        <v>63911</v>
      </c>
      <c r="C390">
        <v>104</v>
      </c>
      <c r="D390" t="s">
        <v>39</v>
      </c>
      <c r="E390" t="s">
        <v>308</v>
      </c>
      <c r="F390">
        <v>143.99</v>
      </c>
      <c r="G390" s="22">
        <v>45481</v>
      </c>
      <c r="H390" s="22"/>
      <c r="I390" s="22">
        <v>45481</v>
      </c>
      <c r="J390" s="22">
        <v>45481</v>
      </c>
      <c r="K390" s="22">
        <v>45481</v>
      </c>
      <c r="L390" t="s">
        <v>309</v>
      </c>
      <c r="M390" t="s">
        <v>193</v>
      </c>
      <c r="N390" t="s">
        <v>329</v>
      </c>
      <c r="O390" t="s">
        <v>369</v>
      </c>
      <c r="P390" t="s">
        <v>196</v>
      </c>
      <c r="Q390" t="s">
        <v>197</v>
      </c>
      <c r="R390" t="s">
        <v>198</v>
      </c>
      <c r="S390" t="s">
        <v>81</v>
      </c>
    </row>
    <row r="391" spans="1:19" x14ac:dyDescent="0.35">
      <c r="A391">
        <v>60135</v>
      </c>
      <c r="C391">
        <v>104</v>
      </c>
      <c r="D391" t="s">
        <v>39</v>
      </c>
      <c r="E391" t="s">
        <v>282</v>
      </c>
      <c r="F391">
        <v>368.8</v>
      </c>
      <c r="G391" s="22">
        <v>45479</v>
      </c>
      <c r="H391" s="22">
        <v>45481</v>
      </c>
      <c r="I391" s="22">
        <v>45481</v>
      </c>
      <c r="J391" s="22">
        <v>45463</v>
      </c>
      <c r="K391" s="22">
        <v>45464</v>
      </c>
      <c r="L391" t="s">
        <v>192</v>
      </c>
      <c r="O391" t="s">
        <v>386</v>
      </c>
      <c r="P391" t="s">
        <v>196</v>
      </c>
      <c r="Q391" t="s">
        <v>197</v>
      </c>
      <c r="R391" t="s">
        <v>198</v>
      </c>
      <c r="S391" t="s">
        <v>81</v>
      </c>
    </row>
    <row r="392" spans="1:19" x14ac:dyDescent="0.35">
      <c r="A392">
        <v>60240</v>
      </c>
      <c r="C392">
        <v>104</v>
      </c>
      <c r="D392" t="s">
        <v>39</v>
      </c>
      <c r="E392" t="s">
        <v>238</v>
      </c>
      <c r="F392">
        <v>8750</v>
      </c>
      <c r="G392" s="22">
        <v>45479</v>
      </c>
      <c r="H392" s="22">
        <v>45481</v>
      </c>
      <c r="I392" s="22">
        <v>45481</v>
      </c>
      <c r="J392" s="22">
        <v>45467</v>
      </c>
      <c r="K392" s="22">
        <v>45467</v>
      </c>
      <c r="L392" t="s">
        <v>97</v>
      </c>
      <c r="M392" t="s">
        <v>239</v>
      </c>
      <c r="N392" t="s">
        <v>240</v>
      </c>
      <c r="O392" t="s">
        <v>386</v>
      </c>
      <c r="P392" t="s">
        <v>196</v>
      </c>
      <c r="Q392" t="s">
        <v>197</v>
      </c>
      <c r="R392" t="s">
        <v>198</v>
      </c>
      <c r="S392" t="s">
        <v>81</v>
      </c>
    </row>
    <row r="393" spans="1:19" x14ac:dyDescent="0.35">
      <c r="A393">
        <v>60581</v>
      </c>
      <c r="C393">
        <v>104</v>
      </c>
      <c r="D393" t="s">
        <v>39</v>
      </c>
      <c r="E393" t="s">
        <v>259</v>
      </c>
      <c r="F393">
        <v>702</v>
      </c>
      <c r="G393" s="22">
        <v>45481</v>
      </c>
      <c r="H393" s="22">
        <v>45481</v>
      </c>
      <c r="I393" s="22">
        <v>45481</v>
      </c>
      <c r="J393" s="22">
        <v>45467</v>
      </c>
      <c r="K393" s="22">
        <v>45467</v>
      </c>
      <c r="L393" t="s">
        <v>192</v>
      </c>
      <c r="O393" t="s">
        <v>369</v>
      </c>
      <c r="P393" t="s">
        <v>196</v>
      </c>
      <c r="Q393" t="s">
        <v>197</v>
      </c>
      <c r="R393" t="s">
        <v>198</v>
      </c>
      <c r="S393" t="s">
        <v>81</v>
      </c>
    </row>
    <row r="394" spans="1:19" x14ac:dyDescent="0.35">
      <c r="A394">
        <v>60582</v>
      </c>
      <c r="C394">
        <v>104</v>
      </c>
      <c r="D394" t="s">
        <v>39</v>
      </c>
      <c r="E394" t="s">
        <v>207</v>
      </c>
      <c r="F394">
        <v>958.16</v>
      </c>
      <c r="G394" s="22">
        <v>45481</v>
      </c>
      <c r="H394" s="22">
        <v>45481</v>
      </c>
      <c r="I394" s="22">
        <v>45481</v>
      </c>
      <c r="J394" s="22">
        <v>45467</v>
      </c>
      <c r="K394" s="22">
        <v>45467</v>
      </c>
      <c r="L394" t="s">
        <v>192</v>
      </c>
      <c r="O394" t="s">
        <v>369</v>
      </c>
      <c r="P394" t="s">
        <v>196</v>
      </c>
      <c r="Q394" t="s">
        <v>197</v>
      </c>
      <c r="R394" t="s">
        <v>198</v>
      </c>
      <c r="S394" t="s">
        <v>81</v>
      </c>
    </row>
    <row r="395" spans="1:19" x14ac:dyDescent="0.35">
      <c r="A395">
        <v>60583</v>
      </c>
      <c r="C395">
        <v>104</v>
      </c>
      <c r="D395" t="s">
        <v>39</v>
      </c>
      <c r="E395" t="s">
        <v>266</v>
      </c>
      <c r="F395">
        <v>1665.57</v>
      </c>
      <c r="G395" s="22">
        <v>45479</v>
      </c>
      <c r="H395" s="22">
        <v>45481</v>
      </c>
      <c r="I395" s="22">
        <v>45481</v>
      </c>
      <c r="J395" s="22">
        <v>45467</v>
      </c>
      <c r="K395" s="22">
        <v>45467</v>
      </c>
      <c r="L395" t="s">
        <v>192</v>
      </c>
      <c r="O395" t="s">
        <v>386</v>
      </c>
      <c r="P395" t="s">
        <v>196</v>
      </c>
      <c r="Q395" t="s">
        <v>197</v>
      </c>
      <c r="R395" t="s">
        <v>198</v>
      </c>
      <c r="S395" t="s">
        <v>81</v>
      </c>
    </row>
    <row r="396" spans="1:19" x14ac:dyDescent="0.35">
      <c r="A396">
        <v>60584</v>
      </c>
      <c r="C396">
        <v>104</v>
      </c>
      <c r="D396" t="s">
        <v>39</v>
      </c>
      <c r="E396" t="s">
        <v>230</v>
      </c>
      <c r="F396">
        <v>476.15</v>
      </c>
      <c r="G396" s="22">
        <v>45479</v>
      </c>
      <c r="H396" s="22">
        <v>45481</v>
      </c>
      <c r="I396" s="22">
        <v>45481</v>
      </c>
      <c r="J396" s="22">
        <v>45467</v>
      </c>
      <c r="K396" s="22">
        <v>45467</v>
      </c>
      <c r="L396" t="s">
        <v>192</v>
      </c>
      <c r="O396" t="s">
        <v>386</v>
      </c>
      <c r="P396" t="s">
        <v>196</v>
      </c>
      <c r="Q396" t="s">
        <v>197</v>
      </c>
      <c r="R396" t="s">
        <v>198</v>
      </c>
      <c r="S396" t="s">
        <v>81</v>
      </c>
    </row>
    <row r="397" spans="1:19" x14ac:dyDescent="0.35">
      <c r="A397">
        <v>60767</v>
      </c>
      <c r="C397">
        <v>104</v>
      </c>
      <c r="D397" t="s">
        <v>39</v>
      </c>
      <c r="E397" t="s">
        <v>387</v>
      </c>
      <c r="F397">
        <v>528</v>
      </c>
      <c r="G397" s="22">
        <v>45481</v>
      </c>
      <c r="H397" s="22">
        <v>45481</v>
      </c>
      <c r="I397" s="22">
        <v>45481</v>
      </c>
      <c r="J397" s="22">
        <v>45467</v>
      </c>
      <c r="K397" s="22">
        <v>45468</v>
      </c>
      <c r="L397" t="s">
        <v>192</v>
      </c>
      <c r="M397" t="s">
        <v>210</v>
      </c>
      <c r="N397" t="s">
        <v>211</v>
      </c>
      <c r="O397" t="s">
        <v>369</v>
      </c>
      <c r="P397" t="s">
        <v>196</v>
      </c>
      <c r="Q397" t="s">
        <v>197</v>
      </c>
      <c r="R397" t="s">
        <v>198</v>
      </c>
      <c r="S397" t="s">
        <v>81</v>
      </c>
    </row>
    <row r="398" spans="1:19" x14ac:dyDescent="0.35">
      <c r="A398">
        <v>60769</v>
      </c>
      <c r="C398">
        <v>104</v>
      </c>
      <c r="D398" t="s">
        <v>39</v>
      </c>
      <c r="E398" t="s">
        <v>303</v>
      </c>
      <c r="F398">
        <v>3516.73</v>
      </c>
      <c r="G398" s="22">
        <v>45479</v>
      </c>
      <c r="H398" s="22">
        <v>45481</v>
      </c>
      <c r="I398" s="22">
        <v>45481</v>
      </c>
      <c r="J398" s="22">
        <v>45467</v>
      </c>
      <c r="K398" s="22">
        <v>45468</v>
      </c>
      <c r="L398" t="s">
        <v>192</v>
      </c>
      <c r="M398" t="s">
        <v>210</v>
      </c>
      <c r="N398" t="s">
        <v>211</v>
      </c>
      <c r="O398" t="s">
        <v>386</v>
      </c>
      <c r="P398" t="s">
        <v>196</v>
      </c>
      <c r="Q398" t="s">
        <v>197</v>
      </c>
      <c r="R398" t="s">
        <v>198</v>
      </c>
      <c r="S398" t="s">
        <v>81</v>
      </c>
    </row>
    <row r="399" spans="1:19" x14ac:dyDescent="0.35">
      <c r="A399">
        <v>60770</v>
      </c>
      <c r="C399">
        <v>104</v>
      </c>
      <c r="D399" t="s">
        <v>39</v>
      </c>
      <c r="E399" t="s">
        <v>204</v>
      </c>
      <c r="F399">
        <v>1491.75</v>
      </c>
      <c r="G399" s="22">
        <v>45479</v>
      </c>
      <c r="H399" s="22">
        <v>45481</v>
      </c>
      <c r="I399" s="22">
        <v>45481</v>
      </c>
      <c r="J399" s="22">
        <v>45467</v>
      </c>
      <c r="K399" s="22">
        <v>45468</v>
      </c>
      <c r="L399" t="s">
        <v>192</v>
      </c>
      <c r="M399" t="s">
        <v>210</v>
      </c>
      <c r="N399" t="s">
        <v>211</v>
      </c>
      <c r="O399" t="s">
        <v>386</v>
      </c>
      <c r="P399" t="s">
        <v>196</v>
      </c>
      <c r="Q399" t="s">
        <v>197</v>
      </c>
      <c r="R399" t="s">
        <v>198</v>
      </c>
      <c r="S399" t="s">
        <v>81</v>
      </c>
    </row>
    <row r="400" spans="1:19" x14ac:dyDescent="0.35">
      <c r="A400">
        <v>61032</v>
      </c>
      <c r="C400">
        <v>104</v>
      </c>
      <c r="D400" t="s">
        <v>39</v>
      </c>
      <c r="E400" t="s">
        <v>267</v>
      </c>
      <c r="F400">
        <v>474</v>
      </c>
      <c r="G400" s="22">
        <v>45481</v>
      </c>
      <c r="H400" s="22">
        <v>45481</v>
      </c>
      <c r="I400" s="22">
        <v>45481</v>
      </c>
      <c r="J400" s="22">
        <v>45468</v>
      </c>
      <c r="K400" s="22">
        <v>45468</v>
      </c>
      <c r="L400" t="s">
        <v>192</v>
      </c>
      <c r="O400" t="s">
        <v>369</v>
      </c>
      <c r="P400" t="s">
        <v>196</v>
      </c>
      <c r="Q400" t="s">
        <v>197</v>
      </c>
      <c r="R400" t="s">
        <v>198</v>
      </c>
      <c r="S400" t="s">
        <v>81</v>
      </c>
    </row>
    <row r="401" spans="1:19" x14ac:dyDescent="0.35">
      <c r="A401">
        <v>61033</v>
      </c>
      <c r="C401">
        <v>104</v>
      </c>
      <c r="D401" t="s">
        <v>39</v>
      </c>
      <c r="E401" t="s">
        <v>263</v>
      </c>
      <c r="F401">
        <v>943.8</v>
      </c>
      <c r="G401" s="22">
        <v>45480</v>
      </c>
      <c r="H401" s="22">
        <v>45481</v>
      </c>
      <c r="I401" s="22">
        <v>45481</v>
      </c>
      <c r="J401" s="22">
        <v>45467</v>
      </c>
      <c r="K401" s="22">
        <v>45468</v>
      </c>
      <c r="L401" t="s">
        <v>192</v>
      </c>
      <c r="O401" t="s">
        <v>386</v>
      </c>
      <c r="P401" t="s">
        <v>196</v>
      </c>
      <c r="Q401" t="s">
        <v>197</v>
      </c>
      <c r="R401" t="s">
        <v>198</v>
      </c>
      <c r="S401" t="s">
        <v>81</v>
      </c>
    </row>
    <row r="402" spans="1:19" x14ac:dyDescent="0.35">
      <c r="A402">
        <v>61036</v>
      </c>
      <c r="C402">
        <v>104</v>
      </c>
      <c r="D402" t="s">
        <v>39</v>
      </c>
      <c r="E402" t="s">
        <v>268</v>
      </c>
      <c r="F402">
        <v>1345.53</v>
      </c>
      <c r="G402" s="22">
        <v>45481</v>
      </c>
      <c r="H402" s="22">
        <v>45481</v>
      </c>
      <c r="I402" s="22">
        <v>45481</v>
      </c>
      <c r="J402" s="22">
        <v>45467</v>
      </c>
      <c r="K402" s="22">
        <v>45468</v>
      </c>
      <c r="L402" t="s">
        <v>192</v>
      </c>
      <c r="O402" t="s">
        <v>369</v>
      </c>
      <c r="P402" t="s">
        <v>196</v>
      </c>
      <c r="Q402" t="s">
        <v>197</v>
      </c>
      <c r="R402" t="s">
        <v>198</v>
      </c>
      <c r="S402" t="s">
        <v>81</v>
      </c>
    </row>
    <row r="403" spans="1:19" x14ac:dyDescent="0.35">
      <c r="A403">
        <v>61496</v>
      </c>
      <c r="C403">
        <v>104</v>
      </c>
      <c r="D403" t="s">
        <v>39</v>
      </c>
      <c r="F403">
        <v>699</v>
      </c>
      <c r="G403" s="22">
        <v>45481</v>
      </c>
      <c r="H403" s="22">
        <v>45481</v>
      </c>
      <c r="I403" s="22">
        <v>45481</v>
      </c>
      <c r="J403" s="22">
        <v>45469</v>
      </c>
      <c r="K403" s="22">
        <v>45469</v>
      </c>
      <c r="L403" t="s">
        <v>192</v>
      </c>
      <c r="O403" t="s">
        <v>369</v>
      </c>
      <c r="P403" t="s">
        <v>196</v>
      </c>
      <c r="Q403" t="s">
        <v>197</v>
      </c>
      <c r="R403" t="s">
        <v>198</v>
      </c>
      <c r="S403" t="s">
        <v>81</v>
      </c>
    </row>
    <row r="404" spans="1:19" x14ac:dyDescent="0.35">
      <c r="A404">
        <v>64796</v>
      </c>
      <c r="C404">
        <v>104</v>
      </c>
      <c r="D404" t="s">
        <v>39</v>
      </c>
      <c r="E404" t="s">
        <v>308</v>
      </c>
      <c r="F404">
        <v>19.8</v>
      </c>
      <c r="G404" s="22">
        <v>45481</v>
      </c>
      <c r="H404" s="22"/>
      <c r="I404" s="22">
        <v>45481</v>
      </c>
      <c r="J404" s="22">
        <v>45481</v>
      </c>
      <c r="K404" s="22">
        <v>45485</v>
      </c>
      <c r="L404" t="s">
        <v>309</v>
      </c>
      <c r="M404" t="s">
        <v>193</v>
      </c>
      <c r="N404" t="s">
        <v>194</v>
      </c>
      <c r="O404" t="s">
        <v>369</v>
      </c>
      <c r="P404" t="s">
        <v>196</v>
      </c>
      <c r="Q404" t="s">
        <v>197</v>
      </c>
      <c r="R404" t="s">
        <v>198</v>
      </c>
      <c r="S404" t="s">
        <v>81</v>
      </c>
    </row>
    <row r="405" spans="1:19" x14ac:dyDescent="0.35">
      <c r="A405">
        <v>61510</v>
      </c>
      <c r="C405">
        <v>104</v>
      </c>
      <c r="D405" t="s">
        <v>39</v>
      </c>
      <c r="E405" t="s">
        <v>270</v>
      </c>
      <c r="F405">
        <v>2364</v>
      </c>
      <c r="G405" s="22">
        <v>45481</v>
      </c>
      <c r="H405" s="22">
        <v>45481</v>
      </c>
      <c r="I405" s="22">
        <v>45481</v>
      </c>
      <c r="J405" s="22">
        <v>45469</v>
      </c>
      <c r="K405" s="22">
        <v>45469</v>
      </c>
      <c r="L405" t="s">
        <v>192</v>
      </c>
      <c r="O405" t="s">
        <v>369</v>
      </c>
      <c r="P405" t="s">
        <v>196</v>
      </c>
      <c r="Q405" t="s">
        <v>197</v>
      </c>
      <c r="R405" t="s">
        <v>198</v>
      </c>
      <c r="S405" t="s">
        <v>81</v>
      </c>
    </row>
    <row r="406" spans="1:19" x14ac:dyDescent="0.35">
      <c r="A406">
        <v>61696</v>
      </c>
      <c r="C406">
        <v>104</v>
      </c>
      <c r="D406" t="s">
        <v>39</v>
      </c>
      <c r="E406" t="s">
        <v>314</v>
      </c>
      <c r="F406">
        <v>3639.38</v>
      </c>
      <c r="G406" s="22">
        <v>45481</v>
      </c>
      <c r="H406" s="22">
        <v>45481</v>
      </c>
      <c r="I406" s="22">
        <v>45481</v>
      </c>
      <c r="J406" s="22">
        <v>45470</v>
      </c>
      <c r="K406" s="22">
        <v>45470</v>
      </c>
      <c r="L406" t="s">
        <v>192</v>
      </c>
      <c r="O406" t="s">
        <v>369</v>
      </c>
      <c r="P406" t="s">
        <v>196</v>
      </c>
      <c r="Q406" t="s">
        <v>197</v>
      </c>
      <c r="R406" t="s">
        <v>198</v>
      </c>
      <c r="S406" t="s">
        <v>81</v>
      </c>
    </row>
    <row r="407" spans="1:19" x14ac:dyDescent="0.35">
      <c r="A407">
        <v>61697</v>
      </c>
      <c r="C407">
        <v>104</v>
      </c>
      <c r="D407" t="s">
        <v>39</v>
      </c>
      <c r="E407" t="s">
        <v>314</v>
      </c>
      <c r="F407">
        <v>999.48</v>
      </c>
      <c r="G407" s="22">
        <v>45481</v>
      </c>
      <c r="H407" s="22">
        <v>45481</v>
      </c>
      <c r="I407" s="22">
        <v>45481</v>
      </c>
      <c r="J407" s="22">
        <v>45470</v>
      </c>
      <c r="K407" s="22">
        <v>45470</v>
      </c>
      <c r="L407" t="s">
        <v>192</v>
      </c>
      <c r="O407" t="s">
        <v>369</v>
      </c>
      <c r="P407" t="s">
        <v>196</v>
      </c>
      <c r="Q407" t="s">
        <v>197</v>
      </c>
      <c r="R407" t="s">
        <v>198</v>
      </c>
      <c r="S407" t="s">
        <v>81</v>
      </c>
    </row>
    <row r="408" spans="1:19" x14ac:dyDescent="0.35">
      <c r="A408">
        <v>61698</v>
      </c>
      <c r="C408">
        <v>104</v>
      </c>
      <c r="D408" t="s">
        <v>39</v>
      </c>
      <c r="E408" t="s">
        <v>314</v>
      </c>
      <c r="F408">
        <v>441.2</v>
      </c>
      <c r="G408" s="22">
        <v>45481</v>
      </c>
      <c r="H408" s="22">
        <v>45481</v>
      </c>
      <c r="I408" s="22">
        <v>45481</v>
      </c>
      <c r="J408" s="22">
        <v>45470</v>
      </c>
      <c r="K408" s="22">
        <v>45470</v>
      </c>
      <c r="L408" t="s">
        <v>192</v>
      </c>
      <c r="O408" t="s">
        <v>369</v>
      </c>
      <c r="P408" t="s">
        <v>196</v>
      </c>
      <c r="Q408" t="s">
        <v>197</v>
      </c>
      <c r="R408" t="s">
        <v>198</v>
      </c>
      <c r="S408" t="s">
        <v>81</v>
      </c>
    </row>
    <row r="409" spans="1:19" x14ac:dyDescent="0.35">
      <c r="A409">
        <v>59094</v>
      </c>
      <c r="C409">
        <v>104</v>
      </c>
      <c r="D409" t="s">
        <v>39</v>
      </c>
      <c r="E409" t="s">
        <v>222</v>
      </c>
      <c r="F409">
        <v>198</v>
      </c>
      <c r="G409" s="22">
        <v>45480</v>
      </c>
      <c r="H409" s="22">
        <v>45481</v>
      </c>
      <c r="I409" s="22">
        <v>45481</v>
      </c>
      <c r="J409" s="22">
        <v>45460</v>
      </c>
      <c r="K409" s="22">
        <v>45460</v>
      </c>
      <c r="L409" t="s">
        <v>192</v>
      </c>
      <c r="M409" t="s">
        <v>193</v>
      </c>
      <c r="N409" t="s">
        <v>223</v>
      </c>
      <c r="O409" t="s">
        <v>386</v>
      </c>
      <c r="P409" t="s">
        <v>196</v>
      </c>
      <c r="Q409" t="s">
        <v>197</v>
      </c>
      <c r="R409" t="s">
        <v>198</v>
      </c>
      <c r="S409" t="s">
        <v>81</v>
      </c>
    </row>
    <row r="410" spans="1:19" x14ac:dyDescent="0.35">
      <c r="A410">
        <v>59239</v>
      </c>
      <c r="C410">
        <v>104</v>
      </c>
      <c r="D410" t="s">
        <v>39</v>
      </c>
      <c r="E410" t="s">
        <v>215</v>
      </c>
      <c r="F410">
        <v>1400</v>
      </c>
      <c r="G410" s="22">
        <v>45481</v>
      </c>
      <c r="H410" s="22">
        <v>45481</v>
      </c>
      <c r="I410" s="22">
        <v>45481</v>
      </c>
      <c r="J410" s="22">
        <v>45474</v>
      </c>
      <c r="K410" s="22">
        <v>45461</v>
      </c>
      <c r="L410" t="s">
        <v>309</v>
      </c>
      <c r="M410" t="s">
        <v>216</v>
      </c>
      <c r="N410" t="s">
        <v>217</v>
      </c>
      <c r="O410" t="s">
        <v>369</v>
      </c>
      <c r="P410" t="s">
        <v>196</v>
      </c>
      <c r="Q410" t="s">
        <v>197</v>
      </c>
      <c r="R410" t="s">
        <v>198</v>
      </c>
      <c r="S410" t="s">
        <v>81</v>
      </c>
    </row>
    <row r="411" spans="1:19" x14ac:dyDescent="0.35">
      <c r="A411">
        <v>63912</v>
      </c>
      <c r="C411">
        <v>104</v>
      </c>
      <c r="D411" t="s">
        <v>39</v>
      </c>
      <c r="E411" t="s">
        <v>308</v>
      </c>
      <c r="F411">
        <v>54.78</v>
      </c>
      <c r="G411" s="22">
        <v>45480</v>
      </c>
      <c r="H411" s="22"/>
      <c r="I411" s="22">
        <v>45480</v>
      </c>
      <c r="J411" s="22">
        <v>45480</v>
      </c>
      <c r="K411" s="22">
        <v>45481</v>
      </c>
      <c r="L411" t="s">
        <v>309</v>
      </c>
      <c r="M411" t="s">
        <v>210</v>
      </c>
      <c r="N411" t="s">
        <v>211</v>
      </c>
      <c r="O411" t="s">
        <v>386</v>
      </c>
      <c r="P411" t="s">
        <v>196</v>
      </c>
      <c r="Q411" t="s">
        <v>197</v>
      </c>
      <c r="R411" t="s">
        <v>198</v>
      </c>
      <c r="S411" t="s">
        <v>81</v>
      </c>
    </row>
    <row r="412" spans="1:19" x14ac:dyDescent="0.35">
      <c r="A412">
        <v>69328</v>
      </c>
      <c r="C412">
        <v>104</v>
      </c>
      <c r="D412" t="s">
        <v>39</v>
      </c>
      <c r="E412" t="s">
        <v>285</v>
      </c>
      <c r="F412">
        <v>54</v>
      </c>
      <c r="G412" s="22">
        <v>45509</v>
      </c>
      <c r="H412" s="22"/>
      <c r="I412" s="22">
        <v>45478</v>
      </c>
      <c r="J412" s="22">
        <v>45509</v>
      </c>
      <c r="K412" s="22">
        <v>45511</v>
      </c>
      <c r="L412" t="s">
        <v>286</v>
      </c>
      <c r="M412" t="s">
        <v>287</v>
      </c>
      <c r="N412" t="s">
        <v>25</v>
      </c>
      <c r="O412" t="s">
        <v>195</v>
      </c>
      <c r="S412" t="s">
        <v>81</v>
      </c>
    </row>
    <row r="413" spans="1:19" x14ac:dyDescent="0.35">
      <c r="A413">
        <v>59736</v>
      </c>
      <c r="C413">
        <v>104</v>
      </c>
      <c r="D413" t="s">
        <v>39</v>
      </c>
      <c r="E413" t="s">
        <v>388</v>
      </c>
      <c r="F413">
        <v>221</v>
      </c>
      <c r="G413" s="22">
        <v>45478</v>
      </c>
      <c r="H413" s="22">
        <v>45478</v>
      </c>
      <c r="I413" s="22">
        <v>45478</v>
      </c>
      <c r="J413" s="22">
        <v>45463</v>
      </c>
      <c r="K413" s="22">
        <v>45463</v>
      </c>
      <c r="L413" t="s">
        <v>97</v>
      </c>
      <c r="M413" t="s">
        <v>193</v>
      </c>
      <c r="N413" t="s">
        <v>389</v>
      </c>
      <c r="O413" t="s">
        <v>386</v>
      </c>
      <c r="P413" t="s">
        <v>196</v>
      </c>
      <c r="Q413" t="s">
        <v>197</v>
      </c>
      <c r="R413" t="s">
        <v>198</v>
      </c>
      <c r="S413" t="s">
        <v>81</v>
      </c>
    </row>
    <row r="414" spans="1:19" x14ac:dyDescent="0.35">
      <c r="A414">
        <v>60139</v>
      </c>
      <c r="C414">
        <v>104</v>
      </c>
      <c r="D414" t="s">
        <v>39</v>
      </c>
      <c r="E414" t="s">
        <v>228</v>
      </c>
      <c r="F414">
        <v>513</v>
      </c>
      <c r="G414" s="22">
        <v>45478</v>
      </c>
      <c r="H414" s="22">
        <v>45478</v>
      </c>
      <c r="I414" s="22">
        <v>45478</v>
      </c>
      <c r="J414" s="22">
        <v>45463</v>
      </c>
      <c r="K414" s="22">
        <v>45464</v>
      </c>
      <c r="L414" t="s">
        <v>192</v>
      </c>
      <c r="O414" t="s">
        <v>386</v>
      </c>
      <c r="P414" t="s">
        <v>196</v>
      </c>
      <c r="Q414" t="s">
        <v>197</v>
      </c>
      <c r="R414" t="s">
        <v>198</v>
      </c>
      <c r="S414" t="s">
        <v>81</v>
      </c>
    </row>
    <row r="415" spans="1:19" x14ac:dyDescent="0.35">
      <c r="A415">
        <v>60223</v>
      </c>
      <c r="C415">
        <v>104</v>
      </c>
      <c r="D415" t="s">
        <v>39</v>
      </c>
      <c r="E415" t="s">
        <v>269</v>
      </c>
      <c r="F415">
        <v>252</v>
      </c>
      <c r="G415" s="22">
        <v>45478</v>
      </c>
      <c r="H415" s="22">
        <v>45478</v>
      </c>
      <c r="I415" s="22">
        <v>45478</v>
      </c>
      <c r="J415" s="22">
        <v>45465</v>
      </c>
      <c r="K415" s="22">
        <v>45467</v>
      </c>
      <c r="L415" t="s">
        <v>192</v>
      </c>
      <c r="O415" t="s">
        <v>386</v>
      </c>
      <c r="P415" t="s">
        <v>196</v>
      </c>
      <c r="Q415" t="s">
        <v>197</v>
      </c>
      <c r="R415" t="s">
        <v>198</v>
      </c>
      <c r="S415" t="s">
        <v>81</v>
      </c>
    </row>
    <row r="416" spans="1:19" x14ac:dyDescent="0.35">
      <c r="A416">
        <v>60234</v>
      </c>
      <c r="C416">
        <v>104</v>
      </c>
      <c r="D416" t="s">
        <v>39</v>
      </c>
      <c r="E416" t="s">
        <v>206</v>
      </c>
      <c r="F416">
        <v>552</v>
      </c>
      <c r="G416" s="22">
        <v>45478</v>
      </c>
      <c r="H416" s="22">
        <v>45478</v>
      </c>
      <c r="I416" s="22">
        <v>45478</v>
      </c>
      <c r="J416" s="22">
        <v>45465</v>
      </c>
      <c r="K416" s="22">
        <v>45467</v>
      </c>
      <c r="L416" t="s">
        <v>192</v>
      </c>
      <c r="O416" t="s">
        <v>386</v>
      </c>
      <c r="P416" t="s">
        <v>196</v>
      </c>
      <c r="Q416" t="s">
        <v>197</v>
      </c>
      <c r="R416" t="s">
        <v>198</v>
      </c>
      <c r="S416" t="s">
        <v>81</v>
      </c>
    </row>
    <row r="417" spans="1:19" x14ac:dyDescent="0.35">
      <c r="A417">
        <v>60235</v>
      </c>
      <c r="C417">
        <v>104</v>
      </c>
      <c r="D417" t="s">
        <v>39</v>
      </c>
      <c r="E417" t="s">
        <v>207</v>
      </c>
      <c r="F417">
        <v>488.1</v>
      </c>
      <c r="G417" s="22">
        <v>45478</v>
      </c>
      <c r="H417" s="22">
        <v>45478</v>
      </c>
      <c r="I417" s="22">
        <v>45478</v>
      </c>
      <c r="J417" s="22">
        <v>45465</v>
      </c>
      <c r="K417" s="22">
        <v>45467</v>
      </c>
      <c r="L417" t="s">
        <v>192</v>
      </c>
      <c r="O417" t="s">
        <v>386</v>
      </c>
      <c r="P417" t="s">
        <v>196</v>
      </c>
      <c r="Q417" t="s">
        <v>197</v>
      </c>
      <c r="R417" t="s">
        <v>198</v>
      </c>
      <c r="S417" t="s">
        <v>81</v>
      </c>
    </row>
    <row r="418" spans="1:19" x14ac:dyDescent="0.35">
      <c r="A418">
        <v>60236</v>
      </c>
      <c r="C418">
        <v>104</v>
      </c>
      <c r="D418" t="s">
        <v>39</v>
      </c>
      <c r="E418" t="s">
        <v>191</v>
      </c>
      <c r="F418">
        <v>212.15</v>
      </c>
      <c r="G418" s="22">
        <v>45478</v>
      </c>
      <c r="H418" s="22">
        <v>45478</v>
      </c>
      <c r="I418" s="22">
        <v>45478</v>
      </c>
      <c r="J418" s="22">
        <v>45465</v>
      </c>
      <c r="K418" s="22">
        <v>45467</v>
      </c>
      <c r="L418" t="s">
        <v>192</v>
      </c>
      <c r="M418" t="s">
        <v>193</v>
      </c>
      <c r="N418" t="s">
        <v>194</v>
      </c>
      <c r="O418" t="s">
        <v>386</v>
      </c>
      <c r="P418" t="s">
        <v>196</v>
      </c>
      <c r="Q418" t="s">
        <v>197</v>
      </c>
      <c r="R418" t="s">
        <v>198</v>
      </c>
      <c r="S418" t="s">
        <v>81</v>
      </c>
    </row>
    <row r="419" spans="1:19" x14ac:dyDescent="0.35">
      <c r="A419">
        <v>60238</v>
      </c>
      <c r="C419">
        <v>104</v>
      </c>
      <c r="D419" t="s">
        <v>39</v>
      </c>
      <c r="E419" t="s">
        <v>204</v>
      </c>
      <c r="F419">
        <v>2099.8000000000002</v>
      </c>
      <c r="G419" s="22">
        <v>45478</v>
      </c>
      <c r="H419" s="22">
        <v>45478</v>
      </c>
      <c r="I419" s="22">
        <v>45478</v>
      </c>
      <c r="J419" s="22">
        <v>45465</v>
      </c>
      <c r="K419" s="22">
        <v>45467</v>
      </c>
      <c r="L419" t="s">
        <v>192</v>
      </c>
      <c r="O419" t="s">
        <v>386</v>
      </c>
      <c r="P419" t="s">
        <v>196</v>
      </c>
      <c r="Q419" t="s">
        <v>197</v>
      </c>
      <c r="R419" t="s">
        <v>198</v>
      </c>
      <c r="S419" t="s">
        <v>81</v>
      </c>
    </row>
    <row r="420" spans="1:19" x14ac:dyDescent="0.35">
      <c r="A420">
        <v>60586</v>
      </c>
      <c r="C420">
        <v>104</v>
      </c>
      <c r="D420" t="s">
        <v>39</v>
      </c>
      <c r="E420" t="s">
        <v>208</v>
      </c>
      <c r="F420">
        <v>4567.8599999999997</v>
      </c>
      <c r="G420" s="22">
        <v>45478</v>
      </c>
      <c r="H420" s="22">
        <v>45478</v>
      </c>
      <c r="I420" s="22">
        <v>45478</v>
      </c>
      <c r="J420" s="22">
        <v>45467</v>
      </c>
      <c r="K420" s="22">
        <v>45467</v>
      </c>
      <c r="L420" t="s">
        <v>192</v>
      </c>
      <c r="O420" t="s">
        <v>386</v>
      </c>
      <c r="P420" t="s">
        <v>196</v>
      </c>
      <c r="Q420" t="s">
        <v>197</v>
      </c>
      <c r="R420" t="s">
        <v>198</v>
      </c>
      <c r="S420" t="s">
        <v>81</v>
      </c>
    </row>
    <row r="421" spans="1:19" x14ac:dyDescent="0.35">
      <c r="A421">
        <v>57658</v>
      </c>
      <c r="C421">
        <v>104</v>
      </c>
      <c r="D421" t="s">
        <v>39</v>
      </c>
      <c r="E421" t="s">
        <v>209</v>
      </c>
      <c r="F421">
        <v>2670</v>
      </c>
      <c r="G421" s="22">
        <v>45478</v>
      </c>
      <c r="H421" s="22">
        <v>45478</v>
      </c>
      <c r="I421" s="22">
        <v>45478</v>
      </c>
      <c r="J421" s="22">
        <v>45450</v>
      </c>
      <c r="K421" s="22">
        <v>45450</v>
      </c>
      <c r="L421" t="s">
        <v>192</v>
      </c>
      <c r="O421" t="s">
        <v>386</v>
      </c>
      <c r="P421" t="s">
        <v>196</v>
      </c>
      <c r="Q421" t="s">
        <v>197</v>
      </c>
      <c r="R421" t="s">
        <v>198</v>
      </c>
      <c r="S421" t="s">
        <v>81</v>
      </c>
    </row>
    <row r="422" spans="1:19" x14ac:dyDescent="0.35">
      <c r="A422">
        <v>61689</v>
      </c>
      <c r="C422">
        <v>104</v>
      </c>
      <c r="D422" t="s">
        <v>39</v>
      </c>
      <c r="E422" t="s">
        <v>260</v>
      </c>
      <c r="F422">
        <v>1200</v>
      </c>
      <c r="G422" s="22">
        <v>45478</v>
      </c>
      <c r="H422" s="22">
        <v>45478</v>
      </c>
      <c r="I422" s="22">
        <v>45478</v>
      </c>
      <c r="J422" s="22">
        <v>45470</v>
      </c>
      <c r="K422" s="22">
        <v>45470</v>
      </c>
      <c r="L422" t="s">
        <v>192</v>
      </c>
      <c r="M422" t="s">
        <v>261</v>
      </c>
      <c r="N422" t="s">
        <v>262</v>
      </c>
      <c r="O422" t="s">
        <v>386</v>
      </c>
      <c r="P422" t="s">
        <v>196</v>
      </c>
      <c r="Q422" t="s">
        <v>197</v>
      </c>
      <c r="R422" t="s">
        <v>198</v>
      </c>
      <c r="S422" t="s">
        <v>81</v>
      </c>
    </row>
    <row r="423" spans="1:19" x14ac:dyDescent="0.35">
      <c r="A423">
        <v>56300</v>
      </c>
      <c r="C423">
        <v>104</v>
      </c>
      <c r="D423" t="s">
        <v>39</v>
      </c>
      <c r="E423" t="s">
        <v>241</v>
      </c>
      <c r="F423">
        <v>5510</v>
      </c>
      <c r="G423" s="22">
        <v>45478</v>
      </c>
      <c r="H423" s="22">
        <v>45478</v>
      </c>
      <c r="I423" s="22">
        <v>45478</v>
      </c>
      <c r="J423" s="22">
        <v>45444</v>
      </c>
      <c r="K423" s="22">
        <v>45441</v>
      </c>
      <c r="L423" t="s">
        <v>97</v>
      </c>
      <c r="M423" t="s">
        <v>242</v>
      </c>
      <c r="N423" t="s">
        <v>243</v>
      </c>
      <c r="O423" t="s">
        <v>386</v>
      </c>
      <c r="P423" t="s">
        <v>196</v>
      </c>
      <c r="Q423" t="s">
        <v>197</v>
      </c>
      <c r="R423" t="s">
        <v>198</v>
      </c>
      <c r="S423" t="s">
        <v>81</v>
      </c>
    </row>
    <row r="424" spans="1:19" x14ac:dyDescent="0.35">
      <c r="A424">
        <v>59082</v>
      </c>
      <c r="C424">
        <v>104</v>
      </c>
      <c r="D424" t="s">
        <v>39</v>
      </c>
      <c r="E424" t="s">
        <v>277</v>
      </c>
      <c r="F424">
        <v>1546.94</v>
      </c>
      <c r="G424" s="22">
        <v>45477</v>
      </c>
      <c r="H424" s="22">
        <v>45477</v>
      </c>
      <c r="I424" s="22">
        <v>45477</v>
      </c>
      <c r="J424" s="22">
        <v>45460</v>
      </c>
      <c r="K424" s="22">
        <v>45460</v>
      </c>
      <c r="L424" t="s">
        <v>192</v>
      </c>
      <c r="M424" t="s">
        <v>193</v>
      </c>
      <c r="N424" t="s">
        <v>278</v>
      </c>
      <c r="O424" t="s">
        <v>386</v>
      </c>
      <c r="P424" t="s">
        <v>196</v>
      </c>
      <c r="Q424" t="s">
        <v>197</v>
      </c>
      <c r="R424" t="s">
        <v>198</v>
      </c>
      <c r="S424" t="s">
        <v>81</v>
      </c>
    </row>
    <row r="425" spans="1:19" x14ac:dyDescent="0.35">
      <c r="A425">
        <v>59083</v>
      </c>
      <c r="C425">
        <v>104</v>
      </c>
      <c r="D425" t="s">
        <v>39</v>
      </c>
      <c r="E425" t="s">
        <v>277</v>
      </c>
      <c r="F425">
        <v>5597.84</v>
      </c>
      <c r="G425" s="22">
        <v>45477</v>
      </c>
      <c r="H425" s="22">
        <v>45477</v>
      </c>
      <c r="I425" s="22">
        <v>45477</v>
      </c>
      <c r="J425" s="22">
        <v>45460</v>
      </c>
      <c r="K425" s="22">
        <v>45460</v>
      </c>
      <c r="L425" t="s">
        <v>192</v>
      </c>
      <c r="M425" t="s">
        <v>193</v>
      </c>
      <c r="N425" t="s">
        <v>278</v>
      </c>
      <c r="O425" t="s">
        <v>386</v>
      </c>
      <c r="P425" t="s">
        <v>196</v>
      </c>
      <c r="Q425" t="s">
        <v>197</v>
      </c>
      <c r="R425" t="s">
        <v>198</v>
      </c>
      <c r="S425" t="s">
        <v>81</v>
      </c>
    </row>
    <row r="426" spans="1:19" x14ac:dyDescent="0.35">
      <c r="A426">
        <v>59084</v>
      </c>
      <c r="C426">
        <v>104</v>
      </c>
      <c r="D426" t="s">
        <v>39</v>
      </c>
      <c r="E426" t="s">
        <v>277</v>
      </c>
      <c r="F426">
        <v>6295.94</v>
      </c>
      <c r="G426" s="22">
        <v>45477</v>
      </c>
      <c r="H426" s="22">
        <v>45477</v>
      </c>
      <c r="I426" s="22">
        <v>45477</v>
      </c>
      <c r="J426" s="22">
        <v>45460</v>
      </c>
      <c r="K426" s="22">
        <v>45460</v>
      </c>
      <c r="L426" t="s">
        <v>192</v>
      </c>
      <c r="M426" t="s">
        <v>193</v>
      </c>
      <c r="N426" t="s">
        <v>278</v>
      </c>
      <c r="O426" t="s">
        <v>386</v>
      </c>
      <c r="P426" t="s">
        <v>196</v>
      </c>
      <c r="Q426" t="s">
        <v>197</v>
      </c>
      <c r="R426" t="s">
        <v>198</v>
      </c>
      <c r="S426" t="s">
        <v>81</v>
      </c>
    </row>
    <row r="427" spans="1:19" x14ac:dyDescent="0.35">
      <c r="A427">
        <v>59257</v>
      </c>
      <c r="C427">
        <v>104</v>
      </c>
      <c r="D427" t="s">
        <v>39</v>
      </c>
      <c r="E427" t="s">
        <v>218</v>
      </c>
      <c r="F427">
        <v>16990.11</v>
      </c>
      <c r="G427" s="22">
        <v>45477</v>
      </c>
      <c r="H427" s="22">
        <v>45477</v>
      </c>
      <c r="I427" s="22">
        <v>45477</v>
      </c>
      <c r="J427" s="22">
        <v>45444</v>
      </c>
      <c r="K427" s="22">
        <v>45461</v>
      </c>
      <c r="L427" t="s">
        <v>192</v>
      </c>
      <c r="M427" t="s">
        <v>216</v>
      </c>
      <c r="N427" t="s">
        <v>219</v>
      </c>
      <c r="O427" t="s">
        <v>386</v>
      </c>
      <c r="P427" t="s">
        <v>196</v>
      </c>
      <c r="Q427" t="s">
        <v>197</v>
      </c>
      <c r="R427" t="s">
        <v>198</v>
      </c>
      <c r="S427" t="s">
        <v>81</v>
      </c>
    </row>
    <row r="428" spans="1:19" x14ac:dyDescent="0.35">
      <c r="A428">
        <v>60215</v>
      </c>
      <c r="C428">
        <v>104</v>
      </c>
      <c r="D428" t="s">
        <v>39</v>
      </c>
      <c r="E428" t="s">
        <v>230</v>
      </c>
      <c r="F428">
        <v>1238.8499999999999</v>
      </c>
      <c r="G428" s="22">
        <v>45477</v>
      </c>
      <c r="H428" s="22">
        <v>45477</v>
      </c>
      <c r="I428" s="22">
        <v>45477</v>
      </c>
      <c r="J428" s="22">
        <v>45464</v>
      </c>
      <c r="K428" s="22">
        <v>45467</v>
      </c>
      <c r="L428" t="s">
        <v>192</v>
      </c>
      <c r="O428" t="s">
        <v>386</v>
      </c>
      <c r="P428" t="s">
        <v>196</v>
      </c>
      <c r="Q428" t="s">
        <v>197</v>
      </c>
      <c r="R428" t="s">
        <v>198</v>
      </c>
      <c r="S428" t="s">
        <v>81</v>
      </c>
    </row>
    <row r="429" spans="1:19" x14ac:dyDescent="0.35">
      <c r="A429">
        <v>60237</v>
      </c>
      <c r="C429">
        <v>104</v>
      </c>
      <c r="D429" t="s">
        <v>39</v>
      </c>
      <c r="E429" t="s">
        <v>267</v>
      </c>
      <c r="F429">
        <v>474</v>
      </c>
      <c r="G429" s="22">
        <v>45477</v>
      </c>
      <c r="H429" s="22">
        <v>45477</v>
      </c>
      <c r="I429" s="22">
        <v>45477</v>
      </c>
      <c r="J429" s="22">
        <v>45465</v>
      </c>
      <c r="K429" s="22">
        <v>45467</v>
      </c>
      <c r="L429" t="s">
        <v>192</v>
      </c>
      <c r="O429" t="s">
        <v>386</v>
      </c>
      <c r="P429" t="s">
        <v>196</v>
      </c>
      <c r="Q429" t="s">
        <v>197</v>
      </c>
      <c r="R429" t="s">
        <v>198</v>
      </c>
      <c r="S429" t="s">
        <v>81</v>
      </c>
    </row>
    <row r="430" spans="1:19" x14ac:dyDescent="0.35">
      <c r="A430">
        <v>57455</v>
      </c>
      <c r="C430">
        <v>104</v>
      </c>
      <c r="D430" t="s">
        <v>39</v>
      </c>
      <c r="E430" t="s">
        <v>234</v>
      </c>
      <c r="F430">
        <v>7844.72</v>
      </c>
      <c r="G430" s="22">
        <v>45477</v>
      </c>
      <c r="H430" s="22">
        <v>45477</v>
      </c>
      <c r="I430" s="22">
        <v>45477</v>
      </c>
      <c r="J430" s="22">
        <v>45449</v>
      </c>
      <c r="K430" s="22">
        <v>45449</v>
      </c>
      <c r="L430" t="s">
        <v>192</v>
      </c>
      <c r="O430" t="s">
        <v>386</v>
      </c>
      <c r="P430" t="s">
        <v>196</v>
      </c>
      <c r="Q430" t="s">
        <v>197</v>
      </c>
      <c r="R430" t="s">
        <v>198</v>
      </c>
      <c r="S430" t="s">
        <v>81</v>
      </c>
    </row>
    <row r="431" spans="1:19" x14ac:dyDescent="0.35">
      <c r="A431">
        <v>57668</v>
      </c>
      <c r="C431">
        <v>104</v>
      </c>
      <c r="D431" t="s">
        <v>39</v>
      </c>
      <c r="E431" t="s">
        <v>318</v>
      </c>
      <c r="F431">
        <v>1069.8800000000001</v>
      </c>
      <c r="G431" s="22">
        <v>45477</v>
      </c>
      <c r="H431" s="22">
        <v>45477</v>
      </c>
      <c r="I431" s="22">
        <v>45477</v>
      </c>
      <c r="J431" s="22">
        <v>45450</v>
      </c>
      <c r="K431" s="22">
        <v>45450</v>
      </c>
      <c r="L431" t="s">
        <v>192</v>
      </c>
      <c r="O431" t="s">
        <v>386</v>
      </c>
      <c r="P431" t="s">
        <v>196</v>
      </c>
      <c r="Q431" t="s">
        <v>197</v>
      </c>
      <c r="R431" t="s">
        <v>198</v>
      </c>
      <c r="S431" t="s">
        <v>81</v>
      </c>
    </row>
    <row r="432" spans="1:19" x14ac:dyDescent="0.35">
      <c r="A432">
        <v>62984</v>
      </c>
      <c r="C432">
        <v>104</v>
      </c>
      <c r="D432" t="s">
        <v>39</v>
      </c>
      <c r="E432" t="s">
        <v>361</v>
      </c>
      <c r="F432">
        <v>3382.49</v>
      </c>
      <c r="G432" s="22">
        <v>45478</v>
      </c>
      <c r="H432" s="22">
        <v>45477</v>
      </c>
      <c r="I432" s="22">
        <v>45477</v>
      </c>
      <c r="J432" s="22">
        <v>45473</v>
      </c>
      <c r="K432" s="22"/>
      <c r="M432" t="s">
        <v>216</v>
      </c>
      <c r="N432" t="s">
        <v>233</v>
      </c>
      <c r="O432" t="s">
        <v>386</v>
      </c>
      <c r="P432" t="s">
        <v>196</v>
      </c>
      <c r="Q432" t="s">
        <v>197</v>
      </c>
      <c r="R432" t="s">
        <v>198</v>
      </c>
      <c r="S432" t="s">
        <v>81</v>
      </c>
    </row>
    <row r="433" spans="1:19" x14ac:dyDescent="0.35">
      <c r="A433">
        <v>62985</v>
      </c>
      <c r="C433">
        <v>104</v>
      </c>
      <c r="D433" t="s">
        <v>39</v>
      </c>
      <c r="E433" t="s">
        <v>244</v>
      </c>
      <c r="F433">
        <v>3378.21</v>
      </c>
      <c r="G433" s="22">
        <v>45478</v>
      </c>
      <c r="H433" s="22">
        <v>45477</v>
      </c>
      <c r="I433" s="22">
        <v>45477</v>
      </c>
      <c r="J433" s="22">
        <v>45473</v>
      </c>
      <c r="K433" s="22"/>
      <c r="M433" t="s">
        <v>216</v>
      </c>
      <c r="N433" t="s">
        <v>233</v>
      </c>
      <c r="O433" t="s">
        <v>386</v>
      </c>
      <c r="P433" t="s">
        <v>196</v>
      </c>
      <c r="Q433" t="s">
        <v>197</v>
      </c>
      <c r="R433" t="s">
        <v>198</v>
      </c>
      <c r="S433" t="s">
        <v>81</v>
      </c>
    </row>
    <row r="434" spans="1:19" x14ac:dyDescent="0.35">
      <c r="A434">
        <v>62986</v>
      </c>
      <c r="C434">
        <v>104</v>
      </c>
      <c r="D434" t="s">
        <v>39</v>
      </c>
      <c r="E434" t="s">
        <v>245</v>
      </c>
      <c r="F434">
        <v>4534.1899999999996</v>
      </c>
      <c r="G434" s="22">
        <v>45478</v>
      </c>
      <c r="H434" s="22">
        <v>45477</v>
      </c>
      <c r="I434" s="22">
        <v>45477</v>
      </c>
      <c r="J434" s="22">
        <v>45473</v>
      </c>
      <c r="K434" s="22"/>
      <c r="M434" t="s">
        <v>216</v>
      </c>
      <c r="N434" t="s">
        <v>233</v>
      </c>
      <c r="O434" t="s">
        <v>386</v>
      </c>
      <c r="P434" t="s">
        <v>196</v>
      </c>
      <c r="Q434" t="s">
        <v>197</v>
      </c>
      <c r="R434" t="s">
        <v>198</v>
      </c>
      <c r="S434" t="s">
        <v>81</v>
      </c>
    </row>
    <row r="435" spans="1:19" x14ac:dyDescent="0.35">
      <c r="A435">
        <v>62987</v>
      </c>
      <c r="C435">
        <v>104</v>
      </c>
      <c r="D435" t="s">
        <v>39</v>
      </c>
      <c r="E435" t="s">
        <v>246</v>
      </c>
      <c r="F435">
        <v>4371.1000000000004</v>
      </c>
      <c r="G435" s="22">
        <v>45478</v>
      </c>
      <c r="H435" s="22">
        <v>45477</v>
      </c>
      <c r="I435" s="22">
        <v>45477</v>
      </c>
      <c r="J435" s="22">
        <v>45473</v>
      </c>
      <c r="K435" s="22"/>
      <c r="M435" t="s">
        <v>216</v>
      </c>
      <c r="N435" t="s">
        <v>233</v>
      </c>
      <c r="O435" t="s">
        <v>386</v>
      </c>
      <c r="P435" t="s">
        <v>196</v>
      </c>
      <c r="Q435" t="s">
        <v>197</v>
      </c>
      <c r="R435" t="s">
        <v>198</v>
      </c>
      <c r="S435" t="s">
        <v>81</v>
      </c>
    </row>
    <row r="436" spans="1:19" x14ac:dyDescent="0.35">
      <c r="A436">
        <v>62988</v>
      </c>
      <c r="C436">
        <v>104</v>
      </c>
      <c r="D436" t="s">
        <v>39</v>
      </c>
      <c r="E436" t="s">
        <v>247</v>
      </c>
      <c r="F436">
        <v>3086.16</v>
      </c>
      <c r="G436" s="22">
        <v>45478</v>
      </c>
      <c r="H436" s="22">
        <v>45477</v>
      </c>
      <c r="I436" s="22">
        <v>45477</v>
      </c>
      <c r="J436" s="22">
        <v>45473</v>
      </c>
      <c r="K436" s="22"/>
      <c r="M436" t="s">
        <v>216</v>
      </c>
      <c r="N436" t="s">
        <v>233</v>
      </c>
      <c r="O436" t="s">
        <v>386</v>
      </c>
      <c r="P436" t="s">
        <v>196</v>
      </c>
      <c r="Q436" t="s">
        <v>197</v>
      </c>
      <c r="R436" t="s">
        <v>198</v>
      </c>
      <c r="S436" t="s">
        <v>81</v>
      </c>
    </row>
    <row r="437" spans="1:19" x14ac:dyDescent="0.35">
      <c r="A437">
        <v>62989</v>
      </c>
      <c r="C437">
        <v>104</v>
      </c>
      <c r="D437" t="s">
        <v>39</v>
      </c>
      <c r="E437" t="s">
        <v>248</v>
      </c>
      <c r="F437">
        <v>2601.2399999999998</v>
      </c>
      <c r="G437" s="22">
        <v>45478</v>
      </c>
      <c r="H437" s="22">
        <v>45477</v>
      </c>
      <c r="I437" s="22">
        <v>45477</v>
      </c>
      <c r="J437" s="22">
        <v>45473</v>
      </c>
      <c r="K437" s="22"/>
      <c r="M437" t="s">
        <v>216</v>
      </c>
      <c r="N437" t="s">
        <v>233</v>
      </c>
      <c r="O437" t="s">
        <v>386</v>
      </c>
      <c r="P437" t="s">
        <v>196</v>
      </c>
      <c r="Q437" t="s">
        <v>197</v>
      </c>
      <c r="R437" t="s">
        <v>198</v>
      </c>
      <c r="S437" t="s">
        <v>81</v>
      </c>
    </row>
    <row r="438" spans="1:19" x14ac:dyDescent="0.35">
      <c r="A438">
        <v>62990</v>
      </c>
      <c r="C438">
        <v>104</v>
      </c>
      <c r="D438" t="s">
        <v>39</v>
      </c>
      <c r="E438" t="s">
        <v>249</v>
      </c>
      <c r="F438">
        <v>3718.56</v>
      </c>
      <c r="G438" s="22">
        <v>45478</v>
      </c>
      <c r="H438" s="22">
        <v>45477</v>
      </c>
      <c r="I438" s="22">
        <v>45477</v>
      </c>
      <c r="J438" s="22">
        <v>45473</v>
      </c>
      <c r="K438" s="22"/>
      <c r="M438" t="s">
        <v>216</v>
      </c>
      <c r="N438" t="s">
        <v>233</v>
      </c>
      <c r="O438" t="s">
        <v>386</v>
      </c>
      <c r="P438" t="s">
        <v>196</v>
      </c>
      <c r="Q438" t="s">
        <v>197</v>
      </c>
      <c r="R438" t="s">
        <v>198</v>
      </c>
      <c r="S438" t="s">
        <v>81</v>
      </c>
    </row>
    <row r="439" spans="1:19" x14ac:dyDescent="0.35">
      <c r="A439">
        <v>62991</v>
      </c>
      <c r="C439">
        <v>104</v>
      </c>
      <c r="D439" t="s">
        <v>39</v>
      </c>
      <c r="E439" t="s">
        <v>250</v>
      </c>
      <c r="F439">
        <v>3080.02</v>
      </c>
      <c r="G439" s="22">
        <v>45478</v>
      </c>
      <c r="H439" s="22">
        <v>45477</v>
      </c>
      <c r="I439" s="22">
        <v>45477</v>
      </c>
      <c r="J439" s="22">
        <v>45473</v>
      </c>
      <c r="K439" s="22"/>
      <c r="M439" t="s">
        <v>216</v>
      </c>
      <c r="N439" t="s">
        <v>233</v>
      </c>
      <c r="O439" t="s">
        <v>386</v>
      </c>
      <c r="P439" t="s">
        <v>196</v>
      </c>
      <c r="Q439" t="s">
        <v>197</v>
      </c>
      <c r="R439" t="s">
        <v>198</v>
      </c>
      <c r="S439" t="s">
        <v>81</v>
      </c>
    </row>
    <row r="440" spans="1:19" x14ac:dyDescent="0.35">
      <c r="A440">
        <v>62992</v>
      </c>
      <c r="C440">
        <v>104</v>
      </c>
      <c r="D440" t="s">
        <v>39</v>
      </c>
      <c r="E440" t="s">
        <v>252</v>
      </c>
      <c r="F440">
        <v>3531.61</v>
      </c>
      <c r="G440" s="22">
        <v>45478</v>
      </c>
      <c r="H440" s="22">
        <v>45477</v>
      </c>
      <c r="I440" s="22">
        <v>45477</v>
      </c>
      <c r="J440" s="22">
        <v>45473</v>
      </c>
      <c r="K440" s="22"/>
      <c r="M440" t="s">
        <v>216</v>
      </c>
      <c r="N440" t="s">
        <v>233</v>
      </c>
      <c r="O440" t="s">
        <v>386</v>
      </c>
      <c r="P440" t="s">
        <v>196</v>
      </c>
      <c r="Q440" t="s">
        <v>197</v>
      </c>
      <c r="R440" t="s">
        <v>198</v>
      </c>
      <c r="S440" t="s">
        <v>81</v>
      </c>
    </row>
    <row r="441" spans="1:19" x14ac:dyDescent="0.35">
      <c r="A441">
        <v>62993</v>
      </c>
      <c r="C441">
        <v>104</v>
      </c>
      <c r="D441" t="s">
        <v>39</v>
      </c>
      <c r="E441" t="s">
        <v>253</v>
      </c>
      <c r="F441">
        <v>2897.92</v>
      </c>
      <c r="G441" s="22">
        <v>45478</v>
      </c>
      <c r="H441" s="22">
        <v>45477</v>
      </c>
      <c r="I441" s="22">
        <v>45477</v>
      </c>
      <c r="J441" s="22">
        <v>45473</v>
      </c>
      <c r="K441" s="22"/>
      <c r="M441" t="s">
        <v>216</v>
      </c>
      <c r="N441" t="s">
        <v>233</v>
      </c>
      <c r="O441" t="s">
        <v>386</v>
      </c>
      <c r="P441" t="s">
        <v>196</v>
      </c>
      <c r="Q441" t="s">
        <v>197</v>
      </c>
      <c r="R441" t="s">
        <v>198</v>
      </c>
      <c r="S441" t="s">
        <v>81</v>
      </c>
    </row>
    <row r="442" spans="1:19" x14ac:dyDescent="0.35">
      <c r="A442">
        <v>62994</v>
      </c>
      <c r="C442">
        <v>104</v>
      </c>
      <c r="D442" t="s">
        <v>39</v>
      </c>
      <c r="E442" t="s">
        <v>254</v>
      </c>
      <c r="F442">
        <v>2097.46</v>
      </c>
      <c r="G442" s="22">
        <v>45478</v>
      </c>
      <c r="H442" s="22">
        <v>45477</v>
      </c>
      <c r="I442" s="22">
        <v>45477</v>
      </c>
      <c r="J442" s="22">
        <v>45473</v>
      </c>
      <c r="K442" s="22"/>
      <c r="M442" t="s">
        <v>216</v>
      </c>
      <c r="N442" t="s">
        <v>233</v>
      </c>
      <c r="O442" t="s">
        <v>386</v>
      </c>
      <c r="P442" t="s">
        <v>196</v>
      </c>
      <c r="Q442" t="s">
        <v>197</v>
      </c>
      <c r="R442" t="s">
        <v>198</v>
      </c>
      <c r="S442" t="s">
        <v>81</v>
      </c>
    </row>
    <row r="443" spans="1:19" x14ac:dyDescent="0.35">
      <c r="A443">
        <v>62995</v>
      </c>
      <c r="C443">
        <v>104</v>
      </c>
      <c r="D443" t="s">
        <v>39</v>
      </c>
      <c r="E443" t="s">
        <v>255</v>
      </c>
      <c r="F443">
        <v>4098.7700000000004</v>
      </c>
      <c r="G443" s="22">
        <v>45478</v>
      </c>
      <c r="H443" s="22">
        <v>45477</v>
      </c>
      <c r="I443" s="22">
        <v>45477</v>
      </c>
      <c r="J443" s="22">
        <v>45473</v>
      </c>
      <c r="K443" s="22"/>
      <c r="M443" t="s">
        <v>216</v>
      </c>
      <c r="N443" t="s">
        <v>233</v>
      </c>
      <c r="O443" t="s">
        <v>386</v>
      </c>
      <c r="P443" t="s">
        <v>196</v>
      </c>
      <c r="Q443" t="s">
        <v>197</v>
      </c>
      <c r="R443" t="s">
        <v>198</v>
      </c>
      <c r="S443" t="s">
        <v>81</v>
      </c>
    </row>
    <row r="444" spans="1:19" x14ac:dyDescent="0.35">
      <c r="A444">
        <v>62996</v>
      </c>
      <c r="C444">
        <v>104</v>
      </c>
      <c r="D444" t="s">
        <v>39</v>
      </c>
      <c r="E444" t="s">
        <v>256</v>
      </c>
      <c r="F444">
        <v>3042.48</v>
      </c>
      <c r="G444" s="22">
        <v>45478</v>
      </c>
      <c r="H444" s="22">
        <v>45477</v>
      </c>
      <c r="I444" s="22">
        <v>45477</v>
      </c>
      <c r="J444" s="22">
        <v>45473</v>
      </c>
      <c r="K444" s="22"/>
      <c r="M444" t="s">
        <v>216</v>
      </c>
      <c r="N444" t="s">
        <v>233</v>
      </c>
      <c r="O444" t="s">
        <v>386</v>
      </c>
      <c r="P444" t="s">
        <v>196</v>
      </c>
      <c r="Q444" t="s">
        <v>197</v>
      </c>
      <c r="R444" t="s">
        <v>198</v>
      </c>
      <c r="S444" t="s">
        <v>81</v>
      </c>
    </row>
    <row r="445" spans="1:19" x14ac:dyDescent="0.35">
      <c r="A445">
        <v>62997</v>
      </c>
      <c r="C445">
        <v>104</v>
      </c>
      <c r="D445" t="s">
        <v>39</v>
      </c>
      <c r="E445" t="s">
        <v>257</v>
      </c>
      <c r="F445">
        <v>3911.85</v>
      </c>
      <c r="G445" s="22">
        <v>45478</v>
      </c>
      <c r="H445" s="22">
        <v>45477</v>
      </c>
      <c r="I445" s="22">
        <v>45477</v>
      </c>
      <c r="J445" s="22">
        <v>45473</v>
      </c>
      <c r="K445" s="22"/>
      <c r="M445" t="s">
        <v>216</v>
      </c>
      <c r="N445" t="s">
        <v>233</v>
      </c>
      <c r="O445" t="s">
        <v>386</v>
      </c>
      <c r="P445" t="s">
        <v>196</v>
      </c>
      <c r="Q445" t="s">
        <v>197</v>
      </c>
      <c r="R445" t="s">
        <v>198</v>
      </c>
      <c r="S445" t="s">
        <v>81</v>
      </c>
    </row>
    <row r="446" spans="1:19" x14ac:dyDescent="0.35">
      <c r="A446">
        <v>62998</v>
      </c>
      <c r="C446">
        <v>104</v>
      </c>
      <c r="D446" t="s">
        <v>39</v>
      </c>
      <c r="E446" t="s">
        <v>258</v>
      </c>
      <c r="F446">
        <v>2764.63</v>
      </c>
      <c r="G446" s="22">
        <v>45478</v>
      </c>
      <c r="H446" s="22">
        <v>45477</v>
      </c>
      <c r="I446" s="22">
        <v>45477</v>
      </c>
      <c r="J446" s="22">
        <v>45473</v>
      </c>
      <c r="K446" s="22"/>
      <c r="M446" t="s">
        <v>216</v>
      </c>
      <c r="N446" t="s">
        <v>233</v>
      </c>
      <c r="O446" t="s">
        <v>386</v>
      </c>
      <c r="P446" t="s">
        <v>196</v>
      </c>
      <c r="Q446" t="s">
        <v>197</v>
      </c>
      <c r="R446" t="s">
        <v>198</v>
      </c>
      <c r="S446" t="s">
        <v>81</v>
      </c>
    </row>
    <row r="447" spans="1:19" x14ac:dyDescent="0.35">
      <c r="A447">
        <v>63082</v>
      </c>
      <c r="C447">
        <v>104</v>
      </c>
      <c r="D447" t="s">
        <v>39</v>
      </c>
      <c r="E447" t="s">
        <v>330</v>
      </c>
      <c r="F447">
        <v>158.5</v>
      </c>
      <c r="G447" s="22">
        <v>45446</v>
      </c>
      <c r="H447" s="22">
        <v>45477</v>
      </c>
      <c r="I447" s="22">
        <v>45477</v>
      </c>
      <c r="J447" s="22">
        <v>45433</v>
      </c>
      <c r="K447" s="22">
        <v>45477</v>
      </c>
      <c r="L447" t="s">
        <v>192</v>
      </c>
      <c r="M447" t="s">
        <v>210</v>
      </c>
      <c r="N447" t="s">
        <v>221</v>
      </c>
      <c r="O447" t="s">
        <v>390</v>
      </c>
      <c r="P447" t="s">
        <v>196</v>
      </c>
      <c r="Q447" t="s">
        <v>197</v>
      </c>
      <c r="R447" t="s">
        <v>198</v>
      </c>
      <c r="S447" t="s">
        <v>81</v>
      </c>
    </row>
    <row r="448" spans="1:19" x14ac:dyDescent="0.35">
      <c r="A448">
        <v>63083</v>
      </c>
      <c r="C448">
        <v>104</v>
      </c>
      <c r="D448" t="s">
        <v>39</v>
      </c>
      <c r="E448" t="s">
        <v>330</v>
      </c>
      <c r="F448">
        <v>180.34</v>
      </c>
      <c r="G448" s="22">
        <v>45467</v>
      </c>
      <c r="H448" s="22">
        <v>45477</v>
      </c>
      <c r="I448" s="22">
        <v>45477</v>
      </c>
      <c r="J448" s="22">
        <v>45456</v>
      </c>
      <c r="K448" s="22">
        <v>45477</v>
      </c>
      <c r="L448" t="s">
        <v>192</v>
      </c>
      <c r="M448" t="s">
        <v>210</v>
      </c>
      <c r="N448" t="s">
        <v>221</v>
      </c>
      <c r="O448" t="s">
        <v>391</v>
      </c>
      <c r="P448" t="s">
        <v>196</v>
      </c>
      <c r="Q448" t="s">
        <v>197</v>
      </c>
      <c r="R448" t="s">
        <v>198</v>
      </c>
      <c r="S448" t="s">
        <v>81</v>
      </c>
    </row>
    <row r="449" spans="1:19" x14ac:dyDescent="0.35">
      <c r="A449">
        <v>63345</v>
      </c>
      <c r="C449">
        <v>104</v>
      </c>
      <c r="D449" t="s">
        <v>39</v>
      </c>
      <c r="E449" t="s">
        <v>308</v>
      </c>
      <c r="F449">
        <v>24</v>
      </c>
      <c r="G449" s="22">
        <v>45477</v>
      </c>
      <c r="H449" s="22"/>
      <c r="I449" s="22">
        <v>45477</v>
      </c>
      <c r="J449" s="22">
        <v>45477</v>
      </c>
      <c r="K449" s="22">
        <v>45478</v>
      </c>
      <c r="L449" t="s">
        <v>309</v>
      </c>
      <c r="M449" t="s">
        <v>193</v>
      </c>
      <c r="N449" t="s">
        <v>329</v>
      </c>
      <c r="O449" t="s">
        <v>386</v>
      </c>
      <c r="P449" t="s">
        <v>196</v>
      </c>
      <c r="Q449" t="s">
        <v>197</v>
      </c>
      <c r="R449" t="s">
        <v>198</v>
      </c>
      <c r="S449" t="s">
        <v>81</v>
      </c>
    </row>
    <row r="450" spans="1:19" x14ac:dyDescent="0.35">
      <c r="A450">
        <v>59764</v>
      </c>
      <c r="C450">
        <v>104</v>
      </c>
      <c r="D450" t="s">
        <v>39</v>
      </c>
      <c r="E450" t="s">
        <v>204</v>
      </c>
      <c r="F450">
        <v>874.25</v>
      </c>
      <c r="G450" s="22">
        <v>45476</v>
      </c>
      <c r="H450" s="22">
        <v>45476</v>
      </c>
      <c r="I450" s="22">
        <v>45476</v>
      </c>
      <c r="J450" s="22">
        <v>45462</v>
      </c>
      <c r="K450" s="22">
        <v>45463</v>
      </c>
      <c r="L450" t="s">
        <v>192</v>
      </c>
      <c r="O450" t="s">
        <v>386</v>
      </c>
      <c r="P450" t="s">
        <v>196</v>
      </c>
      <c r="Q450" t="s">
        <v>197</v>
      </c>
      <c r="R450" t="s">
        <v>198</v>
      </c>
      <c r="S450" t="s">
        <v>81</v>
      </c>
    </row>
    <row r="451" spans="1:19" x14ac:dyDescent="0.35">
      <c r="A451">
        <v>59769</v>
      </c>
      <c r="C451">
        <v>104</v>
      </c>
      <c r="D451" t="s">
        <v>39</v>
      </c>
      <c r="E451" t="s">
        <v>264</v>
      </c>
      <c r="F451">
        <v>5123.1400000000003</v>
      </c>
      <c r="G451" s="22">
        <v>45476</v>
      </c>
      <c r="H451" s="22">
        <v>45476</v>
      </c>
      <c r="I451" s="22">
        <v>45476</v>
      </c>
      <c r="J451" s="22">
        <v>45463</v>
      </c>
      <c r="K451" s="22">
        <v>45463</v>
      </c>
      <c r="L451" t="s">
        <v>192</v>
      </c>
      <c r="O451" t="s">
        <v>386</v>
      </c>
      <c r="P451" t="s">
        <v>196</v>
      </c>
      <c r="Q451" t="s">
        <v>197</v>
      </c>
      <c r="R451" t="s">
        <v>198</v>
      </c>
      <c r="S451" t="s">
        <v>81</v>
      </c>
    </row>
    <row r="452" spans="1:19" x14ac:dyDescent="0.35">
      <c r="A452">
        <v>59778</v>
      </c>
      <c r="C452">
        <v>104</v>
      </c>
      <c r="D452" t="s">
        <v>39</v>
      </c>
      <c r="E452" t="s">
        <v>207</v>
      </c>
      <c r="F452">
        <v>1843.36</v>
      </c>
      <c r="G452" s="22">
        <v>45476</v>
      </c>
      <c r="H452" s="22">
        <v>45476</v>
      </c>
      <c r="I452" s="22">
        <v>45476</v>
      </c>
      <c r="J452" s="22">
        <v>45463</v>
      </c>
      <c r="K452" s="22">
        <v>45463</v>
      </c>
      <c r="L452" t="s">
        <v>192</v>
      </c>
      <c r="O452" t="s">
        <v>386</v>
      </c>
      <c r="P452" t="s">
        <v>196</v>
      </c>
      <c r="Q452" t="s">
        <v>197</v>
      </c>
      <c r="R452" t="s">
        <v>198</v>
      </c>
      <c r="S452" t="s">
        <v>81</v>
      </c>
    </row>
    <row r="453" spans="1:19" x14ac:dyDescent="0.35">
      <c r="A453">
        <v>59779</v>
      </c>
      <c r="C453">
        <v>104</v>
      </c>
      <c r="D453" t="s">
        <v>39</v>
      </c>
      <c r="E453" t="s">
        <v>236</v>
      </c>
      <c r="F453">
        <v>756.4</v>
      </c>
      <c r="G453" s="22">
        <v>45476</v>
      </c>
      <c r="H453" s="22">
        <v>45476</v>
      </c>
      <c r="I453" s="22">
        <v>45476</v>
      </c>
      <c r="J453" s="22">
        <v>45462</v>
      </c>
      <c r="K453" s="22">
        <v>45463</v>
      </c>
      <c r="L453" t="s">
        <v>192</v>
      </c>
      <c r="O453" t="s">
        <v>386</v>
      </c>
      <c r="P453" t="s">
        <v>196</v>
      </c>
      <c r="Q453" t="s">
        <v>197</v>
      </c>
      <c r="R453" t="s">
        <v>198</v>
      </c>
      <c r="S453" t="s">
        <v>81</v>
      </c>
    </row>
    <row r="454" spans="1:19" x14ac:dyDescent="0.35">
      <c r="A454">
        <v>60131</v>
      </c>
      <c r="C454">
        <v>104</v>
      </c>
      <c r="D454" t="s">
        <v>39</v>
      </c>
      <c r="E454" t="s">
        <v>303</v>
      </c>
      <c r="F454">
        <v>416.5</v>
      </c>
      <c r="G454" s="22">
        <v>45476</v>
      </c>
      <c r="H454" s="22">
        <v>45476</v>
      </c>
      <c r="I454" s="22">
        <v>45476</v>
      </c>
      <c r="J454" s="22">
        <v>45462</v>
      </c>
      <c r="K454" s="22">
        <v>45464</v>
      </c>
      <c r="L454" t="s">
        <v>192</v>
      </c>
      <c r="O454" t="s">
        <v>386</v>
      </c>
      <c r="P454" t="s">
        <v>196</v>
      </c>
      <c r="Q454" t="s">
        <v>197</v>
      </c>
      <c r="R454" t="s">
        <v>198</v>
      </c>
      <c r="S454" t="s">
        <v>81</v>
      </c>
    </row>
    <row r="455" spans="1:19" x14ac:dyDescent="0.35">
      <c r="A455">
        <v>60214</v>
      </c>
      <c r="C455">
        <v>104</v>
      </c>
      <c r="D455" t="s">
        <v>39</v>
      </c>
      <c r="E455" t="s">
        <v>268</v>
      </c>
      <c r="F455">
        <v>547.84</v>
      </c>
      <c r="G455" s="22">
        <v>45476</v>
      </c>
      <c r="H455" s="22">
        <v>45476</v>
      </c>
      <c r="I455" s="22">
        <v>45476</v>
      </c>
      <c r="J455" s="22">
        <v>45462</v>
      </c>
      <c r="K455" s="22">
        <v>45467</v>
      </c>
      <c r="L455" t="s">
        <v>192</v>
      </c>
      <c r="O455" t="s">
        <v>386</v>
      </c>
      <c r="P455" t="s">
        <v>196</v>
      </c>
      <c r="Q455" t="s">
        <v>197</v>
      </c>
      <c r="R455" t="s">
        <v>198</v>
      </c>
      <c r="S455" t="s">
        <v>81</v>
      </c>
    </row>
    <row r="456" spans="1:19" x14ac:dyDescent="0.35">
      <c r="A456">
        <v>61481</v>
      </c>
      <c r="C456">
        <v>104</v>
      </c>
      <c r="D456" t="s">
        <v>39</v>
      </c>
      <c r="E456" t="s">
        <v>328</v>
      </c>
      <c r="F456">
        <v>211.71</v>
      </c>
      <c r="G456" s="22">
        <v>45476</v>
      </c>
      <c r="H456" s="22">
        <v>45476</v>
      </c>
      <c r="I456" s="22">
        <v>45476</v>
      </c>
      <c r="J456" s="22">
        <v>45469</v>
      </c>
      <c r="K456" s="22">
        <v>45469</v>
      </c>
      <c r="L456" t="s">
        <v>192</v>
      </c>
      <c r="M456" t="s">
        <v>210</v>
      </c>
      <c r="N456" t="s">
        <v>211</v>
      </c>
      <c r="O456" t="s">
        <v>386</v>
      </c>
      <c r="P456" t="s">
        <v>196</v>
      </c>
      <c r="Q456" t="s">
        <v>197</v>
      </c>
      <c r="R456" t="s">
        <v>198</v>
      </c>
      <c r="S456" t="s">
        <v>81</v>
      </c>
    </row>
    <row r="457" spans="1:19" x14ac:dyDescent="0.35">
      <c r="A457">
        <v>59384</v>
      </c>
      <c r="C457">
        <v>104</v>
      </c>
      <c r="D457" t="s">
        <v>39</v>
      </c>
      <c r="E457" t="s">
        <v>392</v>
      </c>
      <c r="F457">
        <v>183.71</v>
      </c>
      <c r="G457" s="22">
        <v>45476</v>
      </c>
      <c r="H457" s="22">
        <v>45476</v>
      </c>
      <c r="I457" s="22">
        <v>45476</v>
      </c>
      <c r="J457" s="22">
        <v>45461</v>
      </c>
      <c r="K457" s="22">
        <v>45461</v>
      </c>
      <c r="L457" t="s">
        <v>97</v>
      </c>
      <c r="M457" t="s">
        <v>280</v>
      </c>
      <c r="N457" t="s">
        <v>281</v>
      </c>
      <c r="O457" t="s">
        <v>386</v>
      </c>
      <c r="P457" t="s">
        <v>196</v>
      </c>
      <c r="Q457" t="s">
        <v>197</v>
      </c>
      <c r="R457" t="s">
        <v>198</v>
      </c>
      <c r="S457" t="s">
        <v>81</v>
      </c>
    </row>
    <row r="458" spans="1:19" x14ac:dyDescent="0.35">
      <c r="A458">
        <v>57469</v>
      </c>
      <c r="C458">
        <v>104</v>
      </c>
      <c r="D458" t="s">
        <v>39</v>
      </c>
      <c r="E458" t="s">
        <v>290</v>
      </c>
      <c r="F458">
        <v>473.4</v>
      </c>
      <c r="G458" s="22">
        <v>45476</v>
      </c>
      <c r="H458" s="22">
        <v>45476</v>
      </c>
      <c r="I458" s="22">
        <v>45476</v>
      </c>
      <c r="J458" s="22">
        <v>45449</v>
      </c>
      <c r="K458" s="22">
        <v>45449</v>
      </c>
      <c r="L458" t="s">
        <v>192</v>
      </c>
      <c r="O458" t="s">
        <v>386</v>
      </c>
      <c r="P458" t="s">
        <v>196</v>
      </c>
      <c r="Q458" t="s">
        <v>197</v>
      </c>
      <c r="R458" t="s">
        <v>198</v>
      </c>
      <c r="S458" t="s">
        <v>81</v>
      </c>
    </row>
    <row r="459" spans="1:19" x14ac:dyDescent="0.35">
      <c r="A459">
        <v>58130</v>
      </c>
      <c r="C459">
        <v>104</v>
      </c>
      <c r="D459" t="s">
        <v>39</v>
      </c>
      <c r="E459" t="s">
        <v>237</v>
      </c>
      <c r="F459">
        <v>1300.5</v>
      </c>
      <c r="G459" s="22">
        <v>45475</v>
      </c>
      <c r="H459" s="22">
        <v>45475</v>
      </c>
      <c r="I459" s="22">
        <v>45475</v>
      </c>
      <c r="J459" s="22">
        <v>45455</v>
      </c>
      <c r="K459" s="22">
        <v>45455</v>
      </c>
      <c r="L459" t="s">
        <v>192</v>
      </c>
      <c r="O459" t="s">
        <v>386</v>
      </c>
      <c r="P459" t="s">
        <v>196</v>
      </c>
      <c r="Q459" t="s">
        <v>197</v>
      </c>
      <c r="R459" t="s">
        <v>198</v>
      </c>
      <c r="S459" t="s">
        <v>81</v>
      </c>
    </row>
    <row r="460" spans="1:19" x14ac:dyDescent="0.35">
      <c r="A460">
        <v>58287</v>
      </c>
      <c r="C460">
        <v>104</v>
      </c>
      <c r="D460" t="s">
        <v>39</v>
      </c>
      <c r="E460" t="s">
        <v>209</v>
      </c>
      <c r="F460">
        <v>828.2</v>
      </c>
      <c r="G460" s="22">
        <v>45475</v>
      </c>
      <c r="H460" s="22">
        <v>45475</v>
      </c>
      <c r="I460" s="22">
        <v>45475</v>
      </c>
      <c r="J460" s="22">
        <v>45455</v>
      </c>
      <c r="K460" s="22">
        <v>45455</v>
      </c>
      <c r="L460" t="s">
        <v>192</v>
      </c>
      <c r="O460" t="s">
        <v>386</v>
      </c>
      <c r="P460" t="s">
        <v>196</v>
      </c>
      <c r="Q460" t="s">
        <v>197</v>
      </c>
      <c r="R460" t="s">
        <v>198</v>
      </c>
      <c r="S460" t="s">
        <v>81</v>
      </c>
    </row>
    <row r="461" spans="1:19" x14ac:dyDescent="0.35">
      <c r="A461">
        <v>58405</v>
      </c>
      <c r="C461">
        <v>104</v>
      </c>
      <c r="D461" t="s">
        <v>39</v>
      </c>
      <c r="F461">
        <v>2881.92</v>
      </c>
      <c r="G461" s="22">
        <v>45475</v>
      </c>
      <c r="H461" s="22">
        <v>45475</v>
      </c>
      <c r="I461" s="22">
        <v>45475</v>
      </c>
      <c r="J461" s="22">
        <v>45456</v>
      </c>
      <c r="K461" s="22">
        <v>45456</v>
      </c>
      <c r="L461" t="s">
        <v>192</v>
      </c>
      <c r="O461" t="s">
        <v>386</v>
      </c>
      <c r="P461" t="s">
        <v>196</v>
      </c>
      <c r="Q461" t="s">
        <v>197</v>
      </c>
      <c r="R461" t="s">
        <v>198</v>
      </c>
      <c r="S461" t="s">
        <v>81</v>
      </c>
    </row>
    <row r="462" spans="1:19" x14ac:dyDescent="0.35">
      <c r="A462">
        <v>59121</v>
      </c>
      <c r="C462">
        <v>104</v>
      </c>
      <c r="D462" t="s">
        <v>39</v>
      </c>
      <c r="E462" t="s">
        <v>299</v>
      </c>
      <c r="F462">
        <v>600</v>
      </c>
      <c r="G462" s="22">
        <v>45475</v>
      </c>
      <c r="H462" s="22">
        <v>45475</v>
      </c>
      <c r="I462" s="22">
        <v>45475</v>
      </c>
      <c r="J462" s="22">
        <v>45460</v>
      </c>
      <c r="K462" s="22">
        <v>45460</v>
      </c>
      <c r="L462" t="s">
        <v>97</v>
      </c>
      <c r="M462" t="s">
        <v>239</v>
      </c>
      <c r="N462" t="s">
        <v>337</v>
      </c>
      <c r="O462" t="s">
        <v>386</v>
      </c>
      <c r="P462" t="s">
        <v>196</v>
      </c>
      <c r="Q462" t="s">
        <v>197</v>
      </c>
      <c r="R462" t="s">
        <v>198</v>
      </c>
      <c r="S462" t="s">
        <v>81</v>
      </c>
    </row>
    <row r="463" spans="1:19" x14ac:dyDescent="0.35">
      <c r="A463">
        <v>59332</v>
      </c>
      <c r="C463">
        <v>104</v>
      </c>
      <c r="D463" t="s">
        <v>39</v>
      </c>
      <c r="E463" t="s">
        <v>231</v>
      </c>
      <c r="F463">
        <v>2416.66</v>
      </c>
      <c r="G463" s="22">
        <v>45475</v>
      </c>
      <c r="H463" s="22">
        <v>45475</v>
      </c>
      <c r="I463" s="22">
        <v>45475</v>
      </c>
      <c r="J463" s="22">
        <v>45461</v>
      </c>
      <c r="K463" s="22">
        <v>45461</v>
      </c>
      <c r="L463" t="s">
        <v>192</v>
      </c>
      <c r="O463" t="s">
        <v>386</v>
      </c>
      <c r="P463" t="s">
        <v>196</v>
      </c>
      <c r="Q463" t="s">
        <v>197</v>
      </c>
      <c r="R463" t="s">
        <v>198</v>
      </c>
      <c r="S463" t="s">
        <v>81</v>
      </c>
    </row>
    <row r="464" spans="1:19" x14ac:dyDescent="0.35">
      <c r="A464">
        <v>59428</v>
      </c>
      <c r="C464">
        <v>104</v>
      </c>
      <c r="D464" t="s">
        <v>39</v>
      </c>
      <c r="E464" t="s">
        <v>342</v>
      </c>
      <c r="F464">
        <v>2600</v>
      </c>
      <c r="G464" s="22">
        <v>45475</v>
      </c>
      <c r="H464" s="22">
        <v>45475</v>
      </c>
      <c r="I464" s="22">
        <v>45475</v>
      </c>
      <c r="J464" s="22">
        <v>45460</v>
      </c>
      <c r="K464" s="22">
        <v>45462</v>
      </c>
      <c r="L464" t="s">
        <v>97</v>
      </c>
      <c r="M464" t="s">
        <v>300</v>
      </c>
      <c r="N464" t="s">
        <v>300</v>
      </c>
      <c r="O464" t="s">
        <v>386</v>
      </c>
      <c r="P464" t="s">
        <v>196</v>
      </c>
      <c r="Q464" t="s">
        <v>197</v>
      </c>
      <c r="R464" t="s">
        <v>198</v>
      </c>
      <c r="S464" t="s">
        <v>81</v>
      </c>
    </row>
    <row r="465" spans="1:19" x14ac:dyDescent="0.35">
      <c r="A465">
        <v>59429</v>
      </c>
      <c r="C465">
        <v>104</v>
      </c>
      <c r="D465" t="s">
        <v>39</v>
      </c>
      <c r="E465" t="s">
        <v>342</v>
      </c>
      <c r="F465">
        <v>2500</v>
      </c>
      <c r="G465" s="22">
        <v>45475</v>
      </c>
      <c r="H465" s="22">
        <v>45475</v>
      </c>
      <c r="I465" s="22">
        <v>45475</v>
      </c>
      <c r="J465" s="22">
        <v>45460</v>
      </c>
      <c r="K465" s="22">
        <v>45462</v>
      </c>
      <c r="L465" t="s">
        <v>97</v>
      </c>
      <c r="M465" t="s">
        <v>239</v>
      </c>
      <c r="N465" t="s">
        <v>337</v>
      </c>
      <c r="O465" t="s">
        <v>386</v>
      </c>
      <c r="P465" t="s">
        <v>196</v>
      </c>
      <c r="Q465" t="s">
        <v>197</v>
      </c>
      <c r="R465" t="s">
        <v>198</v>
      </c>
      <c r="S465" t="s">
        <v>81</v>
      </c>
    </row>
    <row r="466" spans="1:19" x14ac:dyDescent="0.35">
      <c r="A466">
        <v>59481</v>
      </c>
      <c r="C466">
        <v>104</v>
      </c>
      <c r="D466" t="s">
        <v>39</v>
      </c>
      <c r="E466" t="s">
        <v>207</v>
      </c>
      <c r="F466">
        <v>1480.29</v>
      </c>
      <c r="G466" s="22">
        <v>45475</v>
      </c>
      <c r="H466" s="22">
        <v>45475</v>
      </c>
      <c r="I466" s="22">
        <v>45475</v>
      </c>
      <c r="J466" s="22">
        <v>45462</v>
      </c>
      <c r="K466" s="22">
        <v>45462</v>
      </c>
      <c r="L466" t="s">
        <v>192</v>
      </c>
      <c r="O466" t="s">
        <v>386</v>
      </c>
      <c r="P466" t="s">
        <v>196</v>
      </c>
      <c r="Q466" t="s">
        <v>197</v>
      </c>
      <c r="R466" t="s">
        <v>198</v>
      </c>
      <c r="S466" t="s">
        <v>81</v>
      </c>
    </row>
    <row r="467" spans="1:19" x14ac:dyDescent="0.35">
      <c r="A467">
        <v>59483</v>
      </c>
      <c r="C467">
        <v>104</v>
      </c>
      <c r="D467" t="s">
        <v>39</v>
      </c>
      <c r="E467" t="s">
        <v>204</v>
      </c>
      <c r="F467">
        <v>537.75</v>
      </c>
      <c r="G467" s="22">
        <v>45475</v>
      </c>
      <c r="H467" s="22">
        <v>45475</v>
      </c>
      <c r="I467" s="22">
        <v>45475</v>
      </c>
      <c r="J467" s="22">
        <v>45462</v>
      </c>
      <c r="K467" s="22">
        <v>45462</v>
      </c>
      <c r="L467" t="s">
        <v>192</v>
      </c>
      <c r="O467" t="s">
        <v>386</v>
      </c>
      <c r="P467" t="s">
        <v>196</v>
      </c>
      <c r="Q467" t="s">
        <v>197</v>
      </c>
      <c r="R467" t="s">
        <v>198</v>
      </c>
      <c r="S467" t="s">
        <v>81</v>
      </c>
    </row>
    <row r="468" spans="1:19" x14ac:dyDescent="0.35">
      <c r="A468">
        <v>62718</v>
      </c>
      <c r="C468">
        <v>104</v>
      </c>
      <c r="D468" t="s">
        <v>39</v>
      </c>
      <c r="E468" t="s">
        <v>308</v>
      </c>
      <c r="F468">
        <v>116</v>
      </c>
      <c r="G468" s="22">
        <v>45475</v>
      </c>
      <c r="H468" s="22"/>
      <c r="I468" s="22">
        <v>45475</v>
      </c>
      <c r="J468" s="22">
        <v>45475</v>
      </c>
      <c r="K468" s="22">
        <v>45476</v>
      </c>
      <c r="L468" t="s">
        <v>309</v>
      </c>
      <c r="M468" t="s">
        <v>280</v>
      </c>
      <c r="N468" t="s">
        <v>281</v>
      </c>
      <c r="O468" t="s">
        <v>386</v>
      </c>
      <c r="P468" t="s">
        <v>196</v>
      </c>
      <c r="Q468" t="s">
        <v>197</v>
      </c>
      <c r="R468" t="s">
        <v>198</v>
      </c>
      <c r="S468" t="s">
        <v>81</v>
      </c>
    </row>
    <row r="469" spans="1:19" x14ac:dyDescent="0.35">
      <c r="A469">
        <v>62751</v>
      </c>
      <c r="C469">
        <v>104</v>
      </c>
      <c r="D469" t="s">
        <v>39</v>
      </c>
      <c r="E469" t="s">
        <v>308</v>
      </c>
      <c r="F469">
        <v>6.98</v>
      </c>
      <c r="G469" s="22">
        <v>45475</v>
      </c>
      <c r="H469" s="22"/>
      <c r="I469" s="22">
        <v>45475</v>
      </c>
      <c r="J469" s="22">
        <v>45475</v>
      </c>
      <c r="K469" s="22">
        <v>45476</v>
      </c>
      <c r="L469" t="s">
        <v>309</v>
      </c>
      <c r="M469" t="s">
        <v>210</v>
      </c>
      <c r="N469" t="s">
        <v>211</v>
      </c>
      <c r="O469" t="s">
        <v>386</v>
      </c>
      <c r="P469" t="s">
        <v>196</v>
      </c>
      <c r="Q469" t="s">
        <v>197</v>
      </c>
      <c r="R469" t="s">
        <v>198</v>
      </c>
      <c r="S469" t="s">
        <v>81</v>
      </c>
    </row>
    <row r="470" spans="1:19" x14ac:dyDescent="0.35">
      <c r="A470">
        <v>59771</v>
      </c>
      <c r="C470">
        <v>104</v>
      </c>
      <c r="D470" t="s">
        <v>39</v>
      </c>
      <c r="E470" t="s">
        <v>230</v>
      </c>
      <c r="F470">
        <v>619.32000000000005</v>
      </c>
      <c r="G470" s="22">
        <v>45475</v>
      </c>
      <c r="H470" s="22">
        <v>45475</v>
      </c>
      <c r="I470" s="22">
        <v>45475</v>
      </c>
      <c r="J470" s="22">
        <v>45462</v>
      </c>
      <c r="K470" s="22">
        <v>45463</v>
      </c>
      <c r="L470" t="s">
        <v>192</v>
      </c>
      <c r="O470" t="s">
        <v>386</v>
      </c>
      <c r="P470" t="s">
        <v>196</v>
      </c>
      <c r="Q470" t="s">
        <v>197</v>
      </c>
      <c r="R470" t="s">
        <v>198</v>
      </c>
      <c r="S470" t="s">
        <v>81</v>
      </c>
    </row>
    <row r="471" spans="1:19" x14ac:dyDescent="0.35">
      <c r="A471">
        <v>59776</v>
      </c>
      <c r="C471">
        <v>104</v>
      </c>
      <c r="D471" t="s">
        <v>39</v>
      </c>
      <c r="E471" t="s">
        <v>265</v>
      </c>
      <c r="F471">
        <v>1317.1</v>
      </c>
      <c r="G471" s="22">
        <v>45475</v>
      </c>
      <c r="H471" s="22">
        <v>45475</v>
      </c>
      <c r="I471" s="22">
        <v>45475</v>
      </c>
      <c r="J471" s="22">
        <v>45463</v>
      </c>
      <c r="K471" s="22">
        <v>45463</v>
      </c>
      <c r="L471" t="s">
        <v>192</v>
      </c>
      <c r="O471" t="s">
        <v>386</v>
      </c>
      <c r="P471" t="s">
        <v>196</v>
      </c>
      <c r="Q471" t="s">
        <v>197</v>
      </c>
      <c r="R471" t="s">
        <v>198</v>
      </c>
      <c r="S471" t="s">
        <v>81</v>
      </c>
    </row>
    <row r="472" spans="1:19" x14ac:dyDescent="0.35">
      <c r="A472">
        <v>59773</v>
      </c>
      <c r="C472">
        <v>104</v>
      </c>
      <c r="D472" t="s">
        <v>39</v>
      </c>
      <c r="E472" t="s">
        <v>230</v>
      </c>
      <c r="F472">
        <v>136.5</v>
      </c>
      <c r="G472" s="22">
        <v>45474</v>
      </c>
      <c r="H472" s="22">
        <v>45474</v>
      </c>
      <c r="I472" s="22">
        <v>45474</v>
      </c>
      <c r="J472" s="22">
        <v>45462</v>
      </c>
      <c r="K472" s="22">
        <v>45463</v>
      </c>
      <c r="L472" t="s">
        <v>192</v>
      </c>
      <c r="O472" t="s">
        <v>386</v>
      </c>
      <c r="P472" t="s">
        <v>196</v>
      </c>
      <c r="Q472" t="s">
        <v>197</v>
      </c>
      <c r="R472" t="s">
        <v>198</v>
      </c>
      <c r="S472" t="s">
        <v>81</v>
      </c>
    </row>
    <row r="473" spans="1:19" x14ac:dyDescent="0.35">
      <c r="A473">
        <v>59780</v>
      </c>
      <c r="C473">
        <v>104</v>
      </c>
      <c r="D473" t="s">
        <v>39</v>
      </c>
      <c r="E473" t="s">
        <v>314</v>
      </c>
      <c r="F473">
        <v>91</v>
      </c>
      <c r="G473" s="22">
        <v>45474</v>
      </c>
      <c r="H473" s="22">
        <v>45474</v>
      </c>
      <c r="I473" s="22">
        <v>45474</v>
      </c>
      <c r="J473" s="22">
        <v>45463</v>
      </c>
      <c r="K473" s="22">
        <v>45463</v>
      </c>
      <c r="L473" t="s">
        <v>192</v>
      </c>
      <c r="O473" t="s">
        <v>386</v>
      </c>
      <c r="P473" t="s">
        <v>196</v>
      </c>
      <c r="Q473" t="s">
        <v>197</v>
      </c>
      <c r="R473" t="s">
        <v>198</v>
      </c>
      <c r="S473" t="s">
        <v>81</v>
      </c>
    </row>
    <row r="474" spans="1:19" x14ac:dyDescent="0.35">
      <c r="A474">
        <v>59781</v>
      </c>
      <c r="C474">
        <v>104</v>
      </c>
      <c r="D474" t="s">
        <v>39</v>
      </c>
      <c r="E474" t="s">
        <v>314</v>
      </c>
      <c r="F474">
        <v>131.6</v>
      </c>
      <c r="G474" s="22">
        <v>45474</v>
      </c>
      <c r="H474" s="22">
        <v>45474</v>
      </c>
      <c r="I474" s="22">
        <v>45474</v>
      </c>
      <c r="J474" s="22">
        <v>45463</v>
      </c>
      <c r="K474" s="22">
        <v>45463</v>
      </c>
      <c r="L474" t="s">
        <v>192</v>
      </c>
      <c r="O474" t="s">
        <v>386</v>
      </c>
      <c r="P474" t="s">
        <v>196</v>
      </c>
      <c r="Q474" t="s">
        <v>197</v>
      </c>
      <c r="R474" t="s">
        <v>198</v>
      </c>
      <c r="S474" t="s">
        <v>81</v>
      </c>
    </row>
    <row r="475" spans="1:19" x14ac:dyDescent="0.35">
      <c r="A475">
        <v>59782</v>
      </c>
      <c r="C475">
        <v>104</v>
      </c>
      <c r="D475" t="s">
        <v>39</v>
      </c>
      <c r="E475" t="s">
        <v>314</v>
      </c>
      <c r="F475">
        <v>1171.54</v>
      </c>
      <c r="G475" s="22">
        <v>45474</v>
      </c>
      <c r="H475" s="22">
        <v>45474</v>
      </c>
      <c r="I475" s="22">
        <v>45474</v>
      </c>
      <c r="J475" s="22">
        <v>45463</v>
      </c>
      <c r="K475" s="22">
        <v>45463</v>
      </c>
      <c r="L475" t="s">
        <v>192</v>
      </c>
      <c r="O475" t="s">
        <v>386</v>
      </c>
      <c r="P475" t="s">
        <v>196</v>
      </c>
      <c r="Q475" t="s">
        <v>197</v>
      </c>
      <c r="R475" t="s">
        <v>198</v>
      </c>
      <c r="S475" t="s">
        <v>81</v>
      </c>
    </row>
    <row r="476" spans="1:19" x14ac:dyDescent="0.35">
      <c r="A476">
        <v>60112</v>
      </c>
      <c r="C476">
        <v>104</v>
      </c>
      <c r="D476" t="s">
        <v>39</v>
      </c>
      <c r="E476" t="s">
        <v>314</v>
      </c>
      <c r="F476">
        <v>1078.2</v>
      </c>
      <c r="G476" s="22">
        <v>45474</v>
      </c>
      <c r="H476" s="22">
        <v>45474</v>
      </c>
      <c r="I476" s="22">
        <v>45474</v>
      </c>
      <c r="J476" s="22">
        <v>45462</v>
      </c>
      <c r="K476" s="22">
        <v>45464</v>
      </c>
      <c r="L476" t="s">
        <v>192</v>
      </c>
      <c r="O476" t="s">
        <v>386</v>
      </c>
      <c r="P476" t="s">
        <v>196</v>
      </c>
      <c r="Q476" t="s">
        <v>197</v>
      </c>
      <c r="R476" t="s">
        <v>198</v>
      </c>
      <c r="S476" t="s">
        <v>81</v>
      </c>
    </row>
    <row r="477" spans="1:19" x14ac:dyDescent="0.35">
      <c r="A477">
        <v>60137</v>
      </c>
      <c r="C477">
        <v>104</v>
      </c>
      <c r="D477" t="s">
        <v>39</v>
      </c>
      <c r="F477">
        <v>194.3</v>
      </c>
      <c r="G477" s="22">
        <v>45474</v>
      </c>
      <c r="H477" s="22">
        <v>45474</v>
      </c>
      <c r="I477" s="22">
        <v>45474</v>
      </c>
      <c r="J477" s="22">
        <v>45462</v>
      </c>
      <c r="K477" s="22">
        <v>45464</v>
      </c>
      <c r="L477" t="s">
        <v>192</v>
      </c>
      <c r="O477" t="s">
        <v>386</v>
      </c>
      <c r="P477" t="s">
        <v>196</v>
      </c>
      <c r="Q477" t="s">
        <v>197</v>
      </c>
      <c r="R477" t="s">
        <v>198</v>
      </c>
      <c r="S477" t="s">
        <v>81</v>
      </c>
    </row>
    <row r="478" spans="1:19" x14ac:dyDescent="0.35">
      <c r="A478">
        <v>60143</v>
      </c>
      <c r="C478">
        <v>104</v>
      </c>
      <c r="D478" t="s">
        <v>39</v>
      </c>
      <c r="E478" t="s">
        <v>330</v>
      </c>
      <c r="F478">
        <v>180.34</v>
      </c>
      <c r="G478" s="22">
        <v>45474</v>
      </c>
      <c r="H478" s="22">
        <v>45474</v>
      </c>
      <c r="I478" s="22">
        <v>45474</v>
      </c>
      <c r="J478" s="22">
        <v>45460</v>
      </c>
      <c r="K478" s="22">
        <v>45464</v>
      </c>
      <c r="L478" t="s">
        <v>192</v>
      </c>
      <c r="O478" t="s">
        <v>386</v>
      </c>
      <c r="P478" t="s">
        <v>196</v>
      </c>
      <c r="Q478" t="s">
        <v>197</v>
      </c>
      <c r="R478" t="s">
        <v>198</v>
      </c>
      <c r="S478" t="s">
        <v>81</v>
      </c>
    </row>
    <row r="479" spans="1:19" x14ac:dyDescent="0.35">
      <c r="A479">
        <v>60239</v>
      </c>
      <c r="C479">
        <v>104</v>
      </c>
      <c r="D479" t="s">
        <v>39</v>
      </c>
      <c r="E479" t="s">
        <v>345</v>
      </c>
      <c r="F479">
        <v>580</v>
      </c>
      <c r="G479" s="22">
        <v>45474</v>
      </c>
      <c r="H479" s="22">
        <v>45474</v>
      </c>
      <c r="I479" s="22">
        <v>45474</v>
      </c>
      <c r="J479" s="22">
        <v>45463</v>
      </c>
      <c r="K479" s="22">
        <v>45467</v>
      </c>
      <c r="L479" t="s">
        <v>192</v>
      </c>
      <c r="O479" t="s">
        <v>386</v>
      </c>
      <c r="P479" t="s">
        <v>196</v>
      </c>
      <c r="Q479" t="s">
        <v>197</v>
      </c>
      <c r="R479" t="s">
        <v>198</v>
      </c>
      <c r="S479" t="s">
        <v>81</v>
      </c>
    </row>
    <row r="480" spans="1:19" x14ac:dyDescent="0.35">
      <c r="A480">
        <v>61035</v>
      </c>
      <c r="C480">
        <v>104</v>
      </c>
      <c r="D480" t="s">
        <v>39</v>
      </c>
      <c r="E480" t="s">
        <v>274</v>
      </c>
      <c r="F480">
        <v>454.4</v>
      </c>
      <c r="G480" s="22">
        <v>45474</v>
      </c>
      <c r="H480" s="22">
        <v>45474</v>
      </c>
      <c r="I480" s="22">
        <v>45474</v>
      </c>
      <c r="J480" s="22">
        <v>45468</v>
      </c>
      <c r="K480" s="22">
        <v>45468</v>
      </c>
      <c r="L480" t="s">
        <v>192</v>
      </c>
      <c r="O480" t="s">
        <v>386</v>
      </c>
      <c r="P480" t="s">
        <v>196</v>
      </c>
      <c r="Q480" t="s">
        <v>197</v>
      </c>
      <c r="R480" t="s">
        <v>198</v>
      </c>
      <c r="S480" t="s">
        <v>81</v>
      </c>
    </row>
    <row r="481" spans="1:19" x14ac:dyDescent="0.35">
      <c r="A481">
        <v>61037</v>
      </c>
      <c r="C481">
        <v>104</v>
      </c>
      <c r="D481" t="s">
        <v>39</v>
      </c>
      <c r="E481" t="s">
        <v>330</v>
      </c>
      <c r="F481">
        <v>501.22</v>
      </c>
      <c r="G481" s="22">
        <v>45474</v>
      </c>
      <c r="H481" s="22">
        <v>45474</v>
      </c>
      <c r="I481" s="22">
        <v>45474</v>
      </c>
      <c r="J481" s="22">
        <v>45468</v>
      </c>
      <c r="K481" s="22">
        <v>45468</v>
      </c>
      <c r="L481" t="s">
        <v>192</v>
      </c>
      <c r="O481" t="s">
        <v>386</v>
      </c>
      <c r="P481" t="s">
        <v>196</v>
      </c>
      <c r="Q481" t="s">
        <v>197</v>
      </c>
      <c r="R481" t="s">
        <v>198</v>
      </c>
      <c r="S481" t="s">
        <v>81</v>
      </c>
    </row>
    <row r="482" spans="1:19" x14ac:dyDescent="0.35">
      <c r="A482">
        <v>58284</v>
      </c>
      <c r="C482">
        <v>104</v>
      </c>
      <c r="D482" t="s">
        <v>39</v>
      </c>
      <c r="E482" t="s">
        <v>235</v>
      </c>
      <c r="F482">
        <v>2699.87</v>
      </c>
      <c r="G482" s="22">
        <v>45473</v>
      </c>
      <c r="H482" s="22">
        <v>45474</v>
      </c>
      <c r="I482" s="22">
        <v>45474</v>
      </c>
      <c r="J482" s="22">
        <v>45455</v>
      </c>
      <c r="K482" s="22">
        <v>45455</v>
      </c>
      <c r="L482" t="s">
        <v>192</v>
      </c>
      <c r="O482" t="s">
        <v>391</v>
      </c>
      <c r="P482" t="s">
        <v>196</v>
      </c>
      <c r="Q482" t="s">
        <v>197</v>
      </c>
      <c r="R482" t="s">
        <v>198</v>
      </c>
      <c r="S482" t="s">
        <v>81</v>
      </c>
    </row>
    <row r="483" spans="1:19" x14ac:dyDescent="0.35">
      <c r="A483">
        <v>59123</v>
      </c>
      <c r="C483">
        <v>104</v>
      </c>
      <c r="D483" t="s">
        <v>39</v>
      </c>
      <c r="E483" t="s">
        <v>266</v>
      </c>
      <c r="F483">
        <v>1391.28</v>
      </c>
      <c r="G483" s="22">
        <v>45472</v>
      </c>
      <c r="H483" s="22">
        <v>45474</v>
      </c>
      <c r="I483" s="22">
        <v>45474</v>
      </c>
      <c r="J483" s="22">
        <v>45460</v>
      </c>
      <c r="K483" s="22">
        <v>45460</v>
      </c>
      <c r="L483" t="s">
        <v>192</v>
      </c>
      <c r="O483" t="s">
        <v>391</v>
      </c>
      <c r="P483" t="s">
        <v>196</v>
      </c>
      <c r="Q483" t="s">
        <v>197</v>
      </c>
      <c r="R483" t="s">
        <v>198</v>
      </c>
      <c r="S483" t="s">
        <v>81</v>
      </c>
    </row>
    <row r="484" spans="1:19" x14ac:dyDescent="0.35">
      <c r="A484">
        <v>59126</v>
      </c>
      <c r="C484">
        <v>104</v>
      </c>
      <c r="D484" t="s">
        <v>39</v>
      </c>
      <c r="E484" t="s">
        <v>207</v>
      </c>
      <c r="F484">
        <v>1707.27</v>
      </c>
      <c r="G484" s="22">
        <v>45473</v>
      </c>
      <c r="H484" s="22">
        <v>45474</v>
      </c>
      <c r="I484" s="22">
        <v>45474</v>
      </c>
      <c r="J484" s="22">
        <v>45460</v>
      </c>
      <c r="K484" s="22">
        <v>45460</v>
      </c>
      <c r="L484" t="s">
        <v>192</v>
      </c>
      <c r="O484" t="s">
        <v>391</v>
      </c>
      <c r="P484" t="s">
        <v>196</v>
      </c>
      <c r="Q484" t="s">
        <v>197</v>
      </c>
      <c r="R484" t="s">
        <v>198</v>
      </c>
      <c r="S484" t="s">
        <v>81</v>
      </c>
    </row>
    <row r="485" spans="1:19" x14ac:dyDescent="0.35">
      <c r="A485">
        <v>59127</v>
      </c>
      <c r="C485">
        <v>104</v>
      </c>
      <c r="D485" t="s">
        <v>39</v>
      </c>
      <c r="E485" t="s">
        <v>204</v>
      </c>
      <c r="F485">
        <v>849.65</v>
      </c>
      <c r="G485" s="22">
        <v>45472</v>
      </c>
      <c r="H485" s="22">
        <v>45474</v>
      </c>
      <c r="I485" s="22">
        <v>45474</v>
      </c>
      <c r="J485" s="22">
        <v>45460</v>
      </c>
      <c r="K485" s="22">
        <v>45460</v>
      </c>
      <c r="L485" t="s">
        <v>192</v>
      </c>
      <c r="O485" t="s">
        <v>391</v>
      </c>
      <c r="P485" t="s">
        <v>196</v>
      </c>
      <c r="Q485" t="s">
        <v>197</v>
      </c>
      <c r="R485" t="s">
        <v>198</v>
      </c>
      <c r="S485" t="s">
        <v>81</v>
      </c>
    </row>
    <row r="486" spans="1:19" x14ac:dyDescent="0.35">
      <c r="A486">
        <v>59128</v>
      </c>
      <c r="C486">
        <v>104</v>
      </c>
      <c r="D486" t="s">
        <v>39</v>
      </c>
      <c r="E486" t="s">
        <v>263</v>
      </c>
      <c r="F486">
        <v>492.72</v>
      </c>
      <c r="G486" s="22">
        <v>45473</v>
      </c>
      <c r="H486" s="22">
        <v>45474</v>
      </c>
      <c r="I486" s="22">
        <v>45474</v>
      </c>
      <c r="J486" s="22">
        <v>45460</v>
      </c>
      <c r="K486" s="22">
        <v>45460</v>
      </c>
      <c r="L486" t="s">
        <v>192</v>
      </c>
      <c r="O486" t="s">
        <v>391</v>
      </c>
      <c r="P486" t="s">
        <v>196</v>
      </c>
      <c r="Q486" t="s">
        <v>197</v>
      </c>
      <c r="R486" t="s">
        <v>198</v>
      </c>
      <c r="S486" t="s">
        <v>81</v>
      </c>
    </row>
    <row r="487" spans="1:19" x14ac:dyDescent="0.35">
      <c r="A487">
        <v>59238</v>
      </c>
      <c r="C487">
        <v>104</v>
      </c>
      <c r="D487" t="s">
        <v>39</v>
      </c>
      <c r="E487" t="s">
        <v>215</v>
      </c>
      <c r="F487">
        <v>1320</v>
      </c>
      <c r="G487" s="22">
        <v>45474</v>
      </c>
      <c r="H487" s="22">
        <v>45474</v>
      </c>
      <c r="I487" s="22">
        <v>45474</v>
      </c>
      <c r="J487" s="22">
        <v>45474</v>
      </c>
      <c r="K487" s="22">
        <v>45461</v>
      </c>
      <c r="L487" t="s">
        <v>309</v>
      </c>
      <c r="M487" t="s">
        <v>216</v>
      </c>
      <c r="N487" t="s">
        <v>217</v>
      </c>
      <c r="O487" t="s">
        <v>386</v>
      </c>
      <c r="P487" t="s">
        <v>196</v>
      </c>
      <c r="Q487" t="s">
        <v>197</v>
      </c>
      <c r="R487" t="s">
        <v>198</v>
      </c>
      <c r="S487" t="s">
        <v>81</v>
      </c>
    </row>
    <row r="488" spans="1:19" x14ac:dyDescent="0.35">
      <c r="A488">
        <v>59325</v>
      </c>
      <c r="C488">
        <v>104</v>
      </c>
      <c r="D488" t="s">
        <v>39</v>
      </c>
      <c r="E488" t="s">
        <v>303</v>
      </c>
      <c r="F488">
        <v>4073.88</v>
      </c>
      <c r="G488" s="22">
        <v>45474</v>
      </c>
      <c r="H488" s="22">
        <v>45474</v>
      </c>
      <c r="I488" s="22">
        <v>45474</v>
      </c>
      <c r="J488" s="22">
        <v>45461</v>
      </c>
      <c r="K488" s="22">
        <v>45461</v>
      </c>
      <c r="L488" t="s">
        <v>192</v>
      </c>
      <c r="O488" t="s">
        <v>386</v>
      </c>
      <c r="P488" t="s">
        <v>196</v>
      </c>
      <c r="Q488" t="s">
        <v>197</v>
      </c>
      <c r="R488" t="s">
        <v>198</v>
      </c>
      <c r="S488" t="s">
        <v>81</v>
      </c>
    </row>
    <row r="489" spans="1:19" x14ac:dyDescent="0.35">
      <c r="A489">
        <v>59328</v>
      </c>
      <c r="C489">
        <v>104</v>
      </c>
      <c r="D489" t="s">
        <v>39</v>
      </c>
      <c r="E489" t="s">
        <v>268</v>
      </c>
      <c r="F489">
        <v>507.43</v>
      </c>
      <c r="G489" s="22">
        <v>45474</v>
      </c>
      <c r="H489" s="22">
        <v>45474</v>
      </c>
      <c r="I489" s="22">
        <v>45474</v>
      </c>
      <c r="J489" s="22">
        <v>45461</v>
      </c>
      <c r="K489" s="22">
        <v>45461</v>
      </c>
      <c r="L489" t="s">
        <v>192</v>
      </c>
      <c r="O489" t="s">
        <v>386</v>
      </c>
      <c r="P489" t="s">
        <v>196</v>
      </c>
      <c r="Q489" t="s">
        <v>197</v>
      </c>
      <c r="R489" t="s">
        <v>198</v>
      </c>
      <c r="S489" t="s">
        <v>81</v>
      </c>
    </row>
    <row r="490" spans="1:19" x14ac:dyDescent="0.35">
      <c r="A490">
        <v>59330</v>
      </c>
      <c r="C490">
        <v>104</v>
      </c>
      <c r="D490" t="s">
        <v>39</v>
      </c>
      <c r="E490" t="s">
        <v>230</v>
      </c>
      <c r="F490">
        <v>676.72</v>
      </c>
      <c r="G490" s="22">
        <v>45474</v>
      </c>
      <c r="H490" s="22">
        <v>45474</v>
      </c>
      <c r="I490" s="22">
        <v>45474</v>
      </c>
      <c r="J490" s="22">
        <v>45461</v>
      </c>
      <c r="K490" s="22">
        <v>45461</v>
      </c>
      <c r="L490" t="s">
        <v>192</v>
      </c>
      <c r="O490" t="s">
        <v>386</v>
      </c>
      <c r="P490" t="s">
        <v>196</v>
      </c>
      <c r="Q490" t="s">
        <v>197</v>
      </c>
      <c r="R490" t="s">
        <v>198</v>
      </c>
      <c r="S490" t="s">
        <v>81</v>
      </c>
    </row>
    <row r="491" spans="1:19" x14ac:dyDescent="0.35">
      <c r="A491">
        <v>59356</v>
      </c>
      <c r="C491">
        <v>104</v>
      </c>
      <c r="D491" t="s">
        <v>39</v>
      </c>
      <c r="E491" t="s">
        <v>291</v>
      </c>
      <c r="F491">
        <v>560</v>
      </c>
      <c r="G491" s="22">
        <v>45474</v>
      </c>
      <c r="H491" s="22">
        <v>45474</v>
      </c>
      <c r="I491" s="22">
        <v>45474</v>
      </c>
      <c r="J491" s="22">
        <v>45461</v>
      </c>
      <c r="K491" s="22">
        <v>45461</v>
      </c>
      <c r="L491" t="s">
        <v>97</v>
      </c>
      <c r="M491" t="s">
        <v>239</v>
      </c>
      <c r="N491" t="s">
        <v>292</v>
      </c>
      <c r="O491" t="s">
        <v>386</v>
      </c>
      <c r="P491" t="s">
        <v>196</v>
      </c>
      <c r="Q491" t="s">
        <v>197</v>
      </c>
      <c r="R491" t="s">
        <v>198</v>
      </c>
      <c r="S491" t="s">
        <v>81</v>
      </c>
    </row>
    <row r="492" spans="1:19" x14ac:dyDescent="0.35">
      <c r="A492">
        <v>59485</v>
      </c>
      <c r="C492">
        <v>104</v>
      </c>
      <c r="D492" t="s">
        <v>39</v>
      </c>
      <c r="E492" t="s">
        <v>230</v>
      </c>
      <c r="F492">
        <v>156.75</v>
      </c>
      <c r="G492" s="22">
        <v>45474</v>
      </c>
      <c r="H492" s="22">
        <v>45474</v>
      </c>
      <c r="I492" s="22">
        <v>45474</v>
      </c>
      <c r="J492" s="22">
        <v>45462</v>
      </c>
      <c r="K492" s="22">
        <v>45462</v>
      </c>
      <c r="L492" t="s">
        <v>192</v>
      </c>
      <c r="O492" t="s">
        <v>386</v>
      </c>
      <c r="P492" t="s">
        <v>196</v>
      </c>
      <c r="Q492" t="s">
        <v>197</v>
      </c>
      <c r="R492" t="s">
        <v>198</v>
      </c>
      <c r="S492" t="s">
        <v>81</v>
      </c>
    </row>
    <row r="493" spans="1:19" x14ac:dyDescent="0.35">
      <c r="A493">
        <v>68767</v>
      </c>
      <c r="C493">
        <v>104</v>
      </c>
      <c r="D493" t="s">
        <v>39</v>
      </c>
      <c r="E493" t="s">
        <v>393</v>
      </c>
      <c r="F493">
        <v>12</v>
      </c>
      <c r="G493" s="22">
        <v>45474</v>
      </c>
      <c r="H493" s="22"/>
      <c r="I493" s="22">
        <v>45474</v>
      </c>
      <c r="J493" s="22">
        <v>45474</v>
      </c>
      <c r="K493" s="22">
        <v>45509</v>
      </c>
      <c r="L493" t="s">
        <v>286</v>
      </c>
      <c r="M493" t="s">
        <v>287</v>
      </c>
      <c r="N493" t="s">
        <v>25</v>
      </c>
      <c r="O493" t="s">
        <v>386</v>
      </c>
      <c r="S493" t="s">
        <v>81</v>
      </c>
    </row>
    <row r="494" spans="1:19" x14ac:dyDescent="0.35">
      <c r="A494">
        <v>61694</v>
      </c>
      <c r="C494">
        <v>104</v>
      </c>
      <c r="D494" t="s">
        <v>39</v>
      </c>
      <c r="E494" t="s">
        <v>394</v>
      </c>
      <c r="F494">
        <v>2510</v>
      </c>
      <c r="G494" s="22">
        <v>45474</v>
      </c>
      <c r="H494" s="22">
        <v>45474</v>
      </c>
      <c r="I494" s="22">
        <v>45474</v>
      </c>
      <c r="J494" s="22">
        <v>45470</v>
      </c>
      <c r="K494" s="22">
        <v>45470</v>
      </c>
      <c r="L494" t="s">
        <v>192</v>
      </c>
      <c r="M494" t="s">
        <v>261</v>
      </c>
      <c r="N494" t="s">
        <v>262</v>
      </c>
      <c r="O494" t="s">
        <v>386</v>
      </c>
      <c r="P494" t="s">
        <v>196</v>
      </c>
      <c r="Q494" t="s">
        <v>197</v>
      </c>
      <c r="R494" t="s">
        <v>198</v>
      </c>
      <c r="S494" t="s">
        <v>81</v>
      </c>
    </row>
    <row r="495" spans="1:19" x14ac:dyDescent="0.35">
      <c r="A495">
        <v>61726</v>
      </c>
      <c r="C495">
        <v>104</v>
      </c>
      <c r="D495" t="s">
        <v>39</v>
      </c>
      <c r="E495" t="s">
        <v>272</v>
      </c>
      <c r="F495">
        <v>3272.46</v>
      </c>
      <c r="G495" s="22">
        <v>45473</v>
      </c>
      <c r="H495" s="22">
        <v>45474</v>
      </c>
      <c r="I495" s="22">
        <v>45474</v>
      </c>
      <c r="J495" s="22">
        <v>45471</v>
      </c>
      <c r="K495" s="22">
        <v>45471</v>
      </c>
      <c r="L495" t="s">
        <v>192</v>
      </c>
      <c r="M495" t="s">
        <v>193</v>
      </c>
      <c r="N495" t="s">
        <v>273</v>
      </c>
      <c r="O495" t="s">
        <v>391</v>
      </c>
      <c r="P495" t="s">
        <v>196</v>
      </c>
      <c r="Q495" t="s">
        <v>197</v>
      </c>
      <c r="R495" t="s">
        <v>198</v>
      </c>
      <c r="S495" t="s">
        <v>81</v>
      </c>
    </row>
    <row r="496" spans="1:19" x14ac:dyDescent="0.35">
      <c r="A496">
        <v>62302</v>
      </c>
      <c r="C496">
        <v>104</v>
      </c>
      <c r="D496" t="s">
        <v>39</v>
      </c>
      <c r="E496" t="s">
        <v>293</v>
      </c>
      <c r="F496">
        <v>21964.33</v>
      </c>
      <c r="G496" s="22">
        <v>45473</v>
      </c>
      <c r="H496" s="22"/>
      <c r="I496" s="22">
        <v>45473</v>
      </c>
      <c r="J496" s="22">
        <v>45473</v>
      </c>
      <c r="K496" s="22">
        <v>45475</v>
      </c>
      <c r="L496" t="s">
        <v>286</v>
      </c>
      <c r="M496" t="s">
        <v>294</v>
      </c>
      <c r="N496" t="s">
        <v>295</v>
      </c>
      <c r="O496" t="s">
        <v>391</v>
      </c>
      <c r="S496" t="s">
        <v>81</v>
      </c>
    </row>
    <row r="497" spans="1:19" x14ac:dyDescent="0.35">
      <c r="A497">
        <v>62303</v>
      </c>
      <c r="C497">
        <v>104</v>
      </c>
      <c r="D497" t="s">
        <v>39</v>
      </c>
      <c r="E497" t="s">
        <v>293</v>
      </c>
      <c r="F497">
        <v>3008.9</v>
      </c>
      <c r="G497" s="22">
        <v>45473</v>
      </c>
      <c r="H497" s="22"/>
      <c r="I497" s="22">
        <v>45473</v>
      </c>
      <c r="J497" s="22">
        <v>45473</v>
      </c>
      <c r="K497" s="22">
        <v>45475</v>
      </c>
      <c r="L497" t="s">
        <v>286</v>
      </c>
      <c r="M497" t="s">
        <v>294</v>
      </c>
      <c r="N497" t="s">
        <v>295</v>
      </c>
      <c r="O497" t="s">
        <v>391</v>
      </c>
      <c r="S497" t="s">
        <v>81</v>
      </c>
    </row>
    <row r="498" spans="1:19" x14ac:dyDescent="0.35">
      <c r="A498">
        <v>62304</v>
      </c>
      <c r="C498">
        <v>104</v>
      </c>
      <c r="D498" t="s">
        <v>39</v>
      </c>
      <c r="E498" t="s">
        <v>293</v>
      </c>
      <c r="F498">
        <v>412.76</v>
      </c>
      <c r="G498" s="22">
        <v>45473</v>
      </c>
      <c r="H498" s="22"/>
      <c r="I498" s="22">
        <v>45473</v>
      </c>
      <c r="J498" s="22">
        <v>45473</v>
      </c>
      <c r="K498" s="22">
        <v>45475</v>
      </c>
      <c r="L498" t="s">
        <v>286</v>
      </c>
      <c r="M498" t="s">
        <v>294</v>
      </c>
      <c r="N498" t="s">
        <v>295</v>
      </c>
      <c r="O498" t="s">
        <v>391</v>
      </c>
      <c r="S498" t="s">
        <v>81</v>
      </c>
    </row>
    <row r="499" spans="1:19" x14ac:dyDescent="0.35">
      <c r="A499">
        <v>62340</v>
      </c>
      <c r="C499">
        <v>104</v>
      </c>
      <c r="D499" t="s">
        <v>39</v>
      </c>
      <c r="E499" t="s">
        <v>293</v>
      </c>
      <c r="F499">
        <v>200</v>
      </c>
      <c r="G499" s="22">
        <v>45473</v>
      </c>
      <c r="H499" s="22"/>
      <c r="I499" s="22">
        <v>45473</v>
      </c>
      <c r="J499" s="22">
        <v>45473</v>
      </c>
      <c r="K499" s="22">
        <v>45475</v>
      </c>
      <c r="L499" t="s">
        <v>286</v>
      </c>
      <c r="M499" t="s">
        <v>287</v>
      </c>
      <c r="N499" t="s">
        <v>25</v>
      </c>
      <c r="O499" t="s">
        <v>391</v>
      </c>
      <c r="S499" t="s">
        <v>81</v>
      </c>
    </row>
    <row r="500" spans="1:19" x14ac:dyDescent="0.35">
      <c r="A500">
        <v>62382</v>
      </c>
      <c r="C500">
        <v>104</v>
      </c>
      <c r="D500" t="s">
        <v>39</v>
      </c>
      <c r="E500" t="s">
        <v>296</v>
      </c>
      <c r="F500">
        <v>4260.87</v>
      </c>
      <c r="G500" s="22">
        <v>45473</v>
      </c>
      <c r="H500" s="22"/>
      <c r="I500" s="22">
        <v>45473</v>
      </c>
      <c r="J500" s="22">
        <v>45473</v>
      </c>
      <c r="K500" s="22">
        <v>45475</v>
      </c>
      <c r="L500" t="s">
        <v>286</v>
      </c>
      <c r="M500" t="s">
        <v>294</v>
      </c>
      <c r="N500" t="s">
        <v>294</v>
      </c>
      <c r="O500" t="s">
        <v>391</v>
      </c>
      <c r="S500" t="s">
        <v>81</v>
      </c>
    </row>
    <row r="501" spans="1:19" x14ac:dyDescent="0.35">
      <c r="A501">
        <v>62387</v>
      </c>
      <c r="C501">
        <v>104</v>
      </c>
      <c r="D501" t="s">
        <v>39</v>
      </c>
      <c r="E501" t="s">
        <v>298</v>
      </c>
      <c r="F501">
        <v>1372.21</v>
      </c>
      <c r="G501" s="22">
        <v>45473</v>
      </c>
      <c r="H501" s="22"/>
      <c r="I501" s="22">
        <v>45473</v>
      </c>
      <c r="J501" s="22">
        <v>45473</v>
      </c>
      <c r="K501" s="22">
        <v>45475</v>
      </c>
      <c r="L501" t="s">
        <v>286</v>
      </c>
      <c r="M501" t="s">
        <v>294</v>
      </c>
      <c r="N501" t="s">
        <v>297</v>
      </c>
      <c r="O501" t="s">
        <v>391</v>
      </c>
      <c r="S501" t="s">
        <v>81</v>
      </c>
    </row>
    <row r="502" spans="1:19" x14ac:dyDescent="0.35">
      <c r="A502">
        <v>62336</v>
      </c>
      <c r="C502">
        <v>104</v>
      </c>
      <c r="D502" t="s">
        <v>39</v>
      </c>
      <c r="E502" t="s">
        <v>293</v>
      </c>
      <c r="F502">
        <v>28.5</v>
      </c>
      <c r="G502" s="22">
        <v>45472</v>
      </c>
      <c r="H502" s="22"/>
      <c r="I502" s="22">
        <v>45472</v>
      </c>
      <c r="J502" s="22">
        <v>45472</v>
      </c>
      <c r="K502" s="22">
        <v>45475</v>
      </c>
      <c r="L502" t="s">
        <v>286</v>
      </c>
      <c r="M502" t="s">
        <v>287</v>
      </c>
      <c r="N502" t="s">
        <v>25</v>
      </c>
      <c r="O502" t="s">
        <v>391</v>
      </c>
      <c r="S502" t="s">
        <v>81</v>
      </c>
    </row>
    <row r="503" spans="1:19" x14ac:dyDescent="0.35">
      <c r="A503">
        <v>62335</v>
      </c>
      <c r="C503">
        <v>104</v>
      </c>
      <c r="D503" t="s">
        <v>39</v>
      </c>
      <c r="E503" t="s">
        <v>293</v>
      </c>
      <c r="F503">
        <v>1.05</v>
      </c>
      <c r="G503" s="22">
        <v>45471</v>
      </c>
      <c r="H503" s="22"/>
      <c r="I503" s="22">
        <v>45471</v>
      </c>
      <c r="J503" s="22">
        <v>45471</v>
      </c>
      <c r="K503" s="22">
        <v>45475</v>
      </c>
      <c r="L503" t="s">
        <v>286</v>
      </c>
      <c r="M503" t="s">
        <v>287</v>
      </c>
      <c r="N503" t="s">
        <v>25</v>
      </c>
      <c r="O503" t="s">
        <v>391</v>
      </c>
      <c r="S503" t="s">
        <v>81</v>
      </c>
    </row>
    <row r="504" spans="1:19" x14ac:dyDescent="0.35">
      <c r="A504">
        <v>62709</v>
      </c>
      <c r="C504">
        <v>104</v>
      </c>
      <c r="D504" t="s">
        <v>39</v>
      </c>
      <c r="E504" t="s">
        <v>308</v>
      </c>
      <c r="F504">
        <v>142</v>
      </c>
      <c r="G504" s="22">
        <v>45471</v>
      </c>
      <c r="H504" s="22"/>
      <c r="I504" s="22">
        <v>45471</v>
      </c>
      <c r="J504" s="22">
        <v>45471</v>
      </c>
      <c r="K504" s="22">
        <v>45476</v>
      </c>
      <c r="L504" t="s">
        <v>309</v>
      </c>
      <c r="M504" t="s">
        <v>280</v>
      </c>
      <c r="N504" t="s">
        <v>281</v>
      </c>
      <c r="O504" t="s">
        <v>391</v>
      </c>
      <c r="P504" t="s">
        <v>196</v>
      </c>
      <c r="Q504" t="s">
        <v>197</v>
      </c>
      <c r="R504" t="s">
        <v>198</v>
      </c>
      <c r="S504" t="s">
        <v>81</v>
      </c>
    </row>
    <row r="505" spans="1:19" x14ac:dyDescent="0.35">
      <c r="A505">
        <v>62710</v>
      </c>
      <c r="C505">
        <v>104</v>
      </c>
      <c r="D505" t="s">
        <v>39</v>
      </c>
      <c r="E505" t="s">
        <v>308</v>
      </c>
      <c r="F505">
        <v>46.5</v>
      </c>
      <c r="G505" s="22">
        <v>45471</v>
      </c>
      <c r="H505" s="22"/>
      <c r="I505" s="22">
        <v>45471</v>
      </c>
      <c r="J505" s="22">
        <v>45471</v>
      </c>
      <c r="K505" s="22">
        <v>45476</v>
      </c>
      <c r="L505" t="s">
        <v>309</v>
      </c>
      <c r="M505" t="s">
        <v>280</v>
      </c>
      <c r="N505" t="s">
        <v>281</v>
      </c>
      <c r="O505" t="s">
        <v>391</v>
      </c>
      <c r="P505" t="s">
        <v>196</v>
      </c>
      <c r="Q505" t="s">
        <v>197</v>
      </c>
      <c r="R505" t="s">
        <v>198</v>
      </c>
      <c r="S505" t="s">
        <v>81</v>
      </c>
    </row>
    <row r="506" spans="1:19" x14ac:dyDescent="0.35">
      <c r="A506">
        <v>62716</v>
      </c>
      <c r="C506">
        <v>104</v>
      </c>
      <c r="D506" t="s">
        <v>39</v>
      </c>
      <c r="E506" t="s">
        <v>308</v>
      </c>
      <c r="F506">
        <v>15</v>
      </c>
      <c r="G506" s="22">
        <v>45471</v>
      </c>
      <c r="H506" s="22"/>
      <c r="I506" s="22">
        <v>45471</v>
      </c>
      <c r="J506" s="22">
        <v>45471</v>
      </c>
      <c r="K506" s="22">
        <v>45476</v>
      </c>
      <c r="L506" t="s">
        <v>309</v>
      </c>
      <c r="M506" t="s">
        <v>280</v>
      </c>
      <c r="N506" t="s">
        <v>281</v>
      </c>
      <c r="O506" t="s">
        <v>391</v>
      </c>
      <c r="P506" t="s">
        <v>196</v>
      </c>
      <c r="Q506" t="s">
        <v>197</v>
      </c>
      <c r="R506" t="s">
        <v>198</v>
      </c>
      <c r="S506" t="s">
        <v>81</v>
      </c>
    </row>
    <row r="507" spans="1:19" x14ac:dyDescent="0.35">
      <c r="A507">
        <v>62717</v>
      </c>
      <c r="C507">
        <v>104</v>
      </c>
      <c r="D507" t="s">
        <v>39</v>
      </c>
      <c r="E507" t="s">
        <v>308</v>
      </c>
      <c r="F507">
        <v>93.5</v>
      </c>
      <c r="G507" s="22">
        <v>45471</v>
      </c>
      <c r="H507" s="22"/>
      <c r="I507" s="22">
        <v>45471</v>
      </c>
      <c r="J507" s="22">
        <v>45471</v>
      </c>
      <c r="K507" s="22">
        <v>45476</v>
      </c>
      <c r="L507" t="s">
        <v>309</v>
      </c>
      <c r="M507" t="s">
        <v>280</v>
      </c>
      <c r="N507" t="s">
        <v>281</v>
      </c>
      <c r="O507" t="s">
        <v>391</v>
      </c>
      <c r="P507" t="s">
        <v>196</v>
      </c>
      <c r="Q507" t="s">
        <v>197</v>
      </c>
      <c r="R507" t="s">
        <v>198</v>
      </c>
      <c r="S507" t="s">
        <v>81</v>
      </c>
    </row>
    <row r="508" spans="1:19" x14ac:dyDescent="0.35">
      <c r="A508">
        <v>62845</v>
      </c>
      <c r="C508">
        <v>104</v>
      </c>
      <c r="D508" t="s">
        <v>39</v>
      </c>
      <c r="E508" t="s">
        <v>308</v>
      </c>
      <c r="F508">
        <v>75</v>
      </c>
      <c r="G508" s="22">
        <v>45471</v>
      </c>
      <c r="H508" s="22"/>
      <c r="I508" s="22">
        <v>45471</v>
      </c>
      <c r="J508" s="22">
        <v>45471</v>
      </c>
      <c r="K508" s="22">
        <v>45476</v>
      </c>
      <c r="L508" t="s">
        <v>309</v>
      </c>
      <c r="M508" t="s">
        <v>280</v>
      </c>
      <c r="N508" t="s">
        <v>281</v>
      </c>
      <c r="O508" t="s">
        <v>391</v>
      </c>
      <c r="P508" t="s">
        <v>196</v>
      </c>
      <c r="Q508" t="s">
        <v>197</v>
      </c>
      <c r="R508" t="s">
        <v>198</v>
      </c>
      <c r="S508" t="s">
        <v>81</v>
      </c>
    </row>
    <row r="509" spans="1:19" x14ac:dyDescent="0.35">
      <c r="A509">
        <v>56936</v>
      </c>
      <c r="C509">
        <v>104</v>
      </c>
      <c r="D509" t="s">
        <v>39</v>
      </c>
      <c r="E509" t="s">
        <v>231</v>
      </c>
      <c r="F509">
        <v>587.25</v>
      </c>
      <c r="G509" s="22">
        <v>45453</v>
      </c>
      <c r="H509" s="22">
        <v>45453</v>
      </c>
      <c r="I509" s="22">
        <v>45471</v>
      </c>
      <c r="J509" s="22">
        <v>45443</v>
      </c>
      <c r="K509" s="22">
        <v>45447</v>
      </c>
      <c r="L509" t="s">
        <v>192</v>
      </c>
      <c r="O509" t="s">
        <v>395</v>
      </c>
      <c r="P509" t="s">
        <v>196</v>
      </c>
      <c r="Q509" t="s">
        <v>197</v>
      </c>
      <c r="R509" t="s">
        <v>198</v>
      </c>
      <c r="S509" t="s">
        <v>81</v>
      </c>
    </row>
    <row r="510" spans="1:19" x14ac:dyDescent="0.35">
      <c r="A510">
        <v>57777</v>
      </c>
      <c r="C510">
        <v>104</v>
      </c>
      <c r="D510" t="s">
        <v>39</v>
      </c>
      <c r="E510" t="s">
        <v>209</v>
      </c>
      <c r="F510">
        <v>1965.22</v>
      </c>
      <c r="G510" s="22">
        <v>45471</v>
      </c>
      <c r="H510" s="22">
        <v>45471</v>
      </c>
      <c r="I510" s="22">
        <v>45471</v>
      </c>
      <c r="J510" s="22">
        <v>45453</v>
      </c>
      <c r="K510" s="22">
        <v>45453</v>
      </c>
      <c r="L510" t="s">
        <v>192</v>
      </c>
      <c r="O510" t="s">
        <v>391</v>
      </c>
      <c r="P510" t="s">
        <v>196</v>
      </c>
      <c r="Q510" t="s">
        <v>197</v>
      </c>
      <c r="R510" t="s">
        <v>198</v>
      </c>
      <c r="S510" t="s">
        <v>81</v>
      </c>
    </row>
    <row r="511" spans="1:19" x14ac:dyDescent="0.35">
      <c r="A511">
        <v>58873</v>
      </c>
      <c r="C511">
        <v>104</v>
      </c>
      <c r="D511" t="s">
        <v>39</v>
      </c>
      <c r="E511" t="s">
        <v>204</v>
      </c>
      <c r="F511">
        <v>1199.5</v>
      </c>
      <c r="G511" s="22">
        <v>45471</v>
      </c>
      <c r="H511" s="22">
        <v>45471</v>
      </c>
      <c r="I511" s="22">
        <v>45471</v>
      </c>
      <c r="J511" s="22">
        <v>45457</v>
      </c>
      <c r="K511" s="22">
        <v>45457</v>
      </c>
      <c r="L511" t="s">
        <v>192</v>
      </c>
      <c r="O511" t="s">
        <v>391</v>
      </c>
      <c r="P511" t="s">
        <v>196</v>
      </c>
      <c r="Q511" t="s">
        <v>197</v>
      </c>
      <c r="R511" t="s">
        <v>198</v>
      </c>
      <c r="S511" t="s">
        <v>81</v>
      </c>
    </row>
    <row r="512" spans="1:19" x14ac:dyDescent="0.35">
      <c r="A512">
        <v>58878</v>
      </c>
      <c r="C512">
        <v>104</v>
      </c>
      <c r="D512" t="s">
        <v>39</v>
      </c>
      <c r="E512" t="s">
        <v>231</v>
      </c>
      <c r="F512">
        <v>901.56</v>
      </c>
      <c r="G512" s="22">
        <v>45471</v>
      </c>
      <c r="H512" s="22">
        <v>45471</v>
      </c>
      <c r="I512" s="22">
        <v>45471</v>
      </c>
      <c r="J512" s="22">
        <v>45457</v>
      </c>
      <c r="K512" s="22">
        <v>45457</v>
      </c>
      <c r="L512" t="s">
        <v>192</v>
      </c>
      <c r="O512" t="s">
        <v>391</v>
      </c>
      <c r="P512" t="s">
        <v>196</v>
      </c>
      <c r="Q512" t="s">
        <v>197</v>
      </c>
      <c r="R512" t="s">
        <v>198</v>
      </c>
      <c r="S512" t="s">
        <v>81</v>
      </c>
    </row>
    <row r="513" spans="1:19" x14ac:dyDescent="0.35">
      <c r="A513">
        <v>58879</v>
      </c>
      <c r="C513">
        <v>104</v>
      </c>
      <c r="D513" t="s">
        <v>39</v>
      </c>
      <c r="E513" t="s">
        <v>207</v>
      </c>
      <c r="F513">
        <v>2587.29</v>
      </c>
      <c r="G513" s="22">
        <v>45471</v>
      </c>
      <c r="H513" s="22">
        <v>45471</v>
      </c>
      <c r="I513" s="22">
        <v>45471</v>
      </c>
      <c r="J513" s="22">
        <v>45457</v>
      </c>
      <c r="K513" s="22">
        <v>45457</v>
      </c>
      <c r="L513" t="s">
        <v>192</v>
      </c>
      <c r="O513" t="s">
        <v>391</v>
      </c>
      <c r="P513" t="s">
        <v>196</v>
      </c>
      <c r="Q513" t="s">
        <v>197</v>
      </c>
      <c r="R513" t="s">
        <v>198</v>
      </c>
      <c r="S513" t="s">
        <v>81</v>
      </c>
    </row>
    <row r="514" spans="1:19" x14ac:dyDescent="0.35">
      <c r="A514">
        <v>59124</v>
      </c>
      <c r="C514">
        <v>104</v>
      </c>
      <c r="D514" t="s">
        <v>39</v>
      </c>
      <c r="E514" t="s">
        <v>231</v>
      </c>
      <c r="F514">
        <v>869.64</v>
      </c>
      <c r="G514" s="22">
        <v>45471</v>
      </c>
      <c r="H514" s="22">
        <v>45471</v>
      </c>
      <c r="I514" s="22">
        <v>45471</v>
      </c>
      <c r="J514" s="22">
        <v>45460</v>
      </c>
      <c r="K514" s="22">
        <v>45460</v>
      </c>
      <c r="L514" t="s">
        <v>192</v>
      </c>
      <c r="O514" t="s">
        <v>391</v>
      </c>
      <c r="P514" t="s">
        <v>196</v>
      </c>
      <c r="Q514" t="s">
        <v>197</v>
      </c>
      <c r="R514" t="s">
        <v>198</v>
      </c>
      <c r="S514" t="s">
        <v>81</v>
      </c>
    </row>
    <row r="515" spans="1:19" x14ac:dyDescent="0.35">
      <c r="A515">
        <v>59130</v>
      </c>
      <c r="C515">
        <v>104</v>
      </c>
      <c r="D515" t="s">
        <v>39</v>
      </c>
      <c r="E515" t="s">
        <v>208</v>
      </c>
      <c r="F515">
        <v>1984</v>
      </c>
      <c r="G515" s="22">
        <v>45471</v>
      </c>
      <c r="H515" s="22">
        <v>45471</v>
      </c>
      <c r="I515" s="22">
        <v>45471</v>
      </c>
      <c r="J515" s="22">
        <v>45457</v>
      </c>
      <c r="K515" s="22">
        <v>45460</v>
      </c>
      <c r="L515" t="s">
        <v>192</v>
      </c>
      <c r="O515" t="s">
        <v>391</v>
      </c>
      <c r="P515" t="s">
        <v>196</v>
      </c>
      <c r="Q515" t="s">
        <v>197</v>
      </c>
      <c r="R515" t="s">
        <v>198</v>
      </c>
      <c r="S515" t="s">
        <v>81</v>
      </c>
    </row>
    <row r="516" spans="1:19" x14ac:dyDescent="0.35">
      <c r="A516">
        <v>59145</v>
      </c>
      <c r="C516">
        <v>104</v>
      </c>
      <c r="D516" t="s">
        <v>39</v>
      </c>
      <c r="E516" t="s">
        <v>396</v>
      </c>
      <c r="F516">
        <v>600</v>
      </c>
      <c r="G516" s="22">
        <v>45471</v>
      </c>
      <c r="H516" s="22">
        <v>45471</v>
      </c>
      <c r="I516" s="22">
        <v>45471</v>
      </c>
      <c r="J516" s="22">
        <v>45460</v>
      </c>
      <c r="K516" s="22">
        <v>45460</v>
      </c>
      <c r="L516" t="s">
        <v>192</v>
      </c>
      <c r="M516" t="s">
        <v>193</v>
      </c>
      <c r="N516" t="s">
        <v>344</v>
      </c>
      <c r="O516" t="s">
        <v>391</v>
      </c>
      <c r="P516" t="s">
        <v>196</v>
      </c>
      <c r="Q516" t="s">
        <v>197</v>
      </c>
      <c r="R516" t="s">
        <v>198</v>
      </c>
      <c r="S516" t="s">
        <v>81</v>
      </c>
    </row>
    <row r="517" spans="1:19" x14ac:dyDescent="0.35">
      <c r="A517">
        <v>59495</v>
      </c>
      <c r="C517">
        <v>104</v>
      </c>
      <c r="D517" t="s">
        <v>39</v>
      </c>
      <c r="E517" t="s">
        <v>230</v>
      </c>
      <c r="F517">
        <v>114.75</v>
      </c>
      <c r="G517" s="22">
        <v>45471</v>
      </c>
      <c r="H517" s="22">
        <v>45471</v>
      </c>
      <c r="I517" s="22">
        <v>45471</v>
      </c>
      <c r="J517" s="22">
        <v>45462</v>
      </c>
      <c r="K517" s="22">
        <v>45462</v>
      </c>
      <c r="L517" t="s">
        <v>192</v>
      </c>
      <c r="O517" t="s">
        <v>391</v>
      </c>
      <c r="P517" t="s">
        <v>196</v>
      </c>
      <c r="Q517" t="s">
        <v>197</v>
      </c>
      <c r="R517" t="s">
        <v>198</v>
      </c>
      <c r="S517" t="s">
        <v>81</v>
      </c>
    </row>
    <row r="518" spans="1:19" x14ac:dyDescent="0.35">
      <c r="A518">
        <v>59500</v>
      </c>
      <c r="C518">
        <v>104</v>
      </c>
      <c r="D518" t="s">
        <v>39</v>
      </c>
      <c r="E518" t="s">
        <v>264</v>
      </c>
      <c r="F518">
        <v>325.19</v>
      </c>
      <c r="G518" s="22">
        <v>45471</v>
      </c>
      <c r="H518" s="22">
        <v>45471</v>
      </c>
      <c r="I518" s="22">
        <v>45471</v>
      </c>
      <c r="J518" s="22">
        <v>45457</v>
      </c>
      <c r="K518" s="22">
        <v>45462</v>
      </c>
      <c r="L518" t="s">
        <v>192</v>
      </c>
      <c r="O518" t="s">
        <v>391</v>
      </c>
      <c r="P518" t="s">
        <v>196</v>
      </c>
      <c r="Q518" t="s">
        <v>197</v>
      </c>
      <c r="R518" t="s">
        <v>198</v>
      </c>
      <c r="S518" t="s">
        <v>81</v>
      </c>
    </row>
    <row r="519" spans="1:19" x14ac:dyDescent="0.35">
      <c r="A519">
        <v>56415</v>
      </c>
      <c r="C519">
        <v>104</v>
      </c>
      <c r="D519" t="s">
        <v>39</v>
      </c>
      <c r="E519" t="s">
        <v>290</v>
      </c>
      <c r="F519">
        <v>473.4</v>
      </c>
      <c r="G519" s="22">
        <v>45471</v>
      </c>
      <c r="H519" s="22">
        <v>45471</v>
      </c>
      <c r="I519" s="22">
        <v>45471</v>
      </c>
      <c r="J519" s="22">
        <v>45443</v>
      </c>
      <c r="K519" s="22">
        <v>45443</v>
      </c>
      <c r="L519" t="s">
        <v>192</v>
      </c>
      <c r="O519" t="s">
        <v>391</v>
      </c>
      <c r="P519" t="s">
        <v>196</v>
      </c>
      <c r="Q519" t="s">
        <v>197</v>
      </c>
      <c r="R519" t="s">
        <v>198</v>
      </c>
      <c r="S519" t="s">
        <v>81</v>
      </c>
    </row>
    <row r="520" spans="1:19" x14ac:dyDescent="0.35">
      <c r="A520">
        <v>60273</v>
      </c>
      <c r="C520">
        <v>104</v>
      </c>
      <c r="D520" t="s">
        <v>39</v>
      </c>
      <c r="E520" t="s">
        <v>215</v>
      </c>
      <c r="F520">
        <v>80</v>
      </c>
      <c r="G520" s="22">
        <v>45471</v>
      </c>
      <c r="H520" s="22">
        <v>45471</v>
      </c>
      <c r="I520" s="22">
        <v>45471</v>
      </c>
      <c r="J520" s="22">
        <v>45467</v>
      </c>
      <c r="K520" s="22">
        <v>45467</v>
      </c>
      <c r="L520" t="s">
        <v>97</v>
      </c>
      <c r="M520" t="s">
        <v>216</v>
      </c>
      <c r="N520" t="s">
        <v>217</v>
      </c>
      <c r="O520" t="s">
        <v>391</v>
      </c>
      <c r="P520" t="s">
        <v>196</v>
      </c>
      <c r="Q520" t="s">
        <v>197</v>
      </c>
      <c r="R520" t="s">
        <v>198</v>
      </c>
      <c r="S520" t="s">
        <v>81</v>
      </c>
    </row>
    <row r="521" spans="1:19" x14ac:dyDescent="0.35">
      <c r="A521">
        <v>58183</v>
      </c>
      <c r="C521">
        <v>104</v>
      </c>
      <c r="D521" t="s">
        <v>39</v>
      </c>
      <c r="E521" t="s">
        <v>217</v>
      </c>
      <c r="F521">
        <v>3325.12</v>
      </c>
      <c r="G521" s="22">
        <v>45470</v>
      </c>
      <c r="H521" s="22">
        <v>45470</v>
      </c>
      <c r="I521" s="22">
        <v>45470</v>
      </c>
      <c r="J521" s="22">
        <v>45474</v>
      </c>
      <c r="K521" s="22">
        <v>45455</v>
      </c>
      <c r="L521" t="s">
        <v>192</v>
      </c>
      <c r="M521" t="s">
        <v>216</v>
      </c>
      <c r="N521" t="s">
        <v>217</v>
      </c>
      <c r="O521" t="s">
        <v>391</v>
      </c>
      <c r="P521" t="s">
        <v>196</v>
      </c>
      <c r="Q521" t="s">
        <v>197</v>
      </c>
      <c r="R521" t="s">
        <v>198</v>
      </c>
      <c r="S521" t="s">
        <v>81</v>
      </c>
    </row>
    <row r="522" spans="1:19" x14ac:dyDescent="0.35">
      <c r="A522">
        <v>58406</v>
      </c>
      <c r="C522">
        <v>104</v>
      </c>
      <c r="D522" t="s">
        <v>39</v>
      </c>
      <c r="E522" t="s">
        <v>204</v>
      </c>
      <c r="F522">
        <v>37.5</v>
      </c>
      <c r="G522" s="22">
        <v>45470</v>
      </c>
      <c r="H522" s="22">
        <v>45470</v>
      </c>
      <c r="I522" s="22">
        <v>45470</v>
      </c>
      <c r="J522" s="22">
        <v>45456</v>
      </c>
      <c r="K522" s="22">
        <v>45456</v>
      </c>
      <c r="L522" t="s">
        <v>192</v>
      </c>
      <c r="O522" t="s">
        <v>391</v>
      </c>
      <c r="P522" t="s">
        <v>196</v>
      </c>
      <c r="Q522" t="s">
        <v>197</v>
      </c>
      <c r="R522" t="s">
        <v>198</v>
      </c>
      <c r="S522" t="s">
        <v>81</v>
      </c>
    </row>
    <row r="523" spans="1:19" x14ac:dyDescent="0.35">
      <c r="A523">
        <v>58876</v>
      </c>
      <c r="C523">
        <v>104</v>
      </c>
      <c r="D523" t="s">
        <v>39</v>
      </c>
      <c r="E523" t="s">
        <v>236</v>
      </c>
      <c r="F523">
        <v>1876.52</v>
      </c>
      <c r="G523" s="22">
        <v>45470</v>
      </c>
      <c r="H523" s="22">
        <v>45470</v>
      </c>
      <c r="I523" s="22">
        <v>45470</v>
      </c>
      <c r="J523" s="22">
        <v>45457</v>
      </c>
      <c r="K523" s="22">
        <v>45457</v>
      </c>
      <c r="L523" t="s">
        <v>192</v>
      </c>
      <c r="O523" t="s">
        <v>391</v>
      </c>
      <c r="P523" t="s">
        <v>196</v>
      </c>
      <c r="Q523" t="s">
        <v>197</v>
      </c>
      <c r="R523" t="s">
        <v>198</v>
      </c>
      <c r="S523" t="s">
        <v>81</v>
      </c>
    </row>
    <row r="524" spans="1:19" x14ac:dyDescent="0.35">
      <c r="A524">
        <v>58881</v>
      </c>
      <c r="C524">
        <v>104</v>
      </c>
      <c r="D524" t="s">
        <v>39</v>
      </c>
      <c r="E524" t="s">
        <v>230</v>
      </c>
      <c r="F524">
        <v>1293.81</v>
      </c>
      <c r="G524" s="22">
        <v>45470</v>
      </c>
      <c r="H524" s="22">
        <v>45470</v>
      </c>
      <c r="I524" s="22">
        <v>45470</v>
      </c>
      <c r="J524" s="22">
        <v>45457</v>
      </c>
      <c r="K524" s="22">
        <v>45457</v>
      </c>
      <c r="L524" t="s">
        <v>192</v>
      </c>
      <c r="O524" t="s">
        <v>391</v>
      </c>
      <c r="P524" t="s">
        <v>196</v>
      </c>
      <c r="Q524" t="s">
        <v>197</v>
      </c>
      <c r="R524" t="s">
        <v>198</v>
      </c>
      <c r="S524" t="s">
        <v>81</v>
      </c>
    </row>
    <row r="525" spans="1:19" x14ac:dyDescent="0.35">
      <c r="A525">
        <v>62712</v>
      </c>
      <c r="C525">
        <v>104</v>
      </c>
      <c r="D525" t="s">
        <v>39</v>
      </c>
      <c r="E525" t="s">
        <v>308</v>
      </c>
      <c r="F525">
        <v>23.8</v>
      </c>
      <c r="G525" s="22">
        <v>45470</v>
      </c>
      <c r="H525" s="22"/>
      <c r="I525" s="22">
        <v>45470</v>
      </c>
      <c r="J525" s="22">
        <v>45470</v>
      </c>
      <c r="K525" s="22">
        <v>45476</v>
      </c>
      <c r="L525" t="s">
        <v>309</v>
      </c>
      <c r="M525" t="s">
        <v>280</v>
      </c>
      <c r="N525" t="s">
        <v>281</v>
      </c>
      <c r="O525" t="s">
        <v>391</v>
      </c>
      <c r="P525" t="s">
        <v>196</v>
      </c>
      <c r="Q525" t="s">
        <v>197</v>
      </c>
      <c r="R525" t="s">
        <v>198</v>
      </c>
      <c r="S525" t="s">
        <v>81</v>
      </c>
    </row>
    <row r="526" spans="1:19" x14ac:dyDescent="0.35">
      <c r="A526">
        <v>62713</v>
      </c>
      <c r="C526">
        <v>104</v>
      </c>
      <c r="D526" t="s">
        <v>39</v>
      </c>
      <c r="E526" t="s">
        <v>308</v>
      </c>
      <c r="F526">
        <v>39.94</v>
      </c>
      <c r="G526" s="22">
        <v>45470</v>
      </c>
      <c r="H526" s="22"/>
      <c r="I526" s="22">
        <v>45470</v>
      </c>
      <c r="J526" s="22">
        <v>45470</v>
      </c>
      <c r="K526" s="22">
        <v>45476</v>
      </c>
      <c r="L526" t="s">
        <v>309</v>
      </c>
      <c r="M526" t="s">
        <v>193</v>
      </c>
      <c r="N526" t="s">
        <v>329</v>
      </c>
      <c r="O526" t="s">
        <v>391</v>
      </c>
      <c r="P526" t="s">
        <v>196</v>
      </c>
      <c r="Q526" t="s">
        <v>197</v>
      </c>
      <c r="R526" t="s">
        <v>198</v>
      </c>
      <c r="S526" t="s">
        <v>81</v>
      </c>
    </row>
    <row r="527" spans="1:19" x14ac:dyDescent="0.35">
      <c r="A527">
        <v>62714</v>
      </c>
      <c r="C527">
        <v>104</v>
      </c>
      <c r="D527" t="s">
        <v>39</v>
      </c>
      <c r="E527" t="s">
        <v>308</v>
      </c>
      <c r="F527">
        <v>5</v>
      </c>
      <c r="G527" s="22">
        <v>45470</v>
      </c>
      <c r="H527" s="22"/>
      <c r="I527" s="22">
        <v>45470</v>
      </c>
      <c r="J527" s="22">
        <v>45470</v>
      </c>
      <c r="K527" s="22">
        <v>45476</v>
      </c>
      <c r="L527" t="s">
        <v>309</v>
      </c>
      <c r="M527" t="s">
        <v>193</v>
      </c>
      <c r="N527" t="s">
        <v>194</v>
      </c>
      <c r="O527" t="s">
        <v>391</v>
      </c>
      <c r="P527" t="s">
        <v>196</v>
      </c>
      <c r="Q527" t="s">
        <v>197</v>
      </c>
      <c r="R527" t="s">
        <v>198</v>
      </c>
      <c r="S527" t="s">
        <v>81</v>
      </c>
    </row>
    <row r="528" spans="1:19" x14ac:dyDescent="0.35">
      <c r="A528">
        <v>62754</v>
      </c>
      <c r="C528">
        <v>104</v>
      </c>
      <c r="D528" t="s">
        <v>39</v>
      </c>
      <c r="E528" t="s">
        <v>285</v>
      </c>
      <c r="F528">
        <v>63</v>
      </c>
      <c r="G528" s="22">
        <v>45470</v>
      </c>
      <c r="H528" s="22"/>
      <c r="I528" s="22">
        <v>45470</v>
      </c>
      <c r="J528" s="22">
        <v>45470</v>
      </c>
      <c r="K528" s="22">
        <v>45476</v>
      </c>
      <c r="L528" t="s">
        <v>286</v>
      </c>
      <c r="M528" t="s">
        <v>287</v>
      </c>
      <c r="N528" t="s">
        <v>25</v>
      </c>
      <c r="O528" t="s">
        <v>391</v>
      </c>
      <c r="S528" t="s">
        <v>81</v>
      </c>
    </row>
    <row r="529" spans="1:19" x14ac:dyDescent="0.35">
      <c r="A529">
        <v>59988</v>
      </c>
      <c r="C529">
        <v>104</v>
      </c>
      <c r="D529" t="s">
        <v>39</v>
      </c>
      <c r="E529" t="s">
        <v>217</v>
      </c>
      <c r="F529">
        <v>790.34</v>
      </c>
      <c r="G529" s="22">
        <v>45470</v>
      </c>
      <c r="H529" s="22">
        <v>45470</v>
      </c>
      <c r="I529" s="22">
        <v>45470</v>
      </c>
      <c r="J529" s="22">
        <v>45474</v>
      </c>
      <c r="K529" s="22">
        <v>45464</v>
      </c>
      <c r="L529" t="s">
        <v>192</v>
      </c>
      <c r="M529" t="s">
        <v>216</v>
      </c>
      <c r="N529" t="s">
        <v>217</v>
      </c>
      <c r="O529" t="s">
        <v>391</v>
      </c>
      <c r="P529" t="s">
        <v>196</v>
      </c>
      <c r="Q529" t="s">
        <v>197</v>
      </c>
      <c r="R529" t="s">
        <v>198</v>
      </c>
      <c r="S529" t="s">
        <v>81</v>
      </c>
    </row>
    <row r="530" spans="1:19" x14ac:dyDescent="0.35">
      <c r="A530">
        <v>56095</v>
      </c>
      <c r="C530">
        <v>104</v>
      </c>
      <c r="D530" t="s">
        <v>39</v>
      </c>
      <c r="E530" t="s">
        <v>234</v>
      </c>
      <c r="F530">
        <v>8321.66</v>
      </c>
      <c r="G530" s="22">
        <v>45470</v>
      </c>
      <c r="H530" s="22">
        <v>45470</v>
      </c>
      <c r="I530" s="22">
        <v>45470</v>
      </c>
      <c r="J530" s="22">
        <v>45441</v>
      </c>
      <c r="K530" s="22">
        <v>45441</v>
      </c>
      <c r="L530" t="s">
        <v>192</v>
      </c>
      <c r="O530" t="s">
        <v>391</v>
      </c>
      <c r="P530" t="s">
        <v>196</v>
      </c>
      <c r="Q530" t="s">
        <v>197</v>
      </c>
      <c r="R530" t="s">
        <v>198</v>
      </c>
      <c r="S530" t="s">
        <v>81</v>
      </c>
    </row>
    <row r="531" spans="1:19" x14ac:dyDescent="0.35">
      <c r="A531">
        <v>56306</v>
      </c>
      <c r="C531">
        <v>104</v>
      </c>
      <c r="D531" t="s">
        <v>39</v>
      </c>
      <c r="E531" t="s">
        <v>218</v>
      </c>
      <c r="F531">
        <v>18838.09</v>
      </c>
      <c r="G531" s="22">
        <v>45470</v>
      </c>
      <c r="H531" s="22">
        <v>45470</v>
      </c>
      <c r="I531" s="22">
        <v>45470</v>
      </c>
      <c r="J531" s="22">
        <v>45444</v>
      </c>
      <c r="K531" s="22">
        <v>45441</v>
      </c>
      <c r="L531" t="s">
        <v>192</v>
      </c>
      <c r="M531" t="s">
        <v>216</v>
      </c>
      <c r="N531" t="s">
        <v>219</v>
      </c>
      <c r="O531" t="s">
        <v>391</v>
      </c>
      <c r="P531" t="s">
        <v>196</v>
      </c>
      <c r="Q531" t="s">
        <v>197</v>
      </c>
      <c r="R531" t="s">
        <v>198</v>
      </c>
      <c r="S531" t="s">
        <v>81</v>
      </c>
    </row>
    <row r="532" spans="1:19" x14ac:dyDescent="0.35">
      <c r="A532">
        <v>61089</v>
      </c>
      <c r="C532">
        <v>104</v>
      </c>
      <c r="D532" t="s">
        <v>39</v>
      </c>
      <c r="E532" t="s">
        <v>308</v>
      </c>
      <c r="F532">
        <v>80</v>
      </c>
      <c r="G532" s="22">
        <v>45469</v>
      </c>
      <c r="H532" s="22"/>
      <c r="I532" s="22">
        <v>45469</v>
      </c>
      <c r="J532" s="22">
        <v>45469</v>
      </c>
      <c r="K532" s="22">
        <v>45469</v>
      </c>
      <c r="L532" t="s">
        <v>309</v>
      </c>
      <c r="M532" t="s">
        <v>280</v>
      </c>
      <c r="N532" t="s">
        <v>281</v>
      </c>
      <c r="O532" t="s">
        <v>391</v>
      </c>
      <c r="P532" t="s">
        <v>196</v>
      </c>
      <c r="Q532" t="s">
        <v>197</v>
      </c>
      <c r="R532" t="s">
        <v>198</v>
      </c>
      <c r="S532" t="s">
        <v>81</v>
      </c>
    </row>
    <row r="533" spans="1:19" x14ac:dyDescent="0.35">
      <c r="A533">
        <v>58274</v>
      </c>
      <c r="C533">
        <v>104</v>
      </c>
      <c r="D533" t="s">
        <v>39</v>
      </c>
      <c r="E533" t="s">
        <v>207</v>
      </c>
      <c r="F533">
        <v>1766.11</v>
      </c>
      <c r="G533" s="22">
        <v>45469</v>
      </c>
      <c r="H533" s="22">
        <v>45469</v>
      </c>
      <c r="I533" s="22">
        <v>45469</v>
      </c>
      <c r="J533" s="22">
        <v>45455</v>
      </c>
      <c r="K533" s="22">
        <v>45455</v>
      </c>
      <c r="L533" t="s">
        <v>192</v>
      </c>
      <c r="O533" t="s">
        <v>391</v>
      </c>
      <c r="P533" t="s">
        <v>196</v>
      </c>
      <c r="Q533" t="s">
        <v>197</v>
      </c>
      <c r="R533" t="s">
        <v>198</v>
      </c>
      <c r="S533" t="s">
        <v>81</v>
      </c>
    </row>
    <row r="534" spans="1:19" x14ac:dyDescent="0.35">
      <c r="A534">
        <v>58292</v>
      </c>
      <c r="C534">
        <v>104</v>
      </c>
      <c r="D534" t="s">
        <v>39</v>
      </c>
      <c r="E534" t="s">
        <v>204</v>
      </c>
      <c r="F534">
        <v>716.8</v>
      </c>
      <c r="G534" s="22">
        <v>45469</v>
      </c>
      <c r="H534" s="22">
        <v>45469</v>
      </c>
      <c r="I534" s="22">
        <v>45469</v>
      </c>
      <c r="J534" s="22">
        <v>45455</v>
      </c>
      <c r="K534" s="22">
        <v>45455</v>
      </c>
      <c r="L534" t="s">
        <v>192</v>
      </c>
      <c r="O534" t="s">
        <v>391</v>
      </c>
      <c r="P534" t="s">
        <v>196</v>
      </c>
      <c r="Q534" t="s">
        <v>197</v>
      </c>
      <c r="R534" t="s">
        <v>198</v>
      </c>
      <c r="S534" t="s">
        <v>81</v>
      </c>
    </row>
    <row r="535" spans="1:19" x14ac:dyDescent="0.35">
      <c r="A535">
        <v>58407</v>
      </c>
      <c r="C535">
        <v>104</v>
      </c>
      <c r="D535" t="s">
        <v>39</v>
      </c>
      <c r="E535" t="s">
        <v>330</v>
      </c>
      <c r="F535">
        <v>249.75</v>
      </c>
      <c r="G535" s="22">
        <v>45469</v>
      </c>
      <c r="H535" s="22">
        <v>45469</v>
      </c>
      <c r="I535" s="22">
        <v>45469</v>
      </c>
      <c r="J535" s="22">
        <v>45456</v>
      </c>
      <c r="K535" s="22">
        <v>45456</v>
      </c>
      <c r="L535" t="s">
        <v>192</v>
      </c>
      <c r="O535" t="s">
        <v>391</v>
      </c>
      <c r="P535" t="s">
        <v>196</v>
      </c>
      <c r="Q535" t="s">
        <v>197</v>
      </c>
      <c r="R535" t="s">
        <v>198</v>
      </c>
      <c r="S535" t="s">
        <v>81</v>
      </c>
    </row>
    <row r="536" spans="1:19" x14ac:dyDescent="0.35">
      <c r="A536">
        <v>58411</v>
      </c>
      <c r="C536">
        <v>104</v>
      </c>
      <c r="D536" t="s">
        <v>39</v>
      </c>
      <c r="E536" t="s">
        <v>231</v>
      </c>
      <c r="F536">
        <v>824.5</v>
      </c>
      <c r="G536" s="22">
        <v>45469</v>
      </c>
      <c r="H536" s="22">
        <v>45469</v>
      </c>
      <c r="I536" s="22">
        <v>45469</v>
      </c>
      <c r="J536" s="22">
        <v>45456</v>
      </c>
      <c r="K536" s="22">
        <v>45456</v>
      </c>
      <c r="L536" t="s">
        <v>192</v>
      </c>
      <c r="O536" t="s">
        <v>391</v>
      </c>
      <c r="P536" t="s">
        <v>196</v>
      </c>
      <c r="Q536" t="s">
        <v>197</v>
      </c>
      <c r="R536" t="s">
        <v>198</v>
      </c>
      <c r="S536" t="s">
        <v>81</v>
      </c>
    </row>
    <row r="537" spans="1:19" x14ac:dyDescent="0.35">
      <c r="A537">
        <v>58557</v>
      </c>
      <c r="C537">
        <v>104</v>
      </c>
      <c r="D537" t="s">
        <v>39</v>
      </c>
      <c r="E537" t="s">
        <v>268</v>
      </c>
      <c r="F537">
        <v>261.08</v>
      </c>
      <c r="G537" s="22">
        <v>45469</v>
      </c>
      <c r="H537" s="22">
        <v>45469</v>
      </c>
      <c r="I537" s="22">
        <v>45469</v>
      </c>
      <c r="J537" s="22">
        <v>45456</v>
      </c>
      <c r="K537" s="22">
        <v>45456</v>
      </c>
      <c r="L537" t="s">
        <v>192</v>
      </c>
      <c r="M537" t="s">
        <v>210</v>
      </c>
      <c r="N537" t="s">
        <v>211</v>
      </c>
      <c r="O537" t="s">
        <v>391</v>
      </c>
      <c r="P537" t="s">
        <v>196</v>
      </c>
      <c r="Q537" t="s">
        <v>197</v>
      </c>
      <c r="R537" t="s">
        <v>198</v>
      </c>
      <c r="S537" t="s">
        <v>81</v>
      </c>
    </row>
    <row r="538" spans="1:19" x14ac:dyDescent="0.35">
      <c r="A538">
        <v>59502</v>
      </c>
      <c r="C538">
        <v>104</v>
      </c>
      <c r="D538" t="s">
        <v>39</v>
      </c>
      <c r="E538" t="s">
        <v>305</v>
      </c>
      <c r="F538">
        <v>473.33</v>
      </c>
      <c r="G538" s="22">
        <v>45469</v>
      </c>
      <c r="H538" s="22">
        <v>45469</v>
      </c>
      <c r="I538" s="22">
        <v>45469</v>
      </c>
      <c r="J538" s="22">
        <v>45462</v>
      </c>
      <c r="K538" s="22">
        <v>45462</v>
      </c>
      <c r="L538" t="s">
        <v>192</v>
      </c>
      <c r="M538" t="s">
        <v>193</v>
      </c>
      <c r="N538" t="s">
        <v>306</v>
      </c>
      <c r="O538" t="s">
        <v>391</v>
      </c>
      <c r="P538" t="s">
        <v>196</v>
      </c>
      <c r="Q538" t="s">
        <v>197</v>
      </c>
      <c r="R538" t="s">
        <v>198</v>
      </c>
      <c r="S538" t="s">
        <v>81</v>
      </c>
    </row>
    <row r="539" spans="1:19" x14ac:dyDescent="0.35">
      <c r="A539">
        <v>56100</v>
      </c>
      <c r="C539">
        <v>104</v>
      </c>
      <c r="D539" t="s">
        <v>39</v>
      </c>
      <c r="E539" t="s">
        <v>290</v>
      </c>
      <c r="F539">
        <v>315.60000000000002</v>
      </c>
      <c r="G539" s="22">
        <v>45469</v>
      </c>
      <c r="H539" s="22">
        <v>45469</v>
      </c>
      <c r="I539" s="22">
        <v>45469</v>
      </c>
      <c r="J539" s="22">
        <v>45441</v>
      </c>
      <c r="K539" s="22">
        <v>45441</v>
      </c>
      <c r="L539" t="s">
        <v>192</v>
      </c>
      <c r="O539" t="s">
        <v>391</v>
      </c>
      <c r="P539" t="s">
        <v>196</v>
      </c>
      <c r="Q539" t="s">
        <v>197</v>
      </c>
      <c r="R539" t="s">
        <v>198</v>
      </c>
      <c r="S539" t="s">
        <v>81</v>
      </c>
    </row>
    <row r="540" spans="1:19" x14ac:dyDescent="0.35">
      <c r="A540">
        <v>55846</v>
      </c>
      <c r="C540">
        <v>104</v>
      </c>
      <c r="D540" t="s">
        <v>39</v>
      </c>
      <c r="E540" t="s">
        <v>319</v>
      </c>
      <c r="F540">
        <v>34850</v>
      </c>
      <c r="G540" s="22">
        <v>45468</v>
      </c>
      <c r="H540" s="22">
        <v>45468</v>
      </c>
      <c r="I540" s="22">
        <v>45468</v>
      </c>
      <c r="J540" s="22">
        <v>45440</v>
      </c>
      <c r="K540" s="22">
        <v>45440</v>
      </c>
      <c r="L540" t="s">
        <v>97</v>
      </c>
      <c r="M540" t="s">
        <v>216</v>
      </c>
      <c r="N540" t="s">
        <v>311</v>
      </c>
      <c r="O540" t="s">
        <v>391</v>
      </c>
      <c r="P540" t="s">
        <v>196</v>
      </c>
      <c r="Q540" t="s">
        <v>197</v>
      </c>
      <c r="R540" t="s">
        <v>198</v>
      </c>
      <c r="S540" t="s">
        <v>81</v>
      </c>
    </row>
    <row r="541" spans="1:19" x14ac:dyDescent="0.35">
      <c r="A541">
        <v>55847</v>
      </c>
      <c r="C541">
        <v>104</v>
      </c>
      <c r="D541" t="s">
        <v>39</v>
      </c>
      <c r="E541" t="s">
        <v>320</v>
      </c>
      <c r="F541">
        <v>3520</v>
      </c>
      <c r="G541" s="22">
        <v>45468</v>
      </c>
      <c r="H541" s="22">
        <v>45468</v>
      </c>
      <c r="I541" s="22">
        <v>45468</v>
      </c>
      <c r="J541" s="22">
        <v>45440</v>
      </c>
      <c r="K541" s="22">
        <v>45440</v>
      </c>
      <c r="L541" t="s">
        <v>97</v>
      </c>
      <c r="M541" t="s">
        <v>216</v>
      </c>
      <c r="N541" t="s">
        <v>311</v>
      </c>
      <c r="O541" t="s">
        <v>391</v>
      </c>
      <c r="P541" t="s">
        <v>196</v>
      </c>
      <c r="Q541" t="s">
        <v>197</v>
      </c>
      <c r="R541" t="s">
        <v>198</v>
      </c>
      <c r="S541" t="s">
        <v>81</v>
      </c>
    </row>
    <row r="542" spans="1:19" x14ac:dyDescent="0.35">
      <c r="A542">
        <v>55848</v>
      </c>
      <c r="C542">
        <v>104</v>
      </c>
      <c r="D542" t="s">
        <v>39</v>
      </c>
      <c r="E542" t="s">
        <v>321</v>
      </c>
      <c r="F542">
        <v>4930</v>
      </c>
      <c r="G542" s="22">
        <v>45468</v>
      </c>
      <c r="H542" s="22">
        <v>45468</v>
      </c>
      <c r="I542" s="22">
        <v>45468</v>
      </c>
      <c r="J542" s="22">
        <v>45440</v>
      </c>
      <c r="K542" s="22">
        <v>45440</v>
      </c>
      <c r="L542" t="s">
        <v>97</v>
      </c>
      <c r="M542" t="s">
        <v>216</v>
      </c>
      <c r="N542" t="s">
        <v>311</v>
      </c>
      <c r="O542" t="s">
        <v>391</v>
      </c>
      <c r="P542" t="s">
        <v>196</v>
      </c>
      <c r="Q542" t="s">
        <v>197</v>
      </c>
      <c r="R542" t="s">
        <v>198</v>
      </c>
      <c r="S542" t="s">
        <v>81</v>
      </c>
    </row>
    <row r="543" spans="1:19" x14ac:dyDescent="0.35">
      <c r="A543">
        <v>55849</v>
      </c>
      <c r="C543">
        <v>104</v>
      </c>
      <c r="D543" t="s">
        <v>39</v>
      </c>
      <c r="E543" t="s">
        <v>322</v>
      </c>
      <c r="F543">
        <v>3520</v>
      </c>
      <c r="G543" s="22">
        <v>45468</v>
      </c>
      <c r="H543" s="22">
        <v>45468</v>
      </c>
      <c r="I543" s="22">
        <v>45468</v>
      </c>
      <c r="J543" s="22">
        <v>45440</v>
      </c>
      <c r="K543" s="22">
        <v>45440</v>
      </c>
      <c r="L543" t="s">
        <v>97</v>
      </c>
      <c r="M543" t="s">
        <v>216</v>
      </c>
      <c r="N543" t="s">
        <v>311</v>
      </c>
      <c r="O543" t="s">
        <v>391</v>
      </c>
      <c r="P543" t="s">
        <v>196</v>
      </c>
      <c r="Q543" t="s">
        <v>197</v>
      </c>
      <c r="R543" t="s">
        <v>198</v>
      </c>
      <c r="S543" t="s">
        <v>81</v>
      </c>
    </row>
    <row r="544" spans="1:19" x14ac:dyDescent="0.35">
      <c r="A544">
        <v>55850</v>
      </c>
      <c r="C544">
        <v>104</v>
      </c>
      <c r="D544" t="s">
        <v>39</v>
      </c>
      <c r="E544" t="s">
        <v>323</v>
      </c>
      <c r="F544">
        <v>1000</v>
      </c>
      <c r="G544" s="22">
        <v>45468</v>
      </c>
      <c r="H544" s="22">
        <v>45468</v>
      </c>
      <c r="I544" s="22">
        <v>45468</v>
      </c>
      <c r="J544" s="22">
        <v>45440</v>
      </c>
      <c r="K544" s="22">
        <v>45440</v>
      </c>
      <c r="L544" t="s">
        <v>97</v>
      </c>
      <c r="M544" t="s">
        <v>216</v>
      </c>
      <c r="N544" t="s">
        <v>311</v>
      </c>
      <c r="O544" t="s">
        <v>391</v>
      </c>
      <c r="P544" t="s">
        <v>196</v>
      </c>
      <c r="Q544" t="s">
        <v>197</v>
      </c>
      <c r="R544" t="s">
        <v>198</v>
      </c>
      <c r="S544" t="s">
        <v>81</v>
      </c>
    </row>
    <row r="545" spans="1:19" x14ac:dyDescent="0.35">
      <c r="A545">
        <v>55851</v>
      </c>
      <c r="C545">
        <v>104</v>
      </c>
      <c r="D545" t="s">
        <v>39</v>
      </c>
      <c r="E545" t="s">
        <v>324</v>
      </c>
      <c r="F545">
        <v>3520</v>
      </c>
      <c r="G545" s="22">
        <v>45468</v>
      </c>
      <c r="H545" s="22">
        <v>45468</v>
      </c>
      <c r="I545" s="22">
        <v>45468</v>
      </c>
      <c r="J545" s="22">
        <v>45440</v>
      </c>
      <c r="K545" s="22">
        <v>45440</v>
      </c>
      <c r="L545" t="s">
        <v>97</v>
      </c>
      <c r="M545" t="s">
        <v>216</v>
      </c>
      <c r="N545" t="s">
        <v>311</v>
      </c>
      <c r="O545" t="s">
        <v>391</v>
      </c>
      <c r="P545" t="s">
        <v>196</v>
      </c>
      <c r="Q545" t="s">
        <v>197</v>
      </c>
      <c r="R545" t="s">
        <v>198</v>
      </c>
      <c r="S545" t="s">
        <v>81</v>
      </c>
    </row>
    <row r="546" spans="1:19" x14ac:dyDescent="0.35">
      <c r="A546">
        <v>55852</v>
      </c>
      <c r="C546">
        <v>104</v>
      </c>
      <c r="D546" t="s">
        <v>39</v>
      </c>
      <c r="E546" t="s">
        <v>325</v>
      </c>
      <c r="F546">
        <v>3520</v>
      </c>
      <c r="G546" s="22">
        <v>45468</v>
      </c>
      <c r="H546" s="22">
        <v>45468</v>
      </c>
      <c r="I546" s="22">
        <v>45468</v>
      </c>
      <c r="J546" s="22">
        <v>45440</v>
      </c>
      <c r="K546" s="22">
        <v>45440</v>
      </c>
      <c r="L546" t="s">
        <v>97</v>
      </c>
      <c r="M546" t="s">
        <v>216</v>
      </c>
      <c r="N546" t="s">
        <v>311</v>
      </c>
      <c r="O546" t="s">
        <v>391</v>
      </c>
      <c r="P546" t="s">
        <v>196</v>
      </c>
      <c r="Q546" t="s">
        <v>197</v>
      </c>
      <c r="R546" t="s">
        <v>198</v>
      </c>
      <c r="S546" t="s">
        <v>81</v>
      </c>
    </row>
    <row r="547" spans="1:19" x14ac:dyDescent="0.35">
      <c r="A547">
        <v>55853</v>
      </c>
      <c r="C547">
        <v>104</v>
      </c>
      <c r="D547" t="s">
        <v>39</v>
      </c>
      <c r="E547" t="s">
        <v>326</v>
      </c>
      <c r="F547">
        <v>3520</v>
      </c>
      <c r="G547" s="22">
        <v>45468</v>
      </c>
      <c r="H547" s="22">
        <v>45468</v>
      </c>
      <c r="I547" s="22">
        <v>45468</v>
      </c>
      <c r="J547" s="22">
        <v>45440</v>
      </c>
      <c r="K547" s="22">
        <v>45440</v>
      </c>
      <c r="L547" t="s">
        <v>97</v>
      </c>
      <c r="M547" t="s">
        <v>216</v>
      </c>
      <c r="N547" t="s">
        <v>311</v>
      </c>
      <c r="O547" t="s">
        <v>391</v>
      </c>
      <c r="P547" t="s">
        <v>196</v>
      </c>
      <c r="Q547" t="s">
        <v>197</v>
      </c>
      <c r="R547" t="s">
        <v>198</v>
      </c>
      <c r="S547" t="s">
        <v>81</v>
      </c>
    </row>
    <row r="548" spans="1:19" x14ac:dyDescent="0.35">
      <c r="A548">
        <v>55854</v>
      </c>
      <c r="C548">
        <v>104</v>
      </c>
      <c r="D548" t="s">
        <v>39</v>
      </c>
      <c r="E548" t="s">
        <v>327</v>
      </c>
      <c r="F548">
        <v>3520</v>
      </c>
      <c r="G548" s="22">
        <v>45468</v>
      </c>
      <c r="H548" s="22">
        <v>45468</v>
      </c>
      <c r="I548" s="22">
        <v>45468</v>
      </c>
      <c r="J548" s="22">
        <v>45440</v>
      </c>
      <c r="K548" s="22">
        <v>45440</v>
      </c>
      <c r="L548" t="s">
        <v>97</v>
      </c>
      <c r="M548" t="s">
        <v>216</v>
      </c>
      <c r="N548" t="s">
        <v>311</v>
      </c>
      <c r="O548" t="s">
        <v>391</v>
      </c>
      <c r="P548" t="s">
        <v>196</v>
      </c>
      <c r="Q548" t="s">
        <v>197</v>
      </c>
      <c r="R548" t="s">
        <v>198</v>
      </c>
      <c r="S548" t="s">
        <v>81</v>
      </c>
    </row>
    <row r="549" spans="1:19" x14ac:dyDescent="0.35">
      <c r="A549">
        <v>56404</v>
      </c>
      <c r="C549">
        <v>104</v>
      </c>
      <c r="D549" t="s">
        <v>39</v>
      </c>
      <c r="E549" t="s">
        <v>397</v>
      </c>
      <c r="F549">
        <v>215.4</v>
      </c>
      <c r="G549" s="22">
        <v>45468</v>
      </c>
      <c r="H549" s="22">
        <v>45468</v>
      </c>
      <c r="I549" s="22">
        <v>45468</v>
      </c>
      <c r="J549" s="22">
        <v>45441</v>
      </c>
      <c r="K549" s="22">
        <v>45443</v>
      </c>
      <c r="L549" t="s">
        <v>192</v>
      </c>
      <c r="M549" t="s">
        <v>210</v>
      </c>
      <c r="N549" t="s">
        <v>221</v>
      </c>
      <c r="O549" t="s">
        <v>391</v>
      </c>
      <c r="P549" t="s">
        <v>196</v>
      </c>
      <c r="Q549" t="s">
        <v>197</v>
      </c>
      <c r="R549" t="s">
        <v>198</v>
      </c>
      <c r="S549" t="s">
        <v>81</v>
      </c>
    </row>
    <row r="550" spans="1:19" x14ac:dyDescent="0.35">
      <c r="A550">
        <v>58131</v>
      </c>
      <c r="C550">
        <v>104</v>
      </c>
      <c r="D550" t="s">
        <v>39</v>
      </c>
      <c r="E550" t="s">
        <v>264</v>
      </c>
      <c r="F550">
        <v>4853.12</v>
      </c>
      <c r="G550" s="22">
        <v>45468</v>
      </c>
      <c r="H550" s="22">
        <v>45468</v>
      </c>
      <c r="I550" s="22">
        <v>45468</v>
      </c>
      <c r="J550" s="22">
        <v>45455</v>
      </c>
      <c r="K550" s="22">
        <v>45455</v>
      </c>
      <c r="L550" t="s">
        <v>192</v>
      </c>
      <c r="O550" t="s">
        <v>391</v>
      </c>
      <c r="P550" t="s">
        <v>196</v>
      </c>
      <c r="Q550" t="s">
        <v>197</v>
      </c>
      <c r="R550" t="s">
        <v>198</v>
      </c>
      <c r="S550" t="s">
        <v>81</v>
      </c>
    </row>
    <row r="551" spans="1:19" x14ac:dyDescent="0.35">
      <c r="A551">
        <v>58261</v>
      </c>
      <c r="C551">
        <v>104</v>
      </c>
      <c r="D551" t="s">
        <v>39</v>
      </c>
      <c r="E551" t="s">
        <v>265</v>
      </c>
      <c r="F551">
        <v>1060.8800000000001</v>
      </c>
      <c r="G551" s="22">
        <v>45468</v>
      </c>
      <c r="H551" s="22">
        <v>45468</v>
      </c>
      <c r="I551" s="22">
        <v>45468</v>
      </c>
      <c r="J551" s="22">
        <v>45455</v>
      </c>
      <c r="K551" s="22">
        <v>45455</v>
      </c>
      <c r="L551" t="s">
        <v>192</v>
      </c>
      <c r="O551" t="s">
        <v>391</v>
      </c>
      <c r="P551" t="s">
        <v>196</v>
      </c>
      <c r="Q551" t="s">
        <v>197</v>
      </c>
      <c r="R551" t="s">
        <v>198</v>
      </c>
      <c r="S551" t="s">
        <v>81</v>
      </c>
    </row>
    <row r="552" spans="1:19" x14ac:dyDescent="0.35">
      <c r="A552">
        <v>58265</v>
      </c>
      <c r="C552">
        <v>104</v>
      </c>
      <c r="D552" t="s">
        <v>39</v>
      </c>
      <c r="E552" t="s">
        <v>230</v>
      </c>
      <c r="F552">
        <v>135.09</v>
      </c>
      <c r="G552" s="22">
        <v>45468</v>
      </c>
      <c r="H552" s="22">
        <v>45468</v>
      </c>
      <c r="I552" s="22">
        <v>45468</v>
      </c>
      <c r="J552" s="22">
        <v>45455</v>
      </c>
      <c r="K552" s="22">
        <v>45455</v>
      </c>
      <c r="L552" t="s">
        <v>192</v>
      </c>
      <c r="O552" t="s">
        <v>391</v>
      </c>
      <c r="P552" t="s">
        <v>196</v>
      </c>
      <c r="Q552" t="s">
        <v>197</v>
      </c>
      <c r="R552" t="s">
        <v>198</v>
      </c>
      <c r="S552" t="s">
        <v>81</v>
      </c>
    </row>
    <row r="553" spans="1:19" x14ac:dyDescent="0.35">
      <c r="A553">
        <v>58613</v>
      </c>
      <c r="C553">
        <v>104</v>
      </c>
      <c r="D553" t="s">
        <v>39</v>
      </c>
      <c r="E553" t="s">
        <v>315</v>
      </c>
      <c r="F553">
        <v>175.93</v>
      </c>
      <c r="G553" s="22">
        <v>45468</v>
      </c>
      <c r="H553" s="22">
        <v>45468</v>
      </c>
      <c r="I553" s="22">
        <v>45468</v>
      </c>
      <c r="J553" s="22">
        <v>45456</v>
      </c>
      <c r="K553" s="22">
        <v>45456</v>
      </c>
      <c r="L553" t="s">
        <v>192</v>
      </c>
      <c r="M553" t="s">
        <v>316</v>
      </c>
      <c r="N553" t="s">
        <v>317</v>
      </c>
      <c r="O553" t="s">
        <v>391</v>
      </c>
      <c r="P553" t="s">
        <v>196</v>
      </c>
      <c r="Q553" t="s">
        <v>197</v>
      </c>
      <c r="R553" t="s">
        <v>198</v>
      </c>
      <c r="S553" t="s">
        <v>81</v>
      </c>
    </row>
    <row r="554" spans="1:19" x14ac:dyDescent="0.35">
      <c r="A554">
        <v>58877</v>
      </c>
      <c r="C554">
        <v>104</v>
      </c>
      <c r="D554" t="s">
        <v>39</v>
      </c>
      <c r="E554" t="s">
        <v>231</v>
      </c>
      <c r="F554">
        <v>191.84</v>
      </c>
      <c r="G554" s="22">
        <v>45468</v>
      </c>
      <c r="H554" s="22">
        <v>45468</v>
      </c>
      <c r="I554" s="22">
        <v>45468</v>
      </c>
      <c r="J554" s="22">
        <v>45457</v>
      </c>
      <c r="K554" s="22">
        <v>45457</v>
      </c>
      <c r="L554" t="s">
        <v>192</v>
      </c>
      <c r="M554" t="s">
        <v>210</v>
      </c>
      <c r="N554" t="s">
        <v>211</v>
      </c>
      <c r="O554" t="s">
        <v>391</v>
      </c>
      <c r="P554" t="s">
        <v>196</v>
      </c>
      <c r="Q554" t="s">
        <v>197</v>
      </c>
      <c r="R554" t="s">
        <v>198</v>
      </c>
      <c r="S554" t="s">
        <v>81</v>
      </c>
    </row>
    <row r="555" spans="1:19" x14ac:dyDescent="0.35">
      <c r="A555">
        <v>59079</v>
      </c>
      <c r="C555">
        <v>104</v>
      </c>
      <c r="D555" t="s">
        <v>39</v>
      </c>
      <c r="E555" t="s">
        <v>315</v>
      </c>
      <c r="F555">
        <v>117.63</v>
      </c>
      <c r="G555" s="22">
        <v>45468</v>
      </c>
      <c r="H555" s="22">
        <v>45468</v>
      </c>
      <c r="I555" s="22">
        <v>45468</v>
      </c>
      <c r="J555" s="22">
        <v>45460</v>
      </c>
      <c r="K555" s="22">
        <v>45460</v>
      </c>
      <c r="L555" t="s">
        <v>192</v>
      </c>
      <c r="M555" t="s">
        <v>316</v>
      </c>
      <c r="N555" t="s">
        <v>317</v>
      </c>
      <c r="O555" t="s">
        <v>391</v>
      </c>
      <c r="P555" t="s">
        <v>196</v>
      </c>
      <c r="Q555" t="s">
        <v>197</v>
      </c>
      <c r="R555" t="s">
        <v>198</v>
      </c>
      <c r="S555" t="s">
        <v>81</v>
      </c>
    </row>
    <row r="556" spans="1:19" x14ac:dyDescent="0.35">
      <c r="A556">
        <v>59436</v>
      </c>
      <c r="C556">
        <v>104</v>
      </c>
      <c r="D556" t="s">
        <v>39</v>
      </c>
      <c r="E556" t="s">
        <v>305</v>
      </c>
      <c r="F556">
        <v>12217.74</v>
      </c>
      <c r="G556" s="22">
        <v>45468</v>
      </c>
      <c r="H556" s="22">
        <v>45468</v>
      </c>
      <c r="I556" s="22">
        <v>45468</v>
      </c>
      <c r="J556" s="22">
        <v>45462</v>
      </c>
      <c r="K556" s="22">
        <v>45462</v>
      </c>
      <c r="L556" t="s">
        <v>192</v>
      </c>
      <c r="M556" t="s">
        <v>193</v>
      </c>
      <c r="N556" t="s">
        <v>306</v>
      </c>
      <c r="O556" t="s">
        <v>391</v>
      </c>
      <c r="P556" t="s">
        <v>196</v>
      </c>
      <c r="Q556" t="s">
        <v>197</v>
      </c>
      <c r="R556" t="s">
        <v>198</v>
      </c>
      <c r="S556" t="s">
        <v>81</v>
      </c>
    </row>
    <row r="557" spans="1:19" x14ac:dyDescent="0.35">
      <c r="A557">
        <v>59474</v>
      </c>
      <c r="C557">
        <v>104</v>
      </c>
      <c r="D557" t="s">
        <v>39</v>
      </c>
      <c r="E557" t="s">
        <v>267</v>
      </c>
      <c r="F557">
        <v>316</v>
      </c>
      <c r="G557" s="22">
        <v>45468</v>
      </c>
      <c r="H557" s="22">
        <v>45468</v>
      </c>
      <c r="I557" s="22">
        <v>45468</v>
      </c>
      <c r="J557" s="22">
        <v>45462</v>
      </c>
      <c r="K557" s="22">
        <v>45462</v>
      </c>
      <c r="L557" t="s">
        <v>192</v>
      </c>
      <c r="O557" t="s">
        <v>391</v>
      </c>
      <c r="P557" t="s">
        <v>196</v>
      </c>
      <c r="Q557" t="s">
        <v>197</v>
      </c>
      <c r="R557" t="s">
        <v>198</v>
      </c>
      <c r="S557" t="s">
        <v>81</v>
      </c>
    </row>
    <row r="558" spans="1:19" x14ac:dyDescent="0.35">
      <c r="A558">
        <v>55043</v>
      </c>
      <c r="C558">
        <v>104</v>
      </c>
      <c r="D558" t="s">
        <v>39</v>
      </c>
      <c r="E558" t="s">
        <v>384</v>
      </c>
      <c r="F558">
        <v>563.97</v>
      </c>
      <c r="G558" s="22">
        <v>45468</v>
      </c>
      <c r="H558" s="22">
        <v>45468</v>
      </c>
      <c r="I558" s="22">
        <v>45468</v>
      </c>
      <c r="J558" s="22">
        <v>45434</v>
      </c>
      <c r="K558" s="22">
        <v>45434</v>
      </c>
      <c r="L558" t="s">
        <v>192</v>
      </c>
      <c r="N558" t="s">
        <v>304</v>
      </c>
      <c r="O558" t="s">
        <v>391</v>
      </c>
      <c r="P558" t="s">
        <v>196</v>
      </c>
      <c r="Q558" t="s">
        <v>197</v>
      </c>
      <c r="R558" t="s">
        <v>198</v>
      </c>
      <c r="S558" t="s">
        <v>81</v>
      </c>
    </row>
    <row r="559" spans="1:19" x14ac:dyDescent="0.35">
      <c r="A559">
        <v>57435</v>
      </c>
      <c r="C559">
        <v>104</v>
      </c>
      <c r="D559" t="s">
        <v>39</v>
      </c>
      <c r="E559" t="s">
        <v>385</v>
      </c>
      <c r="F559">
        <v>490</v>
      </c>
      <c r="G559" s="22">
        <v>45468</v>
      </c>
      <c r="H559" s="22">
        <v>45468</v>
      </c>
      <c r="I559" s="22">
        <v>45468</v>
      </c>
      <c r="J559" s="22">
        <v>45447</v>
      </c>
      <c r="K559" s="22">
        <v>45449</v>
      </c>
      <c r="L559" t="s">
        <v>192</v>
      </c>
      <c r="M559" t="s">
        <v>316</v>
      </c>
      <c r="N559" t="s">
        <v>317</v>
      </c>
      <c r="O559" t="s">
        <v>391</v>
      </c>
      <c r="P559" t="s">
        <v>196</v>
      </c>
      <c r="Q559" t="s">
        <v>197</v>
      </c>
      <c r="R559" t="s">
        <v>198</v>
      </c>
      <c r="S559" t="s">
        <v>81</v>
      </c>
    </row>
    <row r="560" spans="1:19" x14ac:dyDescent="0.35">
      <c r="A560">
        <v>57464</v>
      </c>
      <c r="C560">
        <v>104</v>
      </c>
      <c r="D560" t="s">
        <v>39</v>
      </c>
      <c r="E560" t="s">
        <v>209</v>
      </c>
      <c r="F560">
        <v>798.9</v>
      </c>
      <c r="G560" s="22">
        <v>45468</v>
      </c>
      <c r="H560" s="22">
        <v>45468</v>
      </c>
      <c r="I560" s="22">
        <v>45468</v>
      </c>
      <c r="J560" s="22">
        <v>45449</v>
      </c>
      <c r="K560" s="22">
        <v>45449</v>
      </c>
      <c r="L560" t="s">
        <v>192</v>
      </c>
      <c r="O560" t="s">
        <v>391</v>
      </c>
      <c r="P560" t="s">
        <v>196</v>
      </c>
      <c r="Q560" t="s">
        <v>197</v>
      </c>
      <c r="R560" t="s">
        <v>198</v>
      </c>
      <c r="S560" t="s">
        <v>81</v>
      </c>
    </row>
    <row r="561" spans="1:19" x14ac:dyDescent="0.35">
      <c r="A561">
        <v>57465</v>
      </c>
      <c r="C561">
        <v>104</v>
      </c>
      <c r="D561" t="s">
        <v>39</v>
      </c>
      <c r="E561" t="s">
        <v>237</v>
      </c>
      <c r="F561">
        <v>1002.5</v>
      </c>
      <c r="G561" s="22">
        <v>45468</v>
      </c>
      <c r="H561" s="22">
        <v>45468</v>
      </c>
      <c r="I561" s="22">
        <v>45468</v>
      </c>
      <c r="J561" s="22">
        <v>45449</v>
      </c>
      <c r="K561" s="22">
        <v>45449</v>
      </c>
      <c r="L561" t="s">
        <v>192</v>
      </c>
      <c r="O561" t="s">
        <v>391</v>
      </c>
      <c r="P561" t="s">
        <v>196</v>
      </c>
      <c r="Q561" t="s">
        <v>197</v>
      </c>
      <c r="R561" t="s">
        <v>198</v>
      </c>
      <c r="S561" t="s">
        <v>81</v>
      </c>
    </row>
    <row r="562" spans="1:19" x14ac:dyDescent="0.35">
      <c r="A562">
        <v>57705</v>
      </c>
      <c r="C562">
        <v>104</v>
      </c>
      <c r="D562" t="s">
        <v>39</v>
      </c>
      <c r="E562" t="s">
        <v>293</v>
      </c>
      <c r="F562">
        <v>280</v>
      </c>
      <c r="G562" s="22">
        <v>45468</v>
      </c>
      <c r="H562" s="22">
        <v>45468</v>
      </c>
      <c r="I562" s="22">
        <v>45468</v>
      </c>
      <c r="J562" s="22">
        <v>45450</v>
      </c>
      <c r="K562" s="22">
        <v>45450</v>
      </c>
      <c r="L562" t="s">
        <v>192</v>
      </c>
      <c r="M562" t="s">
        <v>316</v>
      </c>
      <c r="N562" t="s">
        <v>340</v>
      </c>
      <c r="O562" t="s">
        <v>391</v>
      </c>
      <c r="P562" t="s">
        <v>196</v>
      </c>
      <c r="Q562" t="s">
        <v>197</v>
      </c>
      <c r="R562" t="s">
        <v>198</v>
      </c>
      <c r="S562" t="s">
        <v>81</v>
      </c>
    </row>
    <row r="563" spans="1:19" x14ac:dyDescent="0.35">
      <c r="A563">
        <v>57840</v>
      </c>
      <c r="C563">
        <v>104</v>
      </c>
      <c r="D563" t="s">
        <v>39</v>
      </c>
      <c r="E563" t="s">
        <v>289</v>
      </c>
      <c r="F563">
        <v>693.33</v>
      </c>
      <c r="G563" s="22">
        <v>45468</v>
      </c>
      <c r="H563" s="22">
        <v>45468</v>
      </c>
      <c r="I563" s="22">
        <v>45468</v>
      </c>
      <c r="J563" s="22">
        <v>45454</v>
      </c>
      <c r="K563" s="22">
        <v>45454</v>
      </c>
      <c r="L563" t="s">
        <v>192</v>
      </c>
      <c r="M563" t="s">
        <v>280</v>
      </c>
      <c r="N563" t="s">
        <v>281</v>
      </c>
      <c r="O563" t="s">
        <v>391</v>
      </c>
      <c r="P563" t="s">
        <v>196</v>
      </c>
      <c r="Q563" t="s">
        <v>197</v>
      </c>
      <c r="R563" t="s">
        <v>198</v>
      </c>
      <c r="S563" t="s">
        <v>81</v>
      </c>
    </row>
    <row r="564" spans="1:19" x14ac:dyDescent="0.35">
      <c r="A564">
        <v>57867</v>
      </c>
      <c r="C564">
        <v>104</v>
      </c>
      <c r="D564" t="s">
        <v>39</v>
      </c>
      <c r="E564" t="s">
        <v>231</v>
      </c>
      <c r="F564">
        <v>1123.43</v>
      </c>
      <c r="G564" s="22">
        <v>45468</v>
      </c>
      <c r="H564" s="22">
        <v>45468</v>
      </c>
      <c r="I564" s="22">
        <v>45468</v>
      </c>
      <c r="J564" s="22">
        <v>45454</v>
      </c>
      <c r="K564" s="22">
        <v>45454</v>
      </c>
      <c r="L564" t="s">
        <v>192</v>
      </c>
      <c r="O564" t="s">
        <v>391</v>
      </c>
      <c r="P564" t="s">
        <v>196</v>
      </c>
      <c r="Q564" t="s">
        <v>197</v>
      </c>
      <c r="R564" t="s">
        <v>198</v>
      </c>
      <c r="S564" t="s">
        <v>81</v>
      </c>
    </row>
    <row r="565" spans="1:19" x14ac:dyDescent="0.35">
      <c r="A565">
        <v>57869</v>
      </c>
      <c r="C565">
        <v>104</v>
      </c>
      <c r="D565" t="s">
        <v>39</v>
      </c>
      <c r="E565" t="s">
        <v>207</v>
      </c>
      <c r="F565">
        <v>633.36</v>
      </c>
      <c r="G565" s="22">
        <v>45468</v>
      </c>
      <c r="H565" s="22">
        <v>45468</v>
      </c>
      <c r="I565" s="22">
        <v>45468</v>
      </c>
      <c r="J565" s="22">
        <v>45454</v>
      </c>
      <c r="K565" s="22">
        <v>45454</v>
      </c>
      <c r="L565" t="s">
        <v>192</v>
      </c>
      <c r="O565" t="s">
        <v>391</v>
      </c>
      <c r="P565" t="s">
        <v>196</v>
      </c>
      <c r="Q565" t="s">
        <v>197</v>
      </c>
      <c r="R565" t="s">
        <v>198</v>
      </c>
      <c r="S565" t="s">
        <v>81</v>
      </c>
    </row>
    <row r="566" spans="1:19" x14ac:dyDescent="0.35">
      <c r="A566">
        <v>62759</v>
      </c>
      <c r="C566">
        <v>104</v>
      </c>
      <c r="D566" t="s">
        <v>39</v>
      </c>
      <c r="E566" t="s">
        <v>285</v>
      </c>
      <c r="F566">
        <v>1.65</v>
      </c>
      <c r="G566" s="22">
        <v>45468</v>
      </c>
      <c r="H566" s="22"/>
      <c r="I566" s="22">
        <v>45468</v>
      </c>
      <c r="J566" s="22">
        <v>45468</v>
      </c>
      <c r="K566" s="22">
        <v>45476</v>
      </c>
      <c r="L566" t="s">
        <v>286</v>
      </c>
      <c r="M566" t="s">
        <v>287</v>
      </c>
      <c r="N566" t="s">
        <v>25</v>
      </c>
      <c r="O566" t="s">
        <v>391</v>
      </c>
      <c r="S566" t="s">
        <v>81</v>
      </c>
    </row>
    <row r="567" spans="1:19" x14ac:dyDescent="0.35">
      <c r="A567">
        <v>62331</v>
      </c>
      <c r="C567">
        <v>104</v>
      </c>
      <c r="D567" t="s">
        <v>39</v>
      </c>
      <c r="E567" t="s">
        <v>293</v>
      </c>
      <c r="F567">
        <v>31.65</v>
      </c>
      <c r="G567" s="22">
        <v>45467</v>
      </c>
      <c r="H567" s="22"/>
      <c r="I567" s="22">
        <v>45467</v>
      </c>
      <c r="J567" s="22">
        <v>45467</v>
      </c>
      <c r="K567" s="22">
        <v>45475</v>
      </c>
      <c r="L567" t="s">
        <v>286</v>
      </c>
      <c r="M567" t="s">
        <v>287</v>
      </c>
      <c r="N567" t="s">
        <v>25</v>
      </c>
      <c r="O567" t="s">
        <v>391</v>
      </c>
      <c r="S567" t="s">
        <v>81</v>
      </c>
    </row>
    <row r="568" spans="1:19" x14ac:dyDescent="0.35">
      <c r="A568">
        <v>62711</v>
      </c>
      <c r="C568">
        <v>104</v>
      </c>
      <c r="D568" t="s">
        <v>39</v>
      </c>
      <c r="E568" t="s">
        <v>308</v>
      </c>
      <c r="F568">
        <v>65</v>
      </c>
      <c r="G568" s="22">
        <v>45467</v>
      </c>
      <c r="H568" s="22"/>
      <c r="I568" s="22">
        <v>45467</v>
      </c>
      <c r="J568" s="22">
        <v>45467</v>
      </c>
      <c r="K568" s="22">
        <v>45476</v>
      </c>
      <c r="L568" t="s">
        <v>309</v>
      </c>
      <c r="M568" t="s">
        <v>280</v>
      </c>
      <c r="N568" t="s">
        <v>281</v>
      </c>
      <c r="O568" t="s">
        <v>391</v>
      </c>
      <c r="P568" t="s">
        <v>196</v>
      </c>
      <c r="Q568" t="s">
        <v>197</v>
      </c>
      <c r="R568" t="s">
        <v>198</v>
      </c>
      <c r="S568" t="s">
        <v>81</v>
      </c>
    </row>
    <row r="569" spans="1:19" x14ac:dyDescent="0.35">
      <c r="A569">
        <v>62753</v>
      </c>
      <c r="C569">
        <v>104</v>
      </c>
      <c r="D569" t="s">
        <v>39</v>
      </c>
      <c r="E569" t="s">
        <v>285</v>
      </c>
      <c r="F569">
        <v>9</v>
      </c>
      <c r="G569" s="22">
        <v>45467</v>
      </c>
      <c r="H569" s="22"/>
      <c r="I569" s="22">
        <v>45467</v>
      </c>
      <c r="J569" s="22">
        <v>45467</v>
      </c>
      <c r="K569" s="22">
        <v>45476</v>
      </c>
      <c r="L569" t="s">
        <v>286</v>
      </c>
      <c r="M569" t="s">
        <v>287</v>
      </c>
      <c r="N569" t="s">
        <v>25</v>
      </c>
      <c r="O569" t="s">
        <v>391</v>
      </c>
      <c r="S569" t="s">
        <v>81</v>
      </c>
    </row>
    <row r="570" spans="1:19" x14ac:dyDescent="0.35">
      <c r="A570">
        <v>58132</v>
      </c>
      <c r="C570">
        <v>104</v>
      </c>
      <c r="D570" t="s">
        <v>39</v>
      </c>
      <c r="E570" t="s">
        <v>230</v>
      </c>
      <c r="F570">
        <v>49.5</v>
      </c>
      <c r="G570" s="22">
        <v>45467</v>
      </c>
      <c r="H570" s="22">
        <v>45467</v>
      </c>
      <c r="I570" s="22">
        <v>45467</v>
      </c>
      <c r="J570" s="22">
        <v>45455</v>
      </c>
      <c r="K570" s="22">
        <v>45455</v>
      </c>
      <c r="L570" t="s">
        <v>192</v>
      </c>
      <c r="O570" t="s">
        <v>391</v>
      </c>
      <c r="P570" t="s">
        <v>196</v>
      </c>
      <c r="Q570" t="s">
        <v>197</v>
      </c>
      <c r="R570" t="s">
        <v>198</v>
      </c>
      <c r="S570" t="s">
        <v>81</v>
      </c>
    </row>
    <row r="571" spans="1:19" x14ac:dyDescent="0.35">
      <c r="A571">
        <v>58271</v>
      </c>
      <c r="C571">
        <v>104</v>
      </c>
      <c r="D571" t="s">
        <v>39</v>
      </c>
      <c r="E571" t="s">
        <v>345</v>
      </c>
      <c r="F571">
        <v>2732.2</v>
      </c>
      <c r="G571" s="22">
        <v>45467</v>
      </c>
      <c r="H571" s="22">
        <v>45467</v>
      </c>
      <c r="I571" s="22">
        <v>45467</v>
      </c>
      <c r="J571" s="22">
        <v>45455</v>
      </c>
      <c r="K571" s="22">
        <v>45455</v>
      </c>
      <c r="L571" t="s">
        <v>192</v>
      </c>
      <c r="O571" t="s">
        <v>391</v>
      </c>
      <c r="P571" t="s">
        <v>196</v>
      </c>
      <c r="Q571" t="s">
        <v>197</v>
      </c>
      <c r="R571" t="s">
        <v>198</v>
      </c>
      <c r="S571" t="s">
        <v>81</v>
      </c>
    </row>
    <row r="572" spans="1:19" x14ac:dyDescent="0.35">
      <c r="A572">
        <v>58408</v>
      </c>
      <c r="C572">
        <v>104</v>
      </c>
      <c r="D572" t="s">
        <v>39</v>
      </c>
      <c r="E572" t="s">
        <v>314</v>
      </c>
      <c r="F572">
        <v>174.6</v>
      </c>
      <c r="G572" s="22">
        <v>45467</v>
      </c>
      <c r="H572" s="22">
        <v>45467</v>
      </c>
      <c r="I572" s="22">
        <v>45467</v>
      </c>
      <c r="J572" s="22">
        <v>45456</v>
      </c>
      <c r="K572" s="22">
        <v>45456</v>
      </c>
      <c r="L572" t="s">
        <v>192</v>
      </c>
      <c r="O572" t="s">
        <v>391</v>
      </c>
      <c r="P572" t="s">
        <v>196</v>
      </c>
      <c r="Q572" t="s">
        <v>197</v>
      </c>
      <c r="R572" t="s">
        <v>198</v>
      </c>
      <c r="S572" t="s">
        <v>81</v>
      </c>
    </row>
    <row r="573" spans="1:19" x14ac:dyDescent="0.35">
      <c r="A573">
        <v>58409</v>
      </c>
      <c r="C573">
        <v>104</v>
      </c>
      <c r="D573" t="s">
        <v>39</v>
      </c>
      <c r="E573" t="s">
        <v>314</v>
      </c>
      <c r="F573">
        <v>732.7</v>
      </c>
      <c r="G573" s="22">
        <v>45467</v>
      </c>
      <c r="H573" s="22">
        <v>45467</v>
      </c>
      <c r="I573" s="22">
        <v>45467</v>
      </c>
      <c r="J573" s="22">
        <v>45456</v>
      </c>
      <c r="K573" s="22">
        <v>45456</v>
      </c>
      <c r="L573" t="s">
        <v>192</v>
      </c>
      <c r="O573" t="s">
        <v>391</v>
      </c>
      <c r="P573" t="s">
        <v>196</v>
      </c>
      <c r="Q573" t="s">
        <v>197</v>
      </c>
      <c r="R573" t="s">
        <v>198</v>
      </c>
      <c r="S573" t="s">
        <v>81</v>
      </c>
    </row>
    <row r="574" spans="1:19" x14ac:dyDescent="0.35">
      <c r="A574">
        <v>58410</v>
      </c>
      <c r="C574">
        <v>104</v>
      </c>
      <c r="D574" t="s">
        <v>39</v>
      </c>
      <c r="E574" t="s">
        <v>314</v>
      </c>
      <c r="F574">
        <v>2212.65</v>
      </c>
      <c r="G574" s="22">
        <v>45467</v>
      </c>
      <c r="H574" s="22">
        <v>45467</v>
      </c>
      <c r="I574" s="22">
        <v>45467</v>
      </c>
      <c r="J574" s="22">
        <v>45456</v>
      </c>
      <c r="K574" s="22">
        <v>45456</v>
      </c>
      <c r="L574" t="s">
        <v>192</v>
      </c>
      <c r="O574" t="s">
        <v>391</v>
      </c>
      <c r="P574" t="s">
        <v>196</v>
      </c>
      <c r="Q574" t="s">
        <v>197</v>
      </c>
      <c r="R574" t="s">
        <v>198</v>
      </c>
      <c r="S574" t="s">
        <v>81</v>
      </c>
    </row>
    <row r="575" spans="1:19" x14ac:dyDescent="0.35">
      <c r="A575">
        <v>58555</v>
      </c>
      <c r="C575">
        <v>104</v>
      </c>
      <c r="D575" t="s">
        <v>39</v>
      </c>
      <c r="E575" t="s">
        <v>266</v>
      </c>
      <c r="F575">
        <v>582.79999999999995</v>
      </c>
      <c r="G575" s="22">
        <v>45467</v>
      </c>
      <c r="H575" s="22">
        <v>45467</v>
      </c>
      <c r="I575" s="22">
        <v>45467</v>
      </c>
      <c r="J575" s="22">
        <v>45456</v>
      </c>
      <c r="K575" s="22">
        <v>45456</v>
      </c>
      <c r="L575" t="s">
        <v>192</v>
      </c>
      <c r="M575" t="s">
        <v>210</v>
      </c>
      <c r="N575" t="s">
        <v>211</v>
      </c>
      <c r="O575" t="s">
        <v>391</v>
      </c>
      <c r="P575" t="s">
        <v>196</v>
      </c>
      <c r="Q575" t="s">
        <v>197</v>
      </c>
      <c r="R575" t="s">
        <v>198</v>
      </c>
      <c r="S575" t="s">
        <v>81</v>
      </c>
    </row>
    <row r="576" spans="1:19" x14ac:dyDescent="0.35">
      <c r="A576">
        <v>58874</v>
      </c>
      <c r="C576">
        <v>104</v>
      </c>
      <c r="D576" t="s">
        <v>39</v>
      </c>
      <c r="E576" t="s">
        <v>228</v>
      </c>
      <c r="F576">
        <v>513</v>
      </c>
      <c r="G576" s="22">
        <v>45467</v>
      </c>
      <c r="H576" s="22">
        <v>45467</v>
      </c>
      <c r="I576" s="22">
        <v>45467</v>
      </c>
      <c r="J576" s="22">
        <v>45457</v>
      </c>
      <c r="K576" s="22">
        <v>45457</v>
      </c>
      <c r="L576" t="s">
        <v>192</v>
      </c>
      <c r="O576" t="s">
        <v>391</v>
      </c>
      <c r="P576" t="s">
        <v>196</v>
      </c>
      <c r="Q576" t="s">
        <v>197</v>
      </c>
      <c r="R576" t="s">
        <v>198</v>
      </c>
      <c r="S576" t="s">
        <v>81</v>
      </c>
    </row>
    <row r="577" spans="1:19" x14ac:dyDescent="0.35">
      <c r="A577">
        <v>59519</v>
      </c>
      <c r="C577">
        <v>104</v>
      </c>
      <c r="D577" t="s">
        <v>39</v>
      </c>
      <c r="E577" t="s">
        <v>303</v>
      </c>
      <c r="F577">
        <v>2877.51</v>
      </c>
      <c r="G577" s="22">
        <v>45467</v>
      </c>
      <c r="H577" s="22">
        <v>45467</v>
      </c>
      <c r="I577" s="22">
        <v>45467</v>
      </c>
      <c r="J577" s="22">
        <v>45453</v>
      </c>
      <c r="K577" s="22">
        <v>45462</v>
      </c>
      <c r="L577" t="s">
        <v>192</v>
      </c>
      <c r="M577" t="s">
        <v>210</v>
      </c>
      <c r="N577" t="s">
        <v>211</v>
      </c>
      <c r="O577" t="s">
        <v>391</v>
      </c>
      <c r="P577" t="s">
        <v>196</v>
      </c>
      <c r="Q577" t="s">
        <v>197</v>
      </c>
      <c r="R577" t="s">
        <v>198</v>
      </c>
      <c r="S577" t="s">
        <v>81</v>
      </c>
    </row>
    <row r="578" spans="1:19" x14ac:dyDescent="0.35">
      <c r="A578">
        <v>56759</v>
      </c>
      <c r="C578">
        <v>104</v>
      </c>
      <c r="D578" t="s">
        <v>39</v>
      </c>
      <c r="E578" t="s">
        <v>336</v>
      </c>
      <c r="F578">
        <v>2500</v>
      </c>
      <c r="G578" s="22">
        <v>45467</v>
      </c>
      <c r="H578" s="22">
        <v>45467</v>
      </c>
      <c r="I578" s="22">
        <v>45467</v>
      </c>
      <c r="J578" s="22">
        <v>45446</v>
      </c>
      <c r="K578" s="22">
        <v>45446</v>
      </c>
      <c r="L578" t="s">
        <v>192</v>
      </c>
      <c r="M578" t="s">
        <v>300</v>
      </c>
      <c r="N578" t="s">
        <v>300</v>
      </c>
      <c r="O578" t="s">
        <v>391</v>
      </c>
      <c r="P578" t="s">
        <v>196</v>
      </c>
      <c r="Q578" t="s">
        <v>197</v>
      </c>
      <c r="R578" t="s">
        <v>198</v>
      </c>
      <c r="S578" t="s">
        <v>81</v>
      </c>
    </row>
    <row r="579" spans="1:19" x14ac:dyDescent="0.35">
      <c r="A579">
        <v>57462</v>
      </c>
      <c r="C579">
        <v>104</v>
      </c>
      <c r="D579" t="s">
        <v>39</v>
      </c>
      <c r="F579">
        <v>691.94</v>
      </c>
      <c r="G579" s="22">
        <v>45467</v>
      </c>
      <c r="H579" s="22">
        <v>45467</v>
      </c>
      <c r="I579" s="22">
        <v>45467</v>
      </c>
      <c r="J579" s="22">
        <v>45449</v>
      </c>
      <c r="K579" s="22">
        <v>45449</v>
      </c>
      <c r="L579" t="s">
        <v>192</v>
      </c>
      <c r="O579" t="s">
        <v>391</v>
      </c>
      <c r="P579" t="s">
        <v>196</v>
      </c>
      <c r="Q579" t="s">
        <v>197</v>
      </c>
      <c r="R579" t="s">
        <v>198</v>
      </c>
      <c r="S579" t="s">
        <v>81</v>
      </c>
    </row>
    <row r="580" spans="1:19" x14ac:dyDescent="0.35">
      <c r="A580">
        <v>57783</v>
      </c>
      <c r="C580">
        <v>104</v>
      </c>
      <c r="D580" t="s">
        <v>39</v>
      </c>
      <c r="E580" t="s">
        <v>231</v>
      </c>
      <c r="F580">
        <v>799.96</v>
      </c>
      <c r="G580" s="22">
        <v>45467</v>
      </c>
      <c r="H580" s="22">
        <v>45467</v>
      </c>
      <c r="I580" s="22">
        <v>45467</v>
      </c>
      <c r="J580" s="22">
        <v>45453</v>
      </c>
      <c r="K580" s="22">
        <v>45453</v>
      </c>
      <c r="L580" t="s">
        <v>192</v>
      </c>
      <c r="O580" t="s">
        <v>391</v>
      </c>
      <c r="P580" t="s">
        <v>196</v>
      </c>
      <c r="Q580" t="s">
        <v>197</v>
      </c>
      <c r="R580" t="s">
        <v>198</v>
      </c>
      <c r="S580" t="s">
        <v>81</v>
      </c>
    </row>
    <row r="581" spans="1:19" x14ac:dyDescent="0.35">
      <c r="A581">
        <v>57859</v>
      </c>
      <c r="C581">
        <v>104</v>
      </c>
      <c r="D581" t="s">
        <v>39</v>
      </c>
      <c r="E581" t="s">
        <v>204</v>
      </c>
      <c r="F581">
        <v>949.5</v>
      </c>
      <c r="G581" s="22">
        <v>45465</v>
      </c>
      <c r="H581" s="22">
        <v>45467</v>
      </c>
      <c r="I581" s="22">
        <v>45467</v>
      </c>
      <c r="J581" s="22">
        <v>45454</v>
      </c>
      <c r="K581" s="22">
        <v>45454</v>
      </c>
      <c r="L581" t="s">
        <v>192</v>
      </c>
      <c r="O581" t="s">
        <v>398</v>
      </c>
      <c r="P581" t="s">
        <v>196</v>
      </c>
      <c r="Q581" t="s">
        <v>197</v>
      </c>
      <c r="R581" t="s">
        <v>198</v>
      </c>
      <c r="S581" t="s">
        <v>81</v>
      </c>
    </row>
    <row r="582" spans="1:19" x14ac:dyDescent="0.35">
      <c r="A582">
        <v>57860</v>
      </c>
      <c r="C582">
        <v>104</v>
      </c>
      <c r="D582" t="s">
        <v>39</v>
      </c>
      <c r="E582" t="s">
        <v>263</v>
      </c>
      <c r="F582">
        <v>210</v>
      </c>
      <c r="G582" s="22">
        <v>45466</v>
      </c>
      <c r="H582" s="22">
        <v>45467</v>
      </c>
      <c r="I582" s="22">
        <v>45467</v>
      </c>
      <c r="J582" s="22">
        <v>45454</v>
      </c>
      <c r="K582" s="22">
        <v>45454</v>
      </c>
      <c r="L582" t="s">
        <v>192</v>
      </c>
      <c r="O582" t="s">
        <v>398</v>
      </c>
      <c r="P582" t="s">
        <v>196</v>
      </c>
      <c r="Q582" t="s">
        <v>197</v>
      </c>
      <c r="R582" t="s">
        <v>198</v>
      </c>
      <c r="S582" t="s">
        <v>81</v>
      </c>
    </row>
    <row r="583" spans="1:19" x14ac:dyDescent="0.35">
      <c r="A583">
        <v>57861</v>
      </c>
      <c r="C583">
        <v>104</v>
      </c>
      <c r="D583" t="s">
        <v>39</v>
      </c>
      <c r="E583" t="s">
        <v>205</v>
      </c>
      <c r="F583">
        <v>594</v>
      </c>
      <c r="G583" s="22">
        <v>45467</v>
      </c>
      <c r="H583" s="22">
        <v>45467</v>
      </c>
      <c r="I583" s="22">
        <v>45467</v>
      </c>
      <c r="J583" s="22">
        <v>45454</v>
      </c>
      <c r="K583" s="22">
        <v>45454</v>
      </c>
      <c r="L583" t="s">
        <v>192</v>
      </c>
      <c r="O583" t="s">
        <v>391</v>
      </c>
      <c r="P583" t="s">
        <v>196</v>
      </c>
      <c r="Q583" t="s">
        <v>197</v>
      </c>
      <c r="R583" t="s">
        <v>198</v>
      </c>
      <c r="S583" t="s">
        <v>81</v>
      </c>
    </row>
    <row r="584" spans="1:19" x14ac:dyDescent="0.35">
      <c r="A584">
        <v>57863</v>
      </c>
      <c r="C584">
        <v>104</v>
      </c>
      <c r="D584" t="s">
        <v>39</v>
      </c>
      <c r="E584" t="s">
        <v>230</v>
      </c>
      <c r="F584">
        <v>66</v>
      </c>
      <c r="G584" s="22">
        <v>45465</v>
      </c>
      <c r="H584" s="22">
        <v>45467</v>
      </c>
      <c r="I584" s="22">
        <v>45467</v>
      </c>
      <c r="J584" s="22">
        <v>45454</v>
      </c>
      <c r="K584" s="22">
        <v>45454</v>
      </c>
      <c r="L584" t="s">
        <v>192</v>
      </c>
      <c r="O584" t="s">
        <v>398</v>
      </c>
      <c r="P584" t="s">
        <v>196</v>
      </c>
      <c r="Q584" t="s">
        <v>197</v>
      </c>
      <c r="R584" t="s">
        <v>198</v>
      </c>
      <c r="S584" t="s">
        <v>81</v>
      </c>
    </row>
    <row r="585" spans="1:19" x14ac:dyDescent="0.35">
      <c r="A585">
        <v>57864</v>
      </c>
      <c r="C585">
        <v>104</v>
      </c>
      <c r="D585" t="s">
        <v>39</v>
      </c>
      <c r="E585" t="s">
        <v>230</v>
      </c>
      <c r="F585">
        <v>324.36</v>
      </c>
      <c r="G585" s="22">
        <v>45465</v>
      </c>
      <c r="H585" s="22">
        <v>45467</v>
      </c>
      <c r="I585" s="22">
        <v>45467</v>
      </c>
      <c r="J585" s="22">
        <v>45454</v>
      </c>
      <c r="K585" s="22">
        <v>45454</v>
      </c>
      <c r="L585" t="s">
        <v>192</v>
      </c>
      <c r="O585" t="s">
        <v>398</v>
      </c>
      <c r="P585" t="s">
        <v>196</v>
      </c>
      <c r="Q585" t="s">
        <v>197</v>
      </c>
      <c r="R585" t="s">
        <v>198</v>
      </c>
      <c r="S585" t="s">
        <v>81</v>
      </c>
    </row>
    <row r="586" spans="1:19" x14ac:dyDescent="0.35">
      <c r="A586">
        <v>57866</v>
      </c>
      <c r="C586">
        <v>104</v>
      </c>
      <c r="D586" t="s">
        <v>39</v>
      </c>
      <c r="E586" t="s">
        <v>266</v>
      </c>
      <c r="F586">
        <v>900.24</v>
      </c>
      <c r="G586" s="22">
        <v>45465</v>
      </c>
      <c r="H586" s="22">
        <v>45467</v>
      </c>
      <c r="I586" s="22">
        <v>45467</v>
      </c>
      <c r="J586" s="22">
        <v>45454</v>
      </c>
      <c r="K586" s="22">
        <v>45454</v>
      </c>
      <c r="L586" t="s">
        <v>192</v>
      </c>
      <c r="O586" t="s">
        <v>398</v>
      </c>
      <c r="P586" t="s">
        <v>196</v>
      </c>
      <c r="Q586" t="s">
        <v>197</v>
      </c>
      <c r="R586" t="s">
        <v>198</v>
      </c>
      <c r="S586" t="s">
        <v>81</v>
      </c>
    </row>
    <row r="587" spans="1:19" x14ac:dyDescent="0.35">
      <c r="A587">
        <v>57868</v>
      </c>
      <c r="C587">
        <v>104</v>
      </c>
      <c r="D587" t="s">
        <v>39</v>
      </c>
      <c r="E587" t="s">
        <v>207</v>
      </c>
      <c r="F587">
        <v>717.35</v>
      </c>
      <c r="G587" s="22">
        <v>45467</v>
      </c>
      <c r="H587" s="22">
        <v>45467</v>
      </c>
      <c r="I587" s="22">
        <v>45467</v>
      </c>
      <c r="J587" s="22">
        <v>45454</v>
      </c>
      <c r="K587" s="22">
        <v>45454</v>
      </c>
      <c r="L587" t="s">
        <v>192</v>
      </c>
      <c r="O587" t="s">
        <v>391</v>
      </c>
      <c r="P587" t="s">
        <v>196</v>
      </c>
      <c r="Q587" t="s">
        <v>197</v>
      </c>
      <c r="R587" t="s">
        <v>198</v>
      </c>
      <c r="S587" t="s">
        <v>81</v>
      </c>
    </row>
    <row r="588" spans="1:19" x14ac:dyDescent="0.35">
      <c r="A588">
        <v>60283</v>
      </c>
      <c r="C588">
        <v>104</v>
      </c>
      <c r="D588" t="s">
        <v>39</v>
      </c>
      <c r="E588" t="s">
        <v>308</v>
      </c>
      <c r="F588">
        <v>15</v>
      </c>
      <c r="G588" s="22">
        <v>45467</v>
      </c>
      <c r="H588" s="22"/>
      <c r="I588" s="22">
        <v>45467</v>
      </c>
      <c r="J588" s="22">
        <v>45467</v>
      </c>
      <c r="K588" s="22">
        <v>45467</v>
      </c>
      <c r="L588" t="s">
        <v>309</v>
      </c>
      <c r="M588" t="s">
        <v>193</v>
      </c>
      <c r="N588" t="s">
        <v>304</v>
      </c>
      <c r="O588" t="s">
        <v>391</v>
      </c>
      <c r="P588" t="s">
        <v>196</v>
      </c>
      <c r="Q588" t="s">
        <v>197</v>
      </c>
      <c r="R588" t="s">
        <v>198</v>
      </c>
      <c r="S588" t="s">
        <v>81</v>
      </c>
    </row>
    <row r="589" spans="1:19" x14ac:dyDescent="0.35">
      <c r="A589">
        <v>60330</v>
      </c>
      <c r="C589">
        <v>104</v>
      </c>
      <c r="D589" t="s">
        <v>39</v>
      </c>
      <c r="E589" t="s">
        <v>308</v>
      </c>
      <c r="F589">
        <v>99.18</v>
      </c>
      <c r="G589" s="22">
        <v>45467</v>
      </c>
      <c r="H589" s="22"/>
      <c r="I589" s="22">
        <v>45467</v>
      </c>
      <c r="J589" s="22">
        <v>45467</v>
      </c>
      <c r="K589" s="22">
        <v>45467</v>
      </c>
      <c r="L589" t="s">
        <v>309</v>
      </c>
      <c r="M589" t="s">
        <v>193</v>
      </c>
      <c r="N589" t="s">
        <v>304</v>
      </c>
      <c r="O589" t="s">
        <v>391</v>
      </c>
      <c r="P589" t="s">
        <v>196</v>
      </c>
      <c r="Q589" t="s">
        <v>197</v>
      </c>
      <c r="R589" t="s">
        <v>198</v>
      </c>
      <c r="S589" t="s">
        <v>81</v>
      </c>
    </row>
    <row r="590" spans="1:19" x14ac:dyDescent="0.35">
      <c r="A590">
        <v>63909</v>
      </c>
      <c r="C590">
        <v>104</v>
      </c>
      <c r="D590" t="s">
        <v>39</v>
      </c>
      <c r="E590" t="s">
        <v>308</v>
      </c>
      <c r="F590">
        <v>40.479999999999997</v>
      </c>
      <c r="G590" s="22">
        <v>45467</v>
      </c>
      <c r="H590" s="22"/>
      <c r="I590" s="22">
        <v>45467</v>
      </c>
      <c r="J590" s="22">
        <v>45467</v>
      </c>
      <c r="K590" s="22">
        <v>45481</v>
      </c>
      <c r="L590" t="s">
        <v>309</v>
      </c>
      <c r="M590" t="s">
        <v>193</v>
      </c>
      <c r="N590" t="s">
        <v>194</v>
      </c>
      <c r="O590" t="s">
        <v>391</v>
      </c>
      <c r="P590" t="s">
        <v>196</v>
      </c>
      <c r="Q590" t="s">
        <v>197</v>
      </c>
      <c r="R590" t="s">
        <v>198</v>
      </c>
      <c r="S590" t="s">
        <v>81</v>
      </c>
    </row>
    <row r="591" spans="1:19" x14ac:dyDescent="0.35">
      <c r="A591">
        <v>62328</v>
      </c>
      <c r="C591">
        <v>104</v>
      </c>
      <c r="D591" t="s">
        <v>39</v>
      </c>
      <c r="E591" t="s">
        <v>293</v>
      </c>
      <c r="F591">
        <v>50.7</v>
      </c>
      <c r="G591" s="22">
        <v>45466</v>
      </c>
      <c r="H591" s="22"/>
      <c r="I591" s="22">
        <v>45466</v>
      </c>
      <c r="J591" s="22">
        <v>45466</v>
      </c>
      <c r="K591" s="22">
        <v>45475</v>
      </c>
      <c r="L591" t="s">
        <v>286</v>
      </c>
      <c r="M591" t="s">
        <v>287</v>
      </c>
      <c r="N591" t="s">
        <v>25</v>
      </c>
      <c r="O591" t="s">
        <v>398</v>
      </c>
      <c r="S591" t="s">
        <v>81</v>
      </c>
    </row>
    <row r="592" spans="1:19" x14ac:dyDescent="0.35">
      <c r="A592">
        <v>62326</v>
      </c>
      <c r="C592">
        <v>104</v>
      </c>
      <c r="D592" t="s">
        <v>39</v>
      </c>
      <c r="E592" t="s">
        <v>293</v>
      </c>
      <c r="F592">
        <v>12.3</v>
      </c>
      <c r="G592" s="22">
        <v>45465</v>
      </c>
      <c r="H592" s="22"/>
      <c r="I592" s="22">
        <v>45465</v>
      </c>
      <c r="J592" s="22">
        <v>45465</v>
      </c>
      <c r="K592" s="22">
        <v>45475</v>
      </c>
      <c r="L592" t="s">
        <v>286</v>
      </c>
      <c r="M592" t="s">
        <v>287</v>
      </c>
      <c r="N592" t="s">
        <v>25</v>
      </c>
      <c r="O592" t="s">
        <v>398</v>
      </c>
      <c r="S592" t="s">
        <v>81</v>
      </c>
    </row>
    <row r="593" spans="1:19" x14ac:dyDescent="0.35">
      <c r="A593">
        <v>62750</v>
      </c>
      <c r="C593">
        <v>104</v>
      </c>
      <c r="D593" t="s">
        <v>39</v>
      </c>
      <c r="E593" t="s">
        <v>285</v>
      </c>
      <c r="F593">
        <v>18</v>
      </c>
      <c r="G593" s="22">
        <v>45463</v>
      </c>
      <c r="H593" s="22"/>
      <c r="I593" s="22">
        <v>45465</v>
      </c>
      <c r="J593" s="22">
        <v>45463</v>
      </c>
      <c r="K593" s="22">
        <v>45476</v>
      </c>
      <c r="L593" t="s">
        <v>286</v>
      </c>
      <c r="M593" t="s">
        <v>287</v>
      </c>
      <c r="N593" t="s">
        <v>25</v>
      </c>
      <c r="O593" t="s">
        <v>398</v>
      </c>
      <c r="S593" t="s">
        <v>81</v>
      </c>
    </row>
    <row r="594" spans="1:19" x14ac:dyDescent="0.35">
      <c r="A594">
        <v>60272</v>
      </c>
      <c r="C594">
        <v>104</v>
      </c>
      <c r="D594" t="s">
        <v>39</v>
      </c>
      <c r="E594" t="s">
        <v>308</v>
      </c>
      <c r="F594">
        <v>11.2</v>
      </c>
      <c r="G594" s="22">
        <v>45465</v>
      </c>
      <c r="H594" s="22"/>
      <c r="I594" s="22">
        <v>45465</v>
      </c>
      <c r="J594" s="22">
        <v>45465</v>
      </c>
      <c r="K594" s="22">
        <v>45467</v>
      </c>
      <c r="L594" t="s">
        <v>309</v>
      </c>
      <c r="M594" t="s">
        <v>280</v>
      </c>
      <c r="N594" t="s">
        <v>281</v>
      </c>
      <c r="O594" t="s">
        <v>398</v>
      </c>
      <c r="P594" t="s">
        <v>196</v>
      </c>
      <c r="Q594" t="s">
        <v>197</v>
      </c>
      <c r="R594" t="s">
        <v>198</v>
      </c>
      <c r="S594" t="s">
        <v>81</v>
      </c>
    </row>
    <row r="595" spans="1:19" x14ac:dyDescent="0.35">
      <c r="A595">
        <v>57656</v>
      </c>
      <c r="C595">
        <v>104</v>
      </c>
      <c r="D595" t="s">
        <v>39</v>
      </c>
      <c r="E595" t="s">
        <v>282</v>
      </c>
      <c r="F595">
        <v>889.8</v>
      </c>
      <c r="G595" s="22">
        <v>45464</v>
      </c>
      <c r="H595" s="22">
        <v>45464</v>
      </c>
      <c r="I595" s="22">
        <v>45464</v>
      </c>
      <c r="J595" s="22">
        <v>45450</v>
      </c>
      <c r="K595" s="22">
        <v>45450</v>
      </c>
      <c r="L595" t="s">
        <v>192</v>
      </c>
      <c r="O595" t="s">
        <v>398</v>
      </c>
      <c r="P595" t="s">
        <v>196</v>
      </c>
      <c r="Q595" t="s">
        <v>197</v>
      </c>
      <c r="R595" t="s">
        <v>198</v>
      </c>
      <c r="S595" t="s">
        <v>81</v>
      </c>
    </row>
    <row r="596" spans="1:19" x14ac:dyDescent="0.35">
      <c r="A596">
        <v>57754</v>
      </c>
      <c r="C596">
        <v>104</v>
      </c>
      <c r="D596" t="s">
        <v>39</v>
      </c>
      <c r="E596" t="s">
        <v>399</v>
      </c>
      <c r="F596">
        <v>65</v>
      </c>
      <c r="G596" s="22">
        <v>45464</v>
      </c>
      <c r="H596" s="22">
        <v>45464</v>
      </c>
      <c r="I596" s="22">
        <v>45464</v>
      </c>
      <c r="J596" s="22">
        <v>45450</v>
      </c>
      <c r="K596" s="22">
        <v>45453</v>
      </c>
      <c r="L596" t="s">
        <v>97</v>
      </c>
      <c r="M596" t="s">
        <v>193</v>
      </c>
      <c r="N596" t="s">
        <v>389</v>
      </c>
      <c r="O596" t="s">
        <v>398</v>
      </c>
      <c r="P596" t="s">
        <v>196</v>
      </c>
      <c r="Q596" t="s">
        <v>197</v>
      </c>
      <c r="R596" t="s">
        <v>198</v>
      </c>
      <c r="S596" t="s">
        <v>81</v>
      </c>
    </row>
    <row r="597" spans="1:19" x14ac:dyDescent="0.35">
      <c r="A597">
        <v>57775</v>
      </c>
      <c r="C597">
        <v>104</v>
      </c>
      <c r="D597" t="s">
        <v>39</v>
      </c>
      <c r="E597" t="s">
        <v>204</v>
      </c>
      <c r="F597">
        <v>1802.2</v>
      </c>
      <c r="G597" s="22">
        <v>45464</v>
      </c>
      <c r="H597" s="22">
        <v>45464</v>
      </c>
      <c r="I597" s="22">
        <v>45464</v>
      </c>
      <c r="J597" s="22">
        <v>45453</v>
      </c>
      <c r="K597" s="22">
        <v>45453</v>
      </c>
      <c r="L597" t="s">
        <v>192</v>
      </c>
      <c r="O597" t="s">
        <v>398</v>
      </c>
      <c r="P597" t="s">
        <v>196</v>
      </c>
      <c r="Q597" t="s">
        <v>197</v>
      </c>
      <c r="R597" t="s">
        <v>198</v>
      </c>
      <c r="S597" t="s">
        <v>81</v>
      </c>
    </row>
    <row r="598" spans="1:19" x14ac:dyDescent="0.35">
      <c r="A598">
        <v>57779</v>
      </c>
      <c r="C598">
        <v>104</v>
      </c>
      <c r="D598" t="s">
        <v>39</v>
      </c>
      <c r="E598" t="s">
        <v>205</v>
      </c>
      <c r="F598">
        <v>594</v>
      </c>
      <c r="G598" s="22">
        <v>45464</v>
      </c>
      <c r="H598" s="22">
        <v>45464</v>
      </c>
      <c r="I598" s="22">
        <v>45464</v>
      </c>
      <c r="J598" s="22">
        <v>45451</v>
      </c>
      <c r="K598" s="22">
        <v>45453</v>
      </c>
      <c r="L598" t="s">
        <v>192</v>
      </c>
      <c r="O598" t="s">
        <v>398</v>
      </c>
      <c r="P598" t="s">
        <v>196</v>
      </c>
      <c r="Q598" t="s">
        <v>197</v>
      </c>
      <c r="R598" t="s">
        <v>198</v>
      </c>
      <c r="S598" t="s">
        <v>81</v>
      </c>
    </row>
    <row r="599" spans="1:19" x14ac:dyDescent="0.35">
      <c r="A599">
        <v>57782</v>
      </c>
      <c r="C599">
        <v>104</v>
      </c>
      <c r="D599" t="s">
        <v>39</v>
      </c>
      <c r="E599" t="s">
        <v>207</v>
      </c>
      <c r="F599">
        <v>1638.15</v>
      </c>
      <c r="G599" s="22">
        <v>45464</v>
      </c>
      <c r="H599" s="22">
        <v>45464</v>
      </c>
      <c r="I599" s="22">
        <v>45464</v>
      </c>
      <c r="J599" s="22">
        <v>45450</v>
      </c>
      <c r="K599" s="22">
        <v>45453</v>
      </c>
      <c r="L599" t="s">
        <v>192</v>
      </c>
      <c r="O599" t="s">
        <v>398</v>
      </c>
      <c r="P599" t="s">
        <v>196</v>
      </c>
      <c r="Q599" t="s">
        <v>197</v>
      </c>
      <c r="R599" t="s">
        <v>198</v>
      </c>
      <c r="S599" t="s">
        <v>81</v>
      </c>
    </row>
    <row r="600" spans="1:19" x14ac:dyDescent="0.35">
      <c r="A600">
        <v>57785</v>
      </c>
      <c r="C600">
        <v>104</v>
      </c>
      <c r="D600" t="s">
        <v>39</v>
      </c>
      <c r="E600" t="s">
        <v>231</v>
      </c>
      <c r="F600">
        <v>1007.72</v>
      </c>
      <c r="G600" s="22">
        <v>45464</v>
      </c>
      <c r="H600" s="22">
        <v>45464</v>
      </c>
      <c r="I600" s="22">
        <v>45464</v>
      </c>
      <c r="J600" s="22">
        <v>45453</v>
      </c>
      <c r="K600" s="22">
        <v>45453</v>
      </c>
      <c r="L600" t="s">
        <v>192</v>
      </c>
      <c r="O600" t="s">
        <v>398</v>
      </c>
      <c r="P600" t="s">
        <v>196</v>
      </c>
      <c r="Q600" t="s">
        <v>197</v>
      </c>
      <c r="R600" t="s">
        <v>198</v>
      </c>
      <c r="S600" t="s">
        <v>81</v>
      </c>
    </row>
    <row r="601" spans="1:19" x14ac:dyDescent="0.35">
      <c r="A601">
        <v>57870</v>
      </c>
      <c r="C601">
        <v>104</v>
      </c>
      <c r="D601" t="s">
        <v>39</v>
      </c>
      <c r="E601" t="s">
        <v>208</v>
      </c>
      <c r="F601">
        <v>2911</v>
      </c>
      <c r="G601" s="22">
        <v>45464</v>
      </c>
      <c r="H601" s="22">
        <v>45464</v>
      </c>
      <c r="I601" s="22">
        <v>45464</v>
      </c>
      <c r="J601" s="22">
        <v>45454</v>
      </c>
      <c r="K601" s="22">
        <v>45454</v>
      </c>
      <c r="L601" t="s">
        <v>192</v>
      </c>
      <c r="O601" t="s">
        <v>398</v>
      </c>
      <c r="P601" t="s">
        <v>196</v>
      </c>
      <c r="Q601" t="s">
        <v>197</v>
      </c>
      <c r="R601" t="s">
        <v>198</v>
      </c>
      <c r="S601" t="s">
        <v>81</v>
      </c>
    </row>
    <row r="602" spans="1:19" x14ac:dyDescent="0.35">
      <c r="A602">
        <v>57982</v>
      </c>
      <c r="C602">
        <v>104</v>
      </c>
      <c r="D602" t="s">
        <v>39</v>
      </c>
      <c r="E602" t="s">
        <v>353</v>
      </c>
      <c r="F602">
        <v>138.34</v>
      </c>
      <c r="G602" s="22">
        <v>45464</v>
      </c>
      <c r="H602" s="22">
        <v>45464</v>
      </c>
      <c r="I602" s="22">
        <v>45464</v>
      </c>
      <c r="J602" s="22">
        <v>45454</v>
      </c>
      <c r="K602" s="22">
        <v>45454</v>
      </c>
      <c r="L602" t="s">
        <v>192</v>
      </c>
      <c r="M602" t="s">
        <v>261</v>
      </c>
      <c r="N602" t="s">
        <v>262</v>
      </c>
      <c r="O602" t="s">
        <v>398</v>
      </c>
      <c r="P602" t="s">
        <v>196</v>
      </c>
      <c r="Q602" t="s">
        <v>197</v>
      </c>
      <c r="R602" t="s">
        <v>198</v>
      </c>
      <c r="S602" t="s">
        <v>81</v>
      </c>
    </row>
    <row r="603" spans="1:19" x14ac:dyDescent="0.35">
      <c r="A603">
        <v>58181</v>
      </c>
      <c r="C603">
        <v>104</v>
      </c>
      <c r="D603" t="s">
        <v>39</v>
      </c>
      <c r="E603" t="s">
        <v>217</v>
      </c>
      <c r="F603">
        <v>1503.98</v>
      </c>
      <c r="G603" s="22">
        <v>45464</v>
      </c>
      <c r="H603" s="22">
        <v>45464</v>
      </c>
      <c r="I603" s="22">
        <v>45464</v>
      </c>
      <c r="J603" s="22">
        <v>45474</v>
      </c>
      <c r="K603" s="22">
        <v>45455</v>
      </c>
      <c r="L603" t="s">
        <v>192</v>
      </c>
      <c r="M603" t="s">
        <v>216</v>
      </c>
      <c r="N603" t="s">
        <v>217</v>
      </c>
      <c r="O603" t="s">
        <v>398</v>
      </c>
      <c r="P603" t="s">
        <v>196</v>
      </c>
      <c r="Q603" t="s">
        <v>197</v>
      </c>
      <c r="R603" t="s">
        <v>198</v>
      </c>
      <c r="S603" t="s">
        <v>81</v>
      </c>
    </row>
    <row r="604" spans="1:19" x14ac:dyDescent="0.35">
      <c r="A604">
        <v>58880</v>
      </c>
      <c r="C604">
        <v>104</v>
      </c>
      <c r="D604" t="s">
        <v>39</v>
      </c>
      <c r="E604" t="s">
        <v>229</v>
      </c>
      <c r="F604">
        <v>316</v>
      </c>
      <c r="G604" s="22">
        <v>45464</v>
      </c>
      <c r="H604" s="22">
        <v>45464</v>
      </c>
      <c r="I604" s="22">
        <v>45464</v>
      </c>
      <c r="J604" s="22">
        <v>45457</v>
      </c>
      <c r="K604" s="22">
        <v>45457</v>
      </c>
      <c r="L604" t="s">
        <v>192</v>
      </c>
      <c r="O604" t="s">
        <v>398</v>
      </c>
      <c r="P604" t="s">
        <v>196</v>
      </c>
      <c r="Q604" t="s">
        <v>197</v>
      </c>
      <c r="R604" t="s">
        <v>198</v>
      </c>
      <c r="S604" t="s">
        <v>81</v>
      </c>
    </row>
    <row r="605" spans="1:19" x14ac:dyDescent="0.35">
      <c r="A605">
        <v>59480</v>
      </c>
      <c r="C605">
        <v>104</v>
      </c>
      <c r="D605" t="s">
        <v>39</v>
      </c>
      <c r="E605" t="s">
        <v>400</v>
      </c>
      <c r="F605">
        <v>145</v>
      </c>
      <c r="G605" s="22">
        <v>45464</v>
      </c>
      <c r="H605" s="22">
        <v>45464</v>
      </c>
      <c r="I605" s="22">
        <v>45464</v>
      </c>
      <c r="J605" s="22">
        <v>45461</v>
      </c>
      <c r="K605" s="22">
        <v>45462</v>
      </c>
      <c r="L605" t="s">
        <v>192</v>
      </c>
      <c r="M605" t="s">
        <v>216</v>
      </c>
      <c r="N605" t="s">
        <v>349</v>
      </c>
      <c r="O605" t="s">
        <v>398</v>
      </c>
      <c r="P605" t="s">
        <v>196</v>
      </c>
      <c r="Q605" t="s">
        <v>197</v>
      </c>
      <c r="R605" t="s">
        <v>198</v>
      </c>
      <c r="S605" t="s">
        <v>81</v>
      </c>
    </row>
    <row r="606" spans="1:19" x14ac:dyDescent="0.35">
      <c r="A606">
        <v>62752</v>
      </c>
      <c r="C606">
        <v>104</v>
      </c>
      <c r="D606" t="s">
        <v>39</v>
      </c>
      <c r="E606" t="s">
        <v>285</v>
      </c>
      <c r="F606">
        <v>13.78</v>
      </c>
      <c r="G606" s="22">
        <v>45464</v>
      </c>
      <c r="H606" s="22"/>
      <c r="I606" s="22">
        <v>45464</v>
      </c>
      <c r="J606" s="22">
        <v>45464</v>
      </c>
      <c r="K606" s="22">
        <v>45476</v>
      </c>
      <c r="L606" t="s">
        <v>286</v>
      </c>
      <c r="M606" t="s">
        <v>287</v>
      </c>
      <c r="N606" t="s">
        <v>25</v>
      </c>
      <c r="O606" t="s">
        <v>398</v>
      </c>
      <c r="S606" t="s">
        <v>81</v>
      </c>
    </row>
    <row r="607" spans="1:19" x14ac:dyDescent="0.35">
      <c r="A607">
        <v>62756</v>
      </c>
      <c r="C607">
        <v>104</v>
      </c>
      <c r="D607" t="s">
        <v>39</v>
      </c>
      <c r="E607" t="s">
        <v>285</v>
      </c>
      <c r="F607">
        <v>35.94</v>
      </c>
      <c r="G607" s="22">
        <v>45464</v>
      </c>
      <c r="H607" s="22"/>
      <c r="I607" s="22">
        <v>45464</v>
      </c>
      <c r="J607" s="22">
        <v>45464</v>
      </c>
      <c r="K607" s="22">
        <v>45476</v>
      </c>
      <c r="L607" t="s">
        <v>286</v>
      </c>
      <c r="M607" t="s">
        <v>287</v>
      </c>
      <c r="N607" t="s">
        <v>25</v>
      </c>
      <c r="O607" t="s">
        <v>398</v>
      </c>
      <c r="S607" t="s">
        <v>81</v>
      </c>
    </row>
    <row r="608" spans="1:19" x14ac:dyDescent="0.35">
      <c r="A608">
        <v>58279</v>
      </c>
      <c r="C608">
        <v>104</v>
      </c>
      <c r="D608" t="s">
        <v>39</v>
      </c>
      <c r="E608" t="s">
        <v>346</v>
      </c>
      <c r="F608">
        <v>185</v>
      </c>
      <c r="G608" s="22">
        <v>45463</v>
      </c>
      <c r="H608" s="22">
        <v>45463</v>
      </c>
      <c r="I608" s="22">
        <v>45463</v>
      </c>
      <c r="J608" s="22">
        <v>45453</v>
      </c>
      <c r="K608" s="22">
        <v>45455</v>
      </c>
      <c r="L608" t="s">
        <v>192</v>
      </c>
      <c r="M608" t="s">
        <v>242</v>
      </c>
      <c r="N608" t="s">
        <v>347</v>
      </c>
      <c r="O608" t="s">
        <v>398</v>
      </c>
      <c r="P608" t="s">
        <v>196</v>
      </c>
      <c r="Q608" t="s">
        <v>197</v>
      </c>
      <c r="R608" t="s">
        <v>198</v>
      </c>
      <c r="S608" t="s">
        <v>81</v>
      </c>
    </row>
    <row r="609" spans="1:19" x14ac:dyDescent="0.35">
      <c r="A609">
        <v>56849</v>
      </c>
      <c r="C609">
        <v>104</v>
      </c>
      <c r="D609" t="s">
        <v>39</v>
      </c>
      <c r="E609" t="s">
        <v>355</v>
      </c>
      <c r="F609">
        <v>5551.91</v>
      </c>
      <c r="G609" s="22">
        <v>45463</v>
      </c>
      <c r="H609" s="22">
        <v>45463</v>
      </c>
      <c r="I609" s="22">
        <v>45463</v>
      </c>
      <c r="J609" s="22">
        <v>45413</v>
      </c>
      <c r="K609" s="22">
        <v>45447</v>
      </c>
      <c r="L609" t="s">
        <v>192</v>
      </c>
      <c r="M609" t="s">
        <v>216</v>
      </c>
      <c r="N609" t="s">
        <v>355</v>
      </c>
      <c r="O609" t="s">
        <v>398</v>
      </c>
      <c r="P609" t="s">
        <v>196</v>
      </c>
      <c r="Q609" t="s">
        <v>197</v>
      </c>
      <c r="R609" t="s">
        <v>198</v>
      </c>
      <c r="S609" t="s">
        <v>81</v>
      </c>
    </row>
    <row r="610" spans="1:19" x14ac:dyDescent="0.35">
      <c r="A610">
        <v>56851</v>
      </c>
      <c r="C610">
        <v>104</v>
      </c>
      <c r="D610" t="s">
        <v>39</v>
      </c>
      <c r="E610" t="s">
        <v>356</v>
      </c>
      <c r="F610">
        <v>5997.83</v>
      </c>
      <c r="G610" s="22">
        <v>45463</v>
      </c>
      <c r="H610" s="22">
        <v>45463</v>
      </c>
      <c r="I610" s="22">
        <v>45463</v>
      </c>
      <c r="J610" s="22">
        <v>45413</v>
      </c>
      <c r="K610" s="22">
        <v>45447</v>
      </c>
      <c r="L610" t="s">
        <v>192</v>
      </c>
      <c r="M610" t="s">
        <v>357</v>
      </c>
      <c r="N610" t="s">
        <v>356</v>
      </c>
      <c r="O610" t="s">
        <v>398</v>
      </c>
      <c r="P610" t="s">
        <v>196</v>
      </c>
      <c r="Q610" t="s">
        <v>197</v>
      </c>
      <c r="R610" t="s">
        <v>198</v>
      </c>
      <c r="S610" t="s">
        <v>81</v>
      </c>
    </row>
    <row r="611" spans="1:19" x14ac:dyDescent="0.35">
      <c r="A611">
        <v>56853</v>
      </c>
      <c r="C611">
        <v>104</v>
      </c>
      <c r="D611" t="s">
        <v>39</v>
      </c>
      <c r="E611" t="s">
        <v>354</v>
      </c>
      <c r="F611">
        <v>5922.05</v>
      </c>
      <c r="G611" s="22">
        <v>45463</v>
      </c>
      <c r="H611" s="22">
        <v>45463</v>
      </c>
      <c r="I611" s="22">
        <v>45463</v>
      </c>
      <c r="J611" s="22">
        <v>45413</v>
      </c>
      <c r="K611" s="22">
        <v>45447</v>
      </c>
      <c r="L611" t="s">
        <v>97</v>
      </c>
      <c r="M611" t="s">
        <v>216</v>
      </c>
      <c r="N611" t="s">
        <v>354</v>
      </c>
      <c r="O611" t="s">
        <v>398</v>
      </c>
      <c r="P611" t="s">
        <v>196</v>
      </c>
      <c r="Q611" t="s">
        <v>197</v>
      </c>
      <c r="R611" t="s">
        <v>198</v>
      </c>
      <c r="S611" t="s">
        <v>81</v>
      </c>
    </row>
    <row r="612" spans="1:19" x14ac:dyDescent="0.35">
      <c r="A612">
        <v>57200</v>
      </c>
      <c r="C612">
        <v>104</v>
      </c>
      <c r="D612" t="s">
        <v>39</v>
      </c>
      <c r="E612" t="s">
        <v>401</v>
      </c>
      <c r="F612">
        <v>351.05</v>
      </c>
      <c r="G612" s="22">
        <v>45463</v>
      </c>
      <c r="H612" s="22">
        <v>45463</v>
      </c>
      <c r="I612" s="22">
        <v>45463</v>
      </c>
      <c r="J612" s="22">
        <v>45448</v>
      </c>
      <c r="K612" s="22">
        <v>45448</v>
      </c>
      <c r="L612" t="s">
        <v>97</v>
      </c>
      <c r="M612" t="s">
        <v>280</v>
      </c>
      <c r="N612" t="s">
        <v>281</v>
      </c>
      <c r="O612" t="s">
        <v>398</v>
      </c>
      <c r="P612" t="s">
        <v>196</v>
      </c>
      <c r="Q612" t="s">
        <v>197</v>
      </c>
      <c r="R612" t="s">
        <v>198</v>
      </c>
      <c r="S612" t="s">
        <v>81</v>
      </c>
    </row>
    <row r="613" spans="1:19" x14ac:dyDescent="0.35">
      <c r="A613">
        <v>57201</v>
      </c>
      <c r="C613">
        <v>104</v>
      </c>
      <c r="D613" t="s">
        <v>39</v>
      </c>
      <c r="E613" t="s">
        <v>402</v>
      </c>
      <c r="F613">
        <v>1200</v>
      </c>
      <c r="G613" s="22">
        <v>45463</v>
      </c>
      <c r="H613" s="22">
        <v>45463</v>
      </c>
      <c r="I613" s="22">
        <v>45463</v>
      </c>
      <c r="J613" s="22">
        <v>45448</v>
      </c>
      <c r="K613" s="22">
        <v>45448</v>
      </c>
      <c r="L613" t="s">
        <v>97</v>
      </c>
      <c r="M613" t="s">
        <v>403</v>
      </c>
      <c r="N613" t="s">
        <v>404</v>
      </c>
      <c r="O613" t="s">
        <v>398</v>
      </c>
      <c r="P613" t="s">
        <v>196</v>
      </c>
      <c r="Q613" t="s">
        <v>197</v>
      </c>
      <c r="R613" t="s">
        <v>198</v>
      </c>
      <c r="S613" t="s">
        <v>81</v>
      </c>
    </row>
    <row r="614" spans="1:19" x14ac:dyDescent="0.35">
      <c r="A614">
        <v>57438</v>
      </c>
      <c r="C614">
        <v>104</v>
      </c>
      <c r="D614" t="s">
        <v>39</v>
      </c>
      <c r="E614" t="s">
        <v>385</v>
      </c>
      <c r="F614">
        <v>174.99</v>
      </c>
      <c r="G614" s="22">
        <v>45463</v>
      </c>
      <c r="H614" s="22">
        <v>45463</v>
      </c>
      <c r="I614" s="22">
        <v>45463</v>
      </c>
      <c r="J614" s="22">
        <v>45447</v>
      </c>
      <c r="K614" s="22">
        <v>45449</v>
      </c>
      <c r="L614" t="s">
        <v>192</v>
      </c>
      <c r="M614" t="s">
        <v>316</v>
      </c>
      <c r="N614" t="s">
        <v>317</v>
      </c>
      <c r="O614" t="s">
        <v>398</v>
      </c>
      <c r="P614" t="s">
        <v>196</v>
      </c>
      <c r="Q614" t="s">
        <v>197</v>
      </c>
      <c r="R614" t="s">
        <v>198</v>
      </c>
      <c r="S614" t="s">
        <v>81</v>
      </c>
    </row>
    <row r="615" spans="1:19" x14ac:dyDescent="0.35">
      <c r="A615">
        <v>57672</v>
      </c>
      <c r="C615">
        <v>104</v>
      </c>
      <c r="D615" t="s">
        <v>39</v>
      </c>
      <c r="E615" t="s">
        <v>207</v>
      </c>
      <c r="F615">
        <v>568.03</v>
      </c>
      <c r="G615" s="22">
        <v>45463</v>
      </c>
      <c r="H615" s="22">
        <v>45463</v>
      </c>
      <c r="I615" s="22">
        <v>45463</v>
      </c>
      <c r="J615" s="22">
        <v>45450</v>
      </c>
      <c r="K615" s="22">
        <v>45450</v>
      </c>
      <c r="L615" t="s">
        <v>192</v>
      </c>
      <c r="O615" t="s">
        <v>398</v>
      </c>
      <c r="P615" t="s">
        <v>196</v>
      </c>
      <c r="Q615" t="s">
        <v>197</v>
      </c>
      <c r="R615" t="s">
        <v>198</v>
      </c>
      <c r="S615" t="s">
        <v>81</v>
      </c>
    </row>
    <row r="616" spans="1:19" x14ac:dyDescent="0.35">
      <c r="A616">
        <v>57774</v>
      </c>
      <c r="C616">
        <v>104</v>
      </c>
      <c r="D616" t="s">
        <v>39</v>
      </c>
      <c r="E616" t="s">
        <v>303</v>
      </c>
      <c r="F616">
        <v>722.7</v>
      </c>
      <c r="G616" s="22">
        <v>45463</v>
      </c>
      <c r="H616" s="22">
        <v>45463</v>
      </c>
      <c r="I616" s="22">
        <v>45463</v>
      </c>
      <c r="J616" s="22">
        <v>45453</v>
      </c>
      <c r="K616" s="22">
        <v>45453</v>
      </c>
      <c r="L616" t="s">
        <v>192</v>
      </c>
      <c r="O616" t="s">
        <v>398</v>
      </c>
      <c r="P616" t="s">
        <v>196</v>
      </c>
      <c r="Q616" t="s">
        <v>197</v>
      </c>
      <c r="R616" t="s">
        <v>198</v>
      </c>
      <c r="S616" t="s">
        <v>81</v>
      </c>
    </row>
    <row r="617" spans="1:19" x14ac:dyDescent="0.35">
      <c r="A617">
        <v>57781</v>
      </c>
      <c r="C617">
        <v>104</v>
      </c>
      <c r="D617" t="s">
        <v>39</v>
      </c>
      <c r="E617" t="s">
        <v>230</v>
      </c>
      <c r="F617">
        <v>896.29</v>
      </c>
      <c r="G617" s="22">
        <v>45463</v>
      </c>
      <c r="H617" s="22">
        <v>45463</v>
      </c>
      <c r="I617" s="22">
        <v>45463</v>
      </c>
      <c r="J617" s="22">
        <v>45450</v>
      </c>
      <c r="K617" s="22">
        <v>45453</v>
      </c>
      <c r="L617" t="s">
        <v>192</v>
      </c>
      <c r="O617" t="s">
        <v>398</v>
      </c>
      <c r="P617" t="s">
        <v>196</v>
      </c>
      <c r="Q617" t="s">
        <v>197</v>
      </c>
      <c r="R617" t="s">
        <v>198</v>
      </c>
      <c r="S617" t="s">
        <v>81</v>
      </c>
    </row>
    <row r="618" spans="1:19" x14ac:dyDescent="0.35">
      <c r="A618">
        <v>60037</v>
      </c>
      <c r="C618">
        <v>104</v>
      </c>
      <c r="D618" t="s">
        <v>39</v>
      </c>
      <c r="E618" t="s">
        <v>308</v>
      </c>
      <c r="F618">
        <v>30</v>
      </c>
      <c r="G618" s="22">
        <v>45463</v>
      </c>
      <c r="H618" s="22"/>
      <c r="I618" s="22">
        <v>45463</v>
      </c>
      <c r="J618" s="22">
        <v>45463</v>
      </c>
      <c r="K618" s="22">
        <v>45464</v>
      </c>
      <c r="L618" t="s">
        <v>309</v>
      </c>
      <c r="M618" t="s">
        <v>193</v>
      </c>
      <c r="N618" t="s">
        <v>329</v>
      </c>
      <c r="O618" t="s">
        <v>398</v>
      </c>
      <c r="P618" t="s">
        <v>196</v>
      </c>
      <c r="Q618" t="s">
        <v>197</v>
      </c>
      <c r="R618" t="s">
        <v>198</v>
      </c>
      <c r="S618" t="s">
        <v>81</v>
      </c>
    </row>
    <row r="619" spans="1:19" x14ac:dyDescent="0.35">
      <c r="A619">
        <v>60039</v>
      </c>
      <c r="C619">
        <v>104</v>
      </c>
      <c r="D619" t="s">
        <v>39</v>
      </c>
      <c r="E619" t="s">
        <v>308</v>
      </c>
      <c r="F619">
        <v>44.41</v>
      </c>
      <c r="G619" s="22">
        <v>45463</v>
      </c>
      <c r="H619" s="22"/>
      <c r="I619" s="22">
        <v>45463</v>
      </c>
      <c r="J619" s="22">
        <v>45463</v>
      </c>
      <c r="K619" s="22">
        <v>45464</v>
      </c>
      <c r="L619" t="s">
        <v>309</v>
      </c>
      <c r="M619" t="s">
        <v>193</v>
      </c>
      <c r="N619" t="s">
        <v>194</v>
      </c>
      <c r="O619" t="s">
        <v>398</v>
      </c>
      <c r="P619" t="s">
        <v>196</v>
      </c>
      <c r="Q619" t="s">
        <v>197</v>
      </c>
      <c r="R619" t="s">
        <v>198</v>
      </c>
      <c r="S619" t="s">
        <v>81</v>
      </c>
    </row>
    <row r="620" spans="1:19" x14ac:dyDescent="0.35">
      <c r="A620">
        <v>55037</v>
      </c>
      <c r="C620">
        <v>104</v>
      </c>
      <c r="D620" t="s">
        <v>39</v>
      </c>
      <c r="E620" t="s">
        <v>234</v>
      </c>
      <c r="F620">
        <v>11344.64</v>
      </c>
      <c r="G620" s="22">
        <v>45463</v>
      </c>
      <c r="H620" s="22">
        <v>45463</v>
      </c>
      <c r="I620" s="22">
        <v>45463</v>
      </c>
      <c r="J620" s="22">
        <v>45434</v>
      </c>
      <c r="K620" s="22">
        <v>45434</v>
      </c>
      <c r="L620" t="s">
        <v>192</v>
      </c>
      <c r="O620" t="s">
        <v>398</v>
      </c>
      <c r="P620" t="s">
        <v>196</v>
      </c>
      <c r="Q620" t="s">
        <v>197</v>
      </c>
      <c r="R620" t="s">
        <v>198</v>
      </c>
      <c r="S620" t="s">
        <v>81</v>
      </c>
    </row>
    <row r="621" spans="1:19" x14ac:dyDescent="0.35">
      <c r="A621">
        <v>55324</v>
      </c>
      <c r="C621">
        <v>104</v>
      </c>
      <c r="D621" t="s">
        <v>39</v>
      </c>
      <c r="E621" t="s">
        <v>290</v>
      </c>
      <c r="F621">
        <v>315.60000000000002</v>
      </c>
      <c r="G621" s="22">
        <v>45463</v>
      </c>
      <c r="H621" s="22">
        <v>45463</v>
      </c>
      <c r="I621" s="22">
        <v>45463</v>
      </c>
      <c r="J621" s="22">
        <v>45434</v>
      </c>
      <c r="K621" s="22">
        <v>45435</v>
      </c>
      <c r="L621" t="s">
        <v>192</v>
      </c>
      <c r="M621" t="s">
        <v>210</v>
      </c>
      <c r="N621" t="s">
        <v>211</v>
      </c>
      <c r="O621" t="s">
        <v>398</v>
      </c>
      <c r="P621" t="s">
        <v>196</v>
      </c>
      <c r="Q621" t="s">
        <v>197</v>
      </c>
      <c r="R621" t="s">
        <v>198</v>
      </c>
      <c r="S621" t="s">
        <v>81</v>
      </c>
    </row>
    <row r="622" spans="1:19" x14ac:dyDescent="0.35">
      <c r="A622">
        <v>56299</v>
      </c>
      <c r="C622">
        <v>104</v>
      </c>
      <c r="D622" t="s">
        <v>39</v>
      </c>
      <c r="E622" t="s">
        <v>241</v>
      </c>
      <c r="F622">
        <v>5700</v>
      </c>
      <c r="G622" s="22">
        <v>45463</v>
      </c>
      <c r="H622" s="22">
        <v>45463</v>
      </c>
      <c r="I622" s="22">
        <v>45463</v>
      </c>
      <c r="J622" s="22">
        <v>45444</v>
      </c>
      <c r="K622" s="22">
        <v>45441</v>
      </c>
      <c r="L622" t="s">
        <v>97</v>
      </c>
      <c r="M622" t="s">
        <v>242</v>
      </c>
      <c r="N622" t="s">
        <v>243</v>
      </c>
      <c r="O622" t="s">
        <v>398</v>
      </c>
      <c r="P622" t="s">
        <v>196</v>
      </c>
      <c r="Q622" t="s">
        <v>197</v>
      </c>
      <c r="R622" t="s">
        <v>198</v>
      </c>
      <c r="S622" t="s">
        <v>81</v>
      </c>
    </row>
    <row r="623" spans="1:19" x14ac:dyDescent="0.35">
      <c r="A623">
        <v>56305</v>
      </c>
      <c r="C623">
        <v>104</v>
      </c>
      <c r="D623" t="s">
        <v>39</v>
      </c>
      <c r="E623" t="s">
        <v>218</v>
      </c>
      <c r="F623">
        <v>18907.27</v>
      </c>
      <c r="G623" s="22">
        <v>45463</v>
      </c>
      <c r="H623" s="22">
        <v>45463</v>
      </c>
      <c r="I623" s="22">
        <v>45463</v>
      </c>
      <c r="J623" s="22">
        <v>45444</v>
      </c>
      <c r="K623" s="22">
        <v>45441</v>
      </c>
      <c r="L623" t="s">
        <v>192</v>
      </c>
      <c r="M623" t="s">
        <v>216</v>
      </c>
      <c r="N623" t="s">
        <v>219</v>
      </c>
      <c r="O623" t="s">
        <v>398</v>
      </c>
      <c r="P623" t="s">
        <v>196</v>
      </c>
      <c r="Q623" t="s">
        <v>197</v>
      </c>
      <c r="R623" t="s">
        <v>198</v>
      </c>
      <c r="S623" t="s">
        <v>81</v>
      </c>
    </row>
    <row r="624" spans="1:19" x14ac:dyDescent="0.35">
      <c r="A624">
        <v>56422</v>
      </c>
      <c r="C624">
        <v>104</v>
      </c>
      <c r="D624" t="s">
        <v>39</v>
      </c>
      <c r="E624" t="s">
        <v>232</v>
      </c>
      <c r="F624">
        <v>12466.67</v>
      </c>
      <c r="G624" s="22">
        <v>45463</v>
      </c>
      <c r="H624" s="22">
        <v>45463</v>
      </c>
      <c r="I624" s="22">
        <v>45463</v>
      </c>
      <c r="J624" s="22">
        <v>45444</v>
      </c>
      <c r="K624" s="22">
        <v>45443</v>
      </c>
      <c r="L624" t="s">
        <v>97</v>
      </c>
      <c r="M624" t="s">
        <v>216</v>
      </c>
      <c r="N624" t="s">
        <v>233</v>
      </c>
      <c r="O624" t="s">
        <v>398</v>
      </c>
      <c r="P624" t="s">
        <v>196</v>
      </c>
      <c r="Q624" t="s">
        <v>197</v>
      </c>
      <c r="R624" t="s">
        <v>198</v>
      </c>
      <c r="S624" t="s">
        <v>81</v>
      </c>
    </row>
    <row r="625" spans="1:19" x14ac:dyDescent="0.35">
      <c r="A625">
        <v>62324</v>
      </c>
      <c r="C625">
        <v>104</v>
      </c>
      <c r="D625" t="s">
        <v>39</v>
      </c>
      <c r="E625" t="s">
        <v>293</v>
      </c>
      <c r="F625">
        <v>6.3</v>
      </c>
      <c r="G625" s="22">
        <v>45463</v>
      </c>
      <c r="H625" s="22"/>
      <c r="I625" s="22">
        <v>45463</v>
      </c>
      <c r="J625" s="22">
        <v>45463</v>
      </c>
      <c r="K625" s="22">
        <v>45475</v>
      </c>
      <c r="L625" t="s">
        <v>286</v>
      </c>
      <c r="M625" t="s">
        <v>287</v>
      </c>
      <c r="N625" t="s">
        <v>25</v>
      </c>
      <c r="O625" t="s">
        <v>398</v>
      </c>
      <c r="S625" t="s">
        <v>81</v>
      </c>
    </row>
    <row r="626" spans="1:19" x14ac:dyDescent="0.35">
      <c r="A626">
        <v>59615</v>
      </c>
      <c r="C626">
        <v>104</v>
      </c>
      <c r="D626" t="s">
        <v>39</v>
      </c>
      <c r="E626" t="s">
        <v>254</v>
      </c>
      <c r="F626">
        <v>1044.3</v>
      </c>
      <c r="G626" s="22">
        <v>45463</v>
      </c>
      <c r="H626" s="22"/>
      <c r="I626" s="22">
        <v>45462</v>
      </c>
      <c r="J626" s="22">
        <v>45458</v>
      </c>
      <c r="K626" s="22"/>
      <c r="M626" t="s">
        <v>216</v>
      </c>
      <c r="N626" t="s">
        <v>233</v>
      </c>
      <c r="O626" t="s">
        <v>398</v>
      </c>
      <c r="P626" t="s">
        <v>196</v>
      </c>
      <c r="Q626" t="s">
        <v>197</v>
      </c>
      <c r="R626" t="s">
        <v>198</v>
      </c>
      <c r="S626" t="s">
        <v>81</v>
      </c>
    </row>
    <row r="627" spans="1:19" x14ac:dyDescent="0.35">
      <c r="A627">
        <v>59616</v>
      </c>
      <c r="C627">
        <v>104</v>
      </c>
      <c r="D627" t="s">
        <v>39</v>
      </c>
      <c r="E627" t="s">
        <v>255</v>
      </c>
      <c r="F627">
        <v>920.53</v>
      </c>
      <c r="G627" s="22">
        <v>45463</v>
      </c>
      <c r="H627" s="22"/>
      <c r="I627" s="22">
        <v>45462</v>
      </c>
      <c r="J627" s="22">
        <v>45458</v>
      </c>
      <c r="K627" s="22"/>
      <c r="M627" t="s">
        <v>216</v>
      </c>
      <c r="N627" t="s">
        <v>233</v>
      </c>
      <c r="O627" t="s">
        <v>398</v>
      </c>
      <c r="P627" t="s">
        <v>196</v>
      </c>
      <c r="Q627" t="s">
        <v>197</v>
      </c>
      <c r="R627" t="s">
        <v>198</v>
      </c>
      <c r="S627" t="s">
        <v>81</v>
      </c>
    </row>
    <row r="628" spans="1:19" x14ac:dyDescent="0.35">
      <c r="A628">
        <v>59617</v>
      </c>
      <c r="C628">
        <v>104</v>
      </c>
      <c r="D628" t="s">
        <v>39</v>
      </c>
      <c r="E628" t="s">
        <v>257</v>
      </c>
      <c r="F628">
        <v>920.53</v>
      </c>
      <c r="G628" s="22">
        <v>45463</v>
      </c>
      <c r="H628" s="22"/>
      <c r="I628" s="22">
        <v>45462</v>
      </c>
      <c r="J628" s="22">
        <v>45458</v>
      </c>
      <c r="K628" s="22"/>
      <c r="M628" t="s">
        <v>216</v>
      </c>
      <c r="N628" t="s">
        <v>233</v>
      </c>
      <c r="O628" t="s">
        <v>398</v>
      </c>
      <c r="P628" t="s">
        <v>196</v>
      </c>
      <c r="Q628" t="s">
        <v>197</v>
      </c>
      <c r="R628" t="s">
        <v>198</v>
      </c>
      <c r="S628" t="s">
        <v>81</v>
      </c>
    </row>
    <row r="629" spans="1:19" x14ac:dyDescent="0.35">
      <c r="A629">
        <v>59618</v>
      </c>
      <c r="C629">
        <v>104</v>
      </c>
      <c r="D629" t="s">
        <v>39</v>
      </c>
      <c r="E629" t="s">
        <v>258</v>
      </c>
      <c r="F629">
        <v>817.74</v>
      </c>
      <c r="G629" s="22">
        <v>45463</v>
      </c>
      <c r="H629" s="22"/>
      <c r="I629" s="22">
        <v>45462</v>
      </c>
      <c r="J629" s="22">
        <v>45458</v>
      </c>
      <c r="K629" s="22"/>
      <c r="M629" t="s">
        <v>216</v>
      </c>
      <c r="N629" t="s">
        <v>233</v>
      </c>
      <c r="O629" t="s">
        <v>398</v>
      </c>
      <c r="P629" t="s">
        <v>196</v>
      </c>
      <c r="Q629" t="s">
        <v>197</v>
      </c>
      <c r="R629" t="s">
        <v>198</v>
      </c>
      <c r="S629" t="s">
        <v>81</v>
      </c>
    </row>
    <row r="630" spans="1:19" x14ac:dyDescent="0.35">
      <c r="A630">
        <v>60271</v>
      </c>
      <c r="C630">
        <v>104</v>
      </c>
      <c r="D630" t="s">
        <v>39</v>
      </c>
      <c r="E630" t="s">
        <v>308</v>
      </c>
      <c r="F630">
        <v>70.3</v>
      </c>
      <c r="G630" s="22">
        <v>45462</v>
      </c>
      <c r="H630" s="22"/>
      <c r="I630" s="22">
        <v>45462</v>
      </c>
      <c r="J630" s="22">
        <v>45462</v>
      </c>
      <c r="K630" s="22">
        <v>45467</v>
      </c>
      <c r="L630" t="s">
        <v>309</v>
      </c>
      <c r="M630" t="s">
        <v>280</v>
      </c>
      <c r="N630" t="s">
        <v>281</v>
      </c>
      <c r="O630" t="s">
        <v>398</v>
      </c>
      <c r="P630" t="s">
        <v>196</v>
      </c>
      <c r="Q630" t="s">
        <v>197</v>
      </c>
      <c r="R630" t="s">
        <v>198</v>
      </c>
      <c r="S630" t="s">
        <v>81</v>
      </c>
    </row>
    <row r="631" spans="1:19" x14ac:dyDescent="0.35">
      <c r="A631">
        <v>56870</v>
      </c>
      <c r="C631">
        <v>104</v>
      </c>
      <c r="D631" t="s">
        <v>39</v>
      </c>
      <c r="E631" t="s">
        <v>348</v>
      </c>
      <c r="F631">
        <v>342</v>
      </c>
      <c r="G631" s="22">
        <v>45462</v>
      </c>
      <c r="H631" s="22">
        <v>45462</v>
      </c>
      <c r="I631" s="22">
        <v>45462</v>
      </c>
      <c r="J631" s="22">
        <v>45447</v>
      </c>
      <c r="K631" s="22">
        <v>45447</v>
      </c>
      <c r="L631" t="s">
        <v>97</v>
      </c>
      <c r="M631" t="s">
        <v>216</v>
      </c>
      <c r="N631" t="s">
        <v>349</v>
      </c>
      <c r="O631" t="s">
        <v>398</v>
      </c>
      <c r="P631" t="s">
        <v>196</v>
      </c>
      <c r="Q631" t="s">
        <v>197</v>
      </c>
      <c r="R631" t="s">
        <v>198</v>
      </c>
      <c r="S631" t="s">
        <v>81</v>
      </c>
    </row>
    <row r="632" spans="1:19" x14ac:dyDescent="0.35">
      <c r="A632">
        <v>57451</v>
      </c>
      <c r="C632">
        <v>104</v>
      </c>
      <c r="D632" t="s">
        <v>39</v>
      </c>
      <c r="E632" t="s">
        <v>206</v>
      </c>
      <c r="F632">
        <v>840</v>
      </c>
      <c r="G632" s="22">
        <v>45462</v>
      </c>
      <c r="H632" s="22">
        <v>45462</v>
      </c>
      <c r="I632" s="22">
        <v>45462</v>
      </c>
      <c r="J632" s="22">
        <v>45449</v>
      </c>
      <c r="K632" s="22">
        <v>45449</v>
      </c>
      <c r="L632" t="s">
        <v>192</v>
      </c>
      <c r="O632" t="s">
        <v>398</v>
      </c>
      <c r="P632" t="s">
        <v>196</v>
      </c>
      <c r="Q632" t="s">
        <v>197</v>
      </c>
      <c r="R632" t="s">
        <v>198</v>
      </c>
      <c r="S632" t="s">
        <v>81</v>
      </c>
    </row>
    <row r="633" spans="1:19" x14ac:dyDescent="0.35">
      <c r="A633">
        <v>57453</v>
      </c>
      <c r="C633">
        <v>104</v>
      </c>
      <c r="D633" t="s">
        <v>39</v>
      </c>
      <c r="E633" t="s">
        <v>207</v>
      </c>
      <c r="F633">
        <v>1209.83</v>
      </c>
      <c r="G633" s="22">
        <v>45462</v>
      </c>
      <c r="H633" s="22">
        <v>45462</v>
      </c>
      <c r="I633" s="22">
        <v>45462</v>
      </c>
      <c r="J633" s="22">
        <v>45449</v>
      </c>
      <c r="K633" s="22">
        <v>45449</v>
      </c>
      <c r="L633" t="s">
        <v>192</v>
      </c>
      <c r="O633" t="s">
        <v>398</v>
      </c>
      <c r="P633" t="s">
        <v>196</v>
      </c>
      <c r="Q633" t="s">
        <v>197</v>
      </c>
      <c r="R633" t="s">
        <v>198</v>
      </c>
      <c r="S633" t="s">
        <v>81</v>
      </c>
    </row>
    <row r="634" spans="1:19" x14ac:dyDescent="0.35">
      <c r="A634">
        <v>57459</v>
      </c>
      <c r="C634">
        <v>104</v>
      </c>
      <c r="D634" t="s">
        <v>39</v>
      </c>
      <c r="E634" t="s">
        <v>204</v>
      </c>
      <c r="F634">
        <v>508</v>
      </c>
      <c r="G634" s="22">
        <v>45462</v>
      </c>
      <c r="H634" s="22">
        <v>45462</v>
      </c>
      <c r="I634" s="22">
        <v>45462</v>
      </c>
      <c r="J634" s="22">
        <v>45449</v>
      </c>
      <c r="K634" s="22">
        <v>45449</v>
      </c>
      <c r="L634" t="s">
        <v>192</v>
      </c>
      <c r="O634" t="s">
        <v>398</v>
      </c>
      <c r="P634" t="s">
        <v>196</v>
      </c>
      <c r="Q634" t="s">
        <v>197</v>
      </c>
      <c r="R634" t="s">
        <v>198</v>
      </c>
      <c r="S634" t="s">
        <v>81</v>
      </c>
    </row>
    <row r="635" spans="1:19" x14ac:dyDescent="0.35">
      <c r="A635">
        <v>57518</v>
      </c>
      <c r="C635">
        <v>104</v>
      </c>
      <c r="D635" t="s">
        <v>39</v>
      </c>
      <c r="E635" t="s">
        <v>230</v>
      </c>
      <c r="F635">
        <v>220.01</v>
      </c>
      <c r="G635" s="22">
        <v>45449</v>
      </c>
      <c r="H635" s="22">
        <v>45462</v>
      </c>
      <c r="I635" s="22">
        <v>45462</v>
      </c>
      <c r="J635" s="22">
        <v>45418</v>
      </c>
      <c r="K635" s="22">
        <v>45449</v>
      </c>
      <c r="L635" t="s">
        <v>192</v>
      </c>
      <c r="M635" t="s">
        <v>210</v>
      </c>
      <c r="N635" t="s">
        <v>211</v>
      </c>
      <c r="O635" t="s">
        <v>390</v>
      </c>
      <c r="P635" t="s">
        <v>196</v>
      </c>
      <c r="Q635" t="s">
        <v>197</v>
      </c>
      <c r="R635" t="s">
        <v>198</v>
      </c>
      <c r="S635" t="s">
        <v>81</v>
      </c>
    </row>
    <row r="636" spans="1:19" x14ac:dyDescent="0.35">
      <c r="A636">
        <v>57660</v>
      </c>
      <c r="C636">
        <v>104</v>
      </c>
      <c r="D636" t="s">
        <v>39</v>
      </c>
      <c r="E636" t="s">
        <v>264</v>
      </c>
      <c r="F636">
        <v>755.95</v>
      </c>
      <c r="G636" s="22">
        <v>45462</v>
      </c>
      <c r="H636" s="22">
        <v>45462</v>
      </c>
      <c r="I636" s="22">
        <v>45462</v>
      </c>
      <c r="J636" s="22">
        <v>45450</v>
      </c>
      <c r="K636" s="22">
        <v>45450</v>
      </c>
      <c r="L636" t="s">
        <v>192</v>
      </c>
      <c r="O636" t="s">
        <v>398</v>
      </c>
      <c r="P636" t="s">
        <v>196</v>
      </c>
      <c r="Q636" t="s">
        <v>197</v>
      </c>
      <c r="R636" t="s">
        <v>198</v>
      </c>
      <c r="S636" t="s">
        <v>81</v>
      </c>
    </row>
    <row r="637" spans="1:19" x14ac:dyDescent="0.35">
      <c r="A637">
        <v>57663</v>
      </c>
      <c r="C637">
        <v>104</v>
      </c>
      <c r="D637" t="s">
        <v>39</v>
      </c>
      <c r="E637" t="s">
        <v>270</v>
      </c>
      <c r="F637">
        <v>5466.74</v>
      </c>
      <c r="G637" s="22">
        <v>45462</v>
      </c>
      <c r="H637" s="22">
        <v>45462</v>
      </c>
      <c r="I637" s="22">
        <v>45462</v>
      </c>
      <c r="J637" s="22">
        <v>45450</v>
      </c>
      <c r="K637" s="22">
        <v>45450</v>
      </c>
      <c r="L637" t="s">
        <v>192</v>
      </c>
      <c r="O637" t="s">
        <v>398</v>
      </c>
      <c r="P637" t="s">
        <v>196</v>
      </c>
      <c r="Q637" t="s">
        <v>197</v>
      </c>
      <c r="R637" t="s">
        <v>198</v>
      </c>
      <c r="S637" t="s">
        <v>81</v>
      </c>
    </row>
    <row r="638" spans="1:19" x14ac:dyDescent="0.35">
      <c r="A638">
        <v>57664</v>
      </c>
      <c r="C638">
        <v>104</v>
      </c>
      <c r="D638" t="s">
        <v>39</v>
      </c>
      <c r="E638" t="s">
        <v>269</v>
      </c>
      <c r="F638">
        <v>138.5</v>
      </c>
      <c r="G638" s="22">
        <v>45462</v>
      </c>
      <c r="H638" s="22">
        <v>45462</v>
      </c>
      <c r="I638" s="22">
        <v>45462</v>
      </c>
      <c r="J638" s="22">
        <v>45448</v>
      </c>
      <c r="K638" s="22">
        <v>45450</v>
      </c>
      <c r="L638" t="s">
        <v>192</v>
      </c>
      <c r="M638" t="s">
        <v>210</v>
      </c>
      <c r="N638" t="s">
        <v>211</v>
      </c>
      <c r="O638" t="s">
        <v>398</v>
      </c>
      <c r="P638" t="s">
        <v>196</v>
      </c>
      <c r="Q638" t="s">
        <v>197</v>
      </c>
      <c r="R638" t="s">
        <v>198</v>
      </c>
      <c r="S638" t="s">
        <v>81</v>
      </c>
    </row>
    <row r="639" spans="1:19" x14ac:dyDescent="0.35">
      <c r="A639">
        <v>57666</v>
      </c>
      <c r="C639">
        <v>104</v>
      </c>
      <c r="D639" t="s">
        <v>39</v>
      </c>
      <c r="E639" t="s">
        <v>236</v>
      </c>
      <c r="F639">
        <v>2600.8000000000002</v>
      </c>
      <c r="G639" s="22">
        <v>45462</v>
      </c>
      <c r="H639" s="22">
        <v>45462</v>
      </c>
      <c r="I639" s="22">
        <v>45462</v>
      </c>
      <c r="J639" s="22">
        <v>45450</v>
      </c>
      <c r="K639" s="22">
        <v>45450</v>
      </c>
      <c r="L639" t="s">
        <v>192</v>
      </c>
      <c r="O639" t="s">
        <v>398</v>
      </c>
      <c r="P639" t="s">
        <v>196</v>
      </c>
      <c r="Q639" t="s">
        <v>197</v>
      </c>
      <c r="R639" t="s">
        <v>198</v>
      </c>
      <c r="S639" t="s">
        <v>81</v>
      </c>
    </row>
    <row r="640" spans="1:19" x14ac:dyDescent="0.35">
      <c r="A640">
        <v>57674</v>
      </c>
      <c r="C640">
        <v>104</v>
      </c>
      <c r="D640" t="s">
        <v>39</v>
      </c>
      <c r="E640" t="s">
        <v>265</v>
      </c>
      <c r="F640">
        <v>1447.85</v>
      </c>
      <c r="G640" s="22">
        <v>45462</v>
      </c>
      <c r="H640" s="22">
        <v>45462</v>
      </c>
      <c r="I640" s="22">
        <v>45462</v>
      </c>
      <c r="J640" s="22">
        <v>45450</v>
      </c>
      <c r="K640" s="22">
        <v>45450</v>
      </c>
      <c r="L640" t="s">
        <v>192</v>
      </c>
      <c r="O640" t="s">
        <v>398</v>
      </c>
      <c r="P640" t="s">
        <v>196</v>
      </c>
      <c r="Q640" t="s">
        <v>197</v>
      </c>
      <c r="R640" t="s">
        <v>198</v>
      </c>
      <c r="S640" t="s">
        <v>81</v>
      </c>
    </row>
    <row r="641" spans="1:19" x14ac:dyDescent="0.35">
      <c r="A641">
        <v>59153</v>
      </c>
      <c r="C641">
        <v>104</v>
      </c>
      <c r="D641" t="s">
        <v>39</v>
      </c>
      <c r="E641" t="s">
        <v>367</v>
      </c>
      <c r="F641">
        <v>815</v>
      </c>
      <c r="G641" s="22">
        <v>45457</v>
      </c>
      <c r="H641" s="22">
        <v>45462</v>
      </c>
      <c r="I641" s="22">
        <v>45462</v>
      </c>
      <c r="J641" s="22">
        <v>45413</v>
      </c>
      <c r="K641" s="22">
        <v>45460</v>
      </c>
      <c r="L641" t="s">
        <v>97</v>
      </c>
      <c r="M641" t="s">
        <v>316</v>
      </c>
      <c r="N641" t="s">
        <v>368</v>
      </c>
      <c r="O641" t="s">
        <v>395</v>
      </c>
      <c r="P641" t="s">
        <v>196</v>
      </c>
      <c r="Q641" t="s">
        <v>197</v>
      </c>
      <c r="R641" t="s">
        <v>198</v>
      </c>
      <c r="S641" t="s">
        <v>81</v>
      </c>
    </row>
    <row r="642" spans="1:19" x14ac:dyDescent="0.35">
      <c r="A642">
        <v>59421</v>
      </c>
      <c r="C642">
        <v>104</v>
      </c>
      <c r="D642" t="s">
        <v>39</v>
      </c>
      <c r="E642" t="s">
        <v>277</v>
      </c>
      <c r="F642">
        <v>6227.96</v>
      </c>
      <c r="G642" s="22">
        <v>45447</v>
      </c>
      <c r="H642" s="22">
        <v>45462</v>
      </c>
      <c r="I642" s="22">
        <v>45462</v>
      </c>
      <c r="J642" s="22">
        <v>45427</v>
      </c>
      <c r="K642" s="22">
        <v>45462</v>
      </c>
      <c r="L642" t="s">
        <v>192</v>
      </c>
      <c r="M642" t="s">
        <v>193</v>
      </c>
      <c r="N642" t="s">
        <v>278</v>
      </c>
      <c r="O642" t="s">
        <v>390</v>
      </c>
      <c r="P642" t="s">
        <v>196</v>
      </c>
      <c r="Q642" t="s">
        <v>197</v>
      </c>
      <c r="R642" t="s">
        <v>198</v>
      </c>
      <c r="S642" t="s">
        <v>81</v>
      </c>
    </row>
    <row r="643" spans="1:19" x14ac:dyDescent="0.35">
      <c r="A643">
        <v>59606</v>
      </c>
      <c r="C643">
        <v>104</v>
      </c>
      <c r="D643" t="s">
        <v>39</v>
      </c>
      <c r="E643" t="s">
        <v>361</v>
      </c>
      <c r="F643">
        <v>746.03</v>
      </c>
      <c r="G643" s="22">
        <v>45463</v>
      </c>
      <c r="H643" s="22"/>
      <c r="I643" s="22">
        <v>45462</v>
      </c>
      <c r="J643" s="22">
        <v>45458</v>
      </c>
      <c r="K643" s="22"/>
      <c r="M643" t="s">
        <v>216</v>
      </c>
      <c r="N643" t="s">
        <v>233</v>
      </c>
      <c r="O643" t="s">
        <v>398</v>
      </c>
      <c r="P643" t="s">
        <v>196</v>
      </c>
      <c r="Q643" t="s">
        <v>197</v>
      </c>
      <c r="R643" t="s">
        <v>198</v>
      </c>
      <c r="S643" t="s">
        <v>81</v>
      </c>
    </row>
    <row r="644" spans="1:19" x14ac:dyDescent="0.35">
      <c r="A644">
        <v>59607</v>
      </c>
      <c r="C644">
        <v>104</v>
      </c>
      <c r="D644" t="s">
        <v>39</v>
      </c>
      <c r="E644" t="s">
        <v>244</v>
      </c>
      <c r="F644">
        <v>764.47</v>
      </c>
      <c r="G644" s="22">
        <v>45463</v>
      </c>
      <c r="H644" s="22"/>
      <c r="I644" s="22">
        <v>45462</v>
      </c>
      <c r="J644" s="22">
        <v>45458</v>
      </c>
      <c r="K644" s="22"/>
      <c r="M644" t="s">
        <v>216</v>
      </c>
      <c r="N644" t="s">
        <v>233</v>
      </c>
      <c r="O644" t="s">
        <v>398</v>
      </c>
      <c r="P644" t="s">
        <v>196</v>
      </c>
      <c r="Q644" t="s">
        <v>197</v>
      </c>
      <c r="R644" t="s">
        <v>198</v>
      </c>
      <c r="S644" t="s">
        <v>81</v>
      </c>
    </row>
    <row r="645" spans="1:19" x14ac:dyDescent="0.35">
      <c r="A645">
        <v>59608</v>
      </c>
      <c r="C645">
        <v>104</v>
      </c>
      <c r="D645" t="s">
        <v>39</v>
      </c>
      <c r="E645" t="s">
        <v>245</v>
      </c>
      <c r="F645">
        <v>1060.5999999999999</v>
      </c>
      <c r="G645" s="22">
        <v>45463</v>
      </c>
      <c r="H645" s="22"/>
      <c r="I645" s="22">
        <v>45462</v>
      </c>
      <c r="J645" s="22">
        <v>45458</v>
      </c>
      <c r="K645" s="22"/>
      <c r="M645" t="s">
        <v>216</v>
      </c>
      <c r="N645" t="s">
        <v>233</v>
      </c>
      <c r="O645" t="s">
        <v>398</v>
      </c>
      <c r="P645" t="s">
        <v>196</v>
      </c>
      <c r="Q645" t="s">
        <v>197</v>
      </c>
      <c r="R645" t="s">
        <v>198</v>
      </c>
      <c r="S645" t="s">
        <v>81</v>
      </c>
    </row>
    <row r="646" spans="1:19" x14ac:dyDescent="0.35">
      <c r="A646">
        <v>59609</v>
      </c>
      <c r="C646">
        <v>104</v>
      </c>
      <c r="D646" t="s">
        <v>39</v>
      </c>
      <c r="E646" t="s">
        <v>246</v>
      </c>
      <c r="F646">
        <v>1079.56</v>
      </c>
      <c r="G646" s="22">
        <v>45463</v>
      </c>
      <c r="H646" s="22"/>
      <c r="I646" s="22">
        <v>45462</v>
      </c>
      <c r="J646" s="22">
        <v>45458</v>
      </c>
      <c r="K646" s="22"/>
      <c r="M646" t="s">
        <v>216</v>
      </c>
      <c r="N646" t="s">
        <v>233</v>
      </c>
      <c r="O646" t="s">
        <v>398</v>
      </c>
      <c r="P646" t="s">
        <v>196</v>
      </c>
      <c r="Q646" t="s">
        <v>197</v>
      </c>
      <c r="R646" t="s">
        <v>198</v>
      </c>
      <c r="S646" t="s">
        <v>81</v>
      </c>
    </row>
    <row r="647" spans="1:19" x14ac:dyDescent="0.35">
      <c r="A647">
        <v>59610</v>
      </c>
      <c r="C647">
        <v>104</v>
      </c>
      <c r="D647" t="s">
        <v>39</v>
      </c>
      <c r="E647" t="s">
        <v>247</v>
      </c>
      <c r="F647">
        <v>745.57</v>
      </c>
      <c r="G647" s="22">
        <v>45463</v>
      </c>
      <c r="H647" s="22"/>
      <c r="I647" s="22">
        <v>45462</v>
      </c>
      <c r="J647" s="22">
        <v>45458</v>
      </c>
      <c r="K647" s="22"/>
      <c r="M647" t="s">
        <v>216</v>
      </c>
      <c r="N647" t="s">
        <v>233</v>
      </c>
      <c r="O647" t="s">
        <v>398</v>
      </c>
      <c r="P647" t="s">
        <v>196</v>
      </c>
      <c r="Q647" t="s">
        <v>197</v>
      </c>
      <c r="R647" t="s">
        <v>198</v>
      </c>
      <c r="S647" t="s">
        <v>81</v>
      </c>
    </row>
    <row r="648" spans="1:19" x14ac:dyDescent="0.35">
      <c r="A648">
        <v>59611</v>
      </c>
      <c r="C648">
        <v>104</v>
      </c>
      <c r="D648" t="s">
        <v>39</v>
      </c>
      <c r="E648" t="s">
        <v>249</v>
      </c>
      <c r="F648">
        <v>933.86</v>
      </c>
      <c r="G648" s="22">
        <v>45463</v>
      </c>
      <c r="H648" s="22"/>
      <c r="I648" s="22">
        <v>45462</v>
      </c>
      <c r="J648" s="22">
        <v>45458</v>
      </c>
      <c r="K648" s="22"/>
      <c r="M648" t="s">
        <v>216</v>
      </c>
      <c r="N648" t="s">
        <v>233</v>
      </c>
      <c r="O648" t="s">
        <v>398</v>
      </c>
      <c r="P648" t="s">
        <v>196</v>
      </c>
      <c r="Q648" t="s">
        <v>197</v>
      </c>
      <c r="R648" t="s">
        <v>198</v>
      </c>
      <c r="S648" t="s">
        <v>81</v>
      </c>
    </row>
    <row r="649" spans="1:19" x14ac:dyDescent="0.35">
      <c r="A649">
        <v>59612</v>
      </c>
      <c r="C649">
        <v>104</v>
      </c>
      <c r="D649" t="s">
        <v>39</v>
      </c>
      <c r="E649" t="s">
        <v>250</v>
      </c>
      <c r="F649">
        <v>782.1</v>
      </c>
      <c r="G649" s="22">
        <v>45463</v>
      </c>
      <c r="H649" s="22"/>
      <c r="I649" s="22">
        <v>45462</v>
      </c>
      <c r="J649" s="22">
        <v>45458</v>
      </c>
      <c r="K649" s="22"/>
      <c r="M649" t="s">
        <v>216</v>
      </c>
      <c r="N649" t="s">
        <v>233</v>
      </c>
      <c r="O649" t="s">
        <v>398</v>
      </c>
      <c r="P649" t="s">
        <v>196</v>
      </c>
      <c r="Q649" t="s">
        <v>197</v>
      </c>
      <c r="R649" t="s">
        <v>198</v>
      </c>
      <c r="S649" t="s">
        <v>81</v>
      </c>
    </row>
    <row r="650" spans="1:19" x14ac:dyDescent="0.35">
      <c r="A650">
        <v>59613</v>
      </c>
      <c r="C650">
        <v>104</v>
      </c>
      <c r="D650" t="s">
        <v>39</v>
      </c>
      <c r="E650" t="s">
        <v>252</v>
      </c>
      <c r="F650">
        <v>751</v>
      </c>
      <c r="G650" s="22">
        <v>45463</v>
      </c>
      <c r="H650" s="22"/>
      <c r="I650" s="22">
        <v>45462</v>
      </c>
      <c r="J650" s="22">
        <v>45458</v>
      </c>
      <c r="K650" s="22"/>
      <c r="M650" t="s">
        <v>216</v>
      </c>
      <c r="N650" t="s">
        <v>233</v>
      </c>
      <c r="O650" t="s">
        <v>398</v>
      </c>
      <c r="P650" t="s">
        <v>196</v>
      </c>
      <c r="Q650" t="s">
        <v>197</v>
      </c>
      <c r="R650" t="s">
        <v>198</v>
      </c>
      <c r="S650" t="s">
        <v>81</v>
      </c>
    </row>
    <row r="651" spans="1:19" x14ac:dyDescent="0.35">
      <c r="A651">
        <v>59614</v>
      </c>
      <c r="C651">
        <v>104</v>
      </c>
      <c r="D651" t="s">
        <v>39</v>
      </c>
      <c r="E651" t="s">
        <v>253</v>
      </c>
      <c r="F651">
        <v>797.74</v>
      </c>
      <c r="G651" s="22">
        <v>45463</v>
      </c>
      <c r="H651" s="22"/>
      <c r="I651" s="22">
        <v>45462</v>
      </c>
      <c r="J651" s="22">
        <v>45458</v>
      </c>
      <c r="K651" s="22"/>
      <c r="M651" t="s">
        <v>216</v>
      </c>
      <c r="N651" t="s">
        <v>233</v>
      </c>
      <c r="O651" t="s">
        <v>398</v>
      </c>
      <c r="P651" t="s">
        <v>196</v>
      </c>
      <c r="Q651" t="s">
        <v>197</v>
      </c>
      <c r="R651" t="s">
        <v>198</v>
      </c>
      <c r="S651" t="s">
        <v>81</v>
      </c>
    </row>
    <row r="652" spans="1:19" x14ac:dyDescent="0.35">
      <c r="A652">
        <v>55940</v>
      </c>
      <c r="C652">
        <v>104</v>
      </c>
      <c r="D652" t="s">
        <v>39</v>
      </c>
      <c r="E652" t="s">
        <v>305</v>
      </c>
      <c r="F652">
        <v>11861.65</v>
      </c>
      <c r="G652" s="22">
        <v>45439</v>
      </c>
      <c r="H652" s="22">
        <v>45462</v>
      </c>
      <c r="I652" s="22">
        <v>45462</v>
      </c>
      <c r="J652" s="22">
        <v>45413</v>
      </c>
      <c r="K652" s="22">
        <v>45440</v>
      </c>
      <c r="L652" t="s">
        <v>192</v>
      </c>
      <c r="M652" t="s">
        <v>193</v>
      </c>
      <c r="N652" t="s">
        <v>306</v>
      </c>
      <c r="O652" t="s">
        <v>405</v>
      </c>
      <c r="P652" t="s">
        <v>196</v>
      </c>
      <c r="Q652" t="s">
        <v>197</v>
      </c>
      <c r="R652" t="s">
        <v>198</v>
      </c>
      <c r="S652" t="s">
        <v>81</v>
      </c>
    </row>
    <row r="653" spans="1:19" x14ac:dyDescent="0.35">
      <c r="A653">
        <v>58129</v>
      </c>
      <c r="C653">
        <v>104</v>
      </c>
      <c r="D653" t="s">
        <v>39</v>
      </c>
      <c r="E653" t="s">
        <v>267</v>
      </c>
      <c r="F653">
        <v>316</v>
      </c>
      <c r="G653" s="22">
        <v>45461</v>
      </c>
      <c r="H653" s="22">
        <v>45461</v>
      </c>
      <c r="I653" s="22">
        <v>45461</v>
      </c>
      <c r="J653" s="22">
        <v>45455</v>
      </c>
      <c r="K653" s="22">
        <v>45455</v>
      </c>
      <c r="L653" t="s">
        <v>192</v>
      </c>
      <c r="O653" t="s">
        <v>398</v>
      </c>
      <c r="P653" t="s">
        <v>196</v>
      </c>
      <c r="Q653" t="s">
        <v>197</v>
      </c>
      <c r="R653" t="s">
        <v>198</v>
      </c>
      <c r="S653" t="s">
        <v>81</v>
      </c>
    </row>
    <row r="654" spans="1:19" x14ac:dyDescent="0.35">
      <c r="A654">
        <v>59292</v>
      </c>
      <c r="C654">
        <v>104</v>
      </c>
      <c r="D654" t="s">
        <v>39</v>
      </c>
      <c r="E654" t="s">
        <v>283</v>
      </c>
      <c r="F654">
        <v>6910.3</v>
      </c>
      <c r="G654" s="22">
        <v>45456</v>
      </c>
      <c r="H654" s="22">
        <v>45461</v>
      </c>
      <c r="I654" s="22">
        <v>45461</v>
      </c>
      <c r="J654" s="22">
        <v>45426</v>
      </c>
      <c r="K654" s="22">
        <v>45461</v>
      </c>
      <c r="L654" t="s">
        <v>192</v>
      </c>
      <c r="M654" t="s">
        <v>210</v>
      </c>
      <c r="N654" t="s">
        <v>221</v>
      </c>
      <c r="O654" t="s">
        <v>395</v>
      </c>
      <c r="P654" t="s">
        <v>196</v>
      </c>
      <c r="Q654" t="s">
        <v>197</v>
      </c>
      <c r="R654" t="s">
        <v>198</v>
      </c>
      <c r="S654" t="s">
        <v>81</v>
      </c>
    </row>
    <row r="655" spans="1:19" x14ac:dyDescent="0.35">
      <c r="A655">
        <v>62323</v>
      </c>
      <c r="C655">
        <v>104</v>
      </c>
      <c r="D655" t="s">
        <v>39</v>
      </c>
      <c r="E655" t="s">
        <v>293</v>
      </c>
      <c r="F655">
        <v>0.3</v>
      </c>
      <c r="G655" s="22">
        <v>45461</v>
      </c>
      <c r="H655" s="22"/>
      <c r="I655" s="22">
        <v>45461</v>
      </c>
      <c r="J655" s="22">
        <v>45461</v>
      </c>
      <c r="K655" s="22">
        <v>45475</v>
      </c>
      <c r="L655" t="s">
        <v>286</v>
      </c>
      <c r="M655" t="s">
        <v>287</v>
      </c>
      <c r="N655" t="s">
        <v>25</v>
      </c>
      <c r="O655" t="s">
        <v>398</v>
      </c>
      <c r="S655" t="s">
        <v>81</v>
      </c>
    </row>
    <row r="656" spans="1:19" x14ac:dyDescent="0.35">
      <c r="A656">
        <v>62749</v>
      </c>
      <c r="C656">
        <v>104</v>
      </c>
      <c r="D656" t="s">
        <v>39</v>
      </c>
      <c r="E656" t="s">
        <v>285</v>
      </c>
      <c r="F656">
        <v>90</v>
      </c>
      <c r="G656" s="22">
        <v>45461</v>
      </c>
      <c r="H656" s="22"/>
      <c r="I656" s="22">
        <v>45461</v>
      </c>
      <c r="J656" s="22">
        <v>45461</v>
      </c>
      <c r="K656" s="22">
        <v>45476</v>
      </c>
      <c r="L656" t="s">
        <v>286</v>
      </c>
      <c r="M656" t="s">
        <v>287</v>
      </c>
      <c r="N656" t="s">
        <v>25</v>
      </c>
      <c r="O656" t="s">
        <v>398</v>
      </c>
      <c r="S656" t="s">
        <v>81</v>
      </c>
    </row>
    <row r="657" spans="1:19" x14ac:dyDescent="0.35">
      <c r="A657">
        <v>57446</v>
      </c>
      <c r="C657">
        <v>104</v>
      </c>
      <c r="D657" t="s">
        <v>39</v>
      </c>
      <c r="E657" t="s">
        <v>230</v>
      </c>
      <c r="F657">
        <v>761.47</v>
      </c>
      <c r="G657" s="22">
        <v>45461</v>
      </c>
      <c r="H657" s="22">
        <v>45461</v>
      </c>
      <c r="I657" s="22">
        <v>45461</v>
      </c>
      <c r="J657" s="22">
        <v>45449</v>
      </c>
      <c r="K657" s="22">
        <v>45449</v>
      </c>
      <c r="L657" t="s">
        <v>192</v>
      </c>
      <c r="O657" t="s">
        <v>398</v>
      </c>
      <c r="P657" t="s">
        <v>196</v>
      </c>
      <c r="Q657" t="s">
        <v>197</v>
      </c>
      <c r="R657" t="s">
        <v>198</v>
      </c>
      <c r="S657" t="s">
        <v>81</v>
      </c>
    </row>
    <row r="658" spans="1:19" x14ac:dyDescent="0.35">
      <c r="A658">
        <v>57452</v>
      </c>
      <c r="C658">
        <v>104</v>
      </c>
      <c r="D658" t="s">
        <v>39</v>
      </c>
      <c r="E658" t="s">
        <v>207</v>
      </c>
      <c r="F658">
        <v>181.97</v>
      </c>
      <c r="G658" s="22">
        <v>45461</v>
      </c>
      <c r="H658" s="22">
        <v>45461</v>
      </c>
      <c r="I658" s="22">
        <v>45461</v>
      </c>
      <c r="J658" s="22">
        <v>45449</v>
      </c>
      <c r="K658" s="22">
        <v>45449</v>
      </c>
      <c r="L658" t="s">
        <v>192</v>
      </c>
      <c r="O658" t="s">
        <v>398</v>
      </c>
      <c r="P658" t="s">
        <v>196</v>
      </c>
      <c r="Q658" t="s">
        <v>197</v>
      </c>
      <c r="R658" t="s">
        <v>198</v>
      </c>
      <c r="S658" t="s">
        <v>81</v>
      </c>
    </row>
    <row r="659" spans="1:19" x14ac:dyDescent="0.35">
      <c r="A659">
        <v>57454</v>
      </c>
      <c r="C659">
        <v>104</v>
      </c>
      <c r="D659" t="s">
        <v>39</v>
      </c>
      <c r="E659" t="s">
        <v>259</v>
      </c>
      <c r="F659">
        <v>702</v>
      </c>
      <c r="G659" s="22">
        <v>45461</v>
      </c>
      <c r="H659" s="22">
        <v>45461</v>
      </c>
      <c r="I659" s="22">
        <v>45461</v>
      </c>
      <c r="J659" s="22">
        <v>45449</v>
      </c>
      <c r="K659" s="22">
        <v>45449</v>
      </c>
      <c r="L659" t="s">
        <v>192</v>
      </c>
      <c r="O659" t="s">
        <v>398</v>
      </c>
      <c r="P659" t="s">
        <v>196</v>
      </c>
      <c r="Q659" t="s">
        <v>197</v>
      </c>
      <c r="R659" t="s">
        <v>198</v>
      </c>
      <c r="S659" t="s">
        <v>81</v>
      </c>
    </row>
    <row r="660" spans="1:19" x14ac:dyDescent="0.35">
      <c r="A660">
        <v>57458</v>
      </c>
      <c r="C660">
        <v>104</v>
      </c>
      <c r="D660" t="s">
        <v>39</v>
      </c>
      <c r="E660" t="s">
        <v>204</v>
      </c>
      <c r="F660">
        <v>55</v>
      </c>
      <c r="G660" s="22">
        <v>45461</v>
      </c>
      <c r="H660" s="22">
        <v>45461</v>
      </c>
      <c r="I660" s="22">
        <v>45461</v>
      </c>
      <c r="J660" s="22">
        <v>45449</v>
      </c>
      <c r="K660" s="22">
        <v>45449</v>
      </c>
      <c r="L660" t="s">
        <v>192</v>
      </c>
      <c r="O660" t="s">
        <v>398</v>
      </c>
      <c r="P660" t="s">
        <v>196</v>
      </c>
      <c r="Q660" t="s">
        <v>197</v>
      </c>
      <c r="R660" t="s">
        <v>198</v>
      </c>
      <c r="S660" t="s">
        <v>81</v>
      </c>
    </row>
    <row r="661" spans="1:19" x14ac:dyDescent="0.35">
      <c r="A661">
        <v>57460</v>
      </c>
      <c r="C661">
        <v>104</v>
      </c>
      <c r="D661" t="s">
        <v>39</v>
      </c>
      <c r="E661" t="s">
        <v>263</v>
      </c>
      <c r="F661">
        <v>569.70000000000005</v>
      </c>
      <c r="G661" s="22">
        <v>45461</v>
      </c>
      <c r="H661" s="22">
        <v>45461</v>
      </c>
      <c r="I661" s="22">
        <v>45461</v>
      </c>
      <c r="J661" s="22">
        <v>45449</v>
      </c>
      <c r="K661" s="22">
        <v>45449</v>
      </c>
      <c r="L661" t="s">
        <v>192</v>
      </c>
      <c r="O661" t="s">
        <v>398</v>
      </c>
      <c r="P661" t="s">
        <v>196</v>
      </c>
      <c r="Q661" t="s">
        <v>197</v>
      </c>
      <c r="R661" t="s">
        <v>198</v>
      </c>
      <c r="S661" t="s">
        <v>81</v>
      </c>
    </row>
    <row r="662" spans="1:19" x14ac:dyDescent="0.35">
      <c r="A662">
        <v>57468</v>
      </c>
      <c r="C662">
        <v>104</v>
      </c>
      <c r="D662" t="s">
        <v>39</v>
      </c>
      <c r="E662" t="s">
        <v>268</v>
      </c>
      <c r="F662">
        <v>1404.6</v>
      </c>
      <c r="G662" s="22">
        <v>45461</v>
      </c>
      <c r="H662" s="22">
        <v>45461</v>
      </c>
      <c r="I662" s="22">
        <v>45461</v>
      </c>
      <c r="J662" s="22">
        <v>45449</v>
      </c>
      <c r="K662" s="22">
        <v>45449</v>
      </c>
      <c r="L662" t="s">
        <v>192</v>
      </c>
      <c r="O662" t="s">
        <v>398</v>
      </c>
      <c r="P662" t="s">
        <v>196</v>
      </c>
      <c r="Q662" t="s">
        <v>197</v>
      </c>
      <c r="R662" t="s">
        <v>198</v>
      </c>
      <c r="S662" t="s">
        <v>81</v>
      </c>
    </row>
    <row r="663" spans="1:19" x14ac:dyDescent="0.35">
      <c r="A663">
        <v>55702</v>
      </c>
      <c r="C663">
        <v>104</v>
      </c>
      <c r="D663" t="s">
        <v>39</v>
      </c>
      <c r="E663" t="s">
        <v>360</v>
      </c>
      <c r="F663">
        <v>1009.27</v>
      </c>
      <c r="G663" s="22">
        <v>45461</v>
      </c>
      <c r="H663" s="22">
        <v>45461</v>
      </c>
      <c r="I663" s="22">
        <v>45461</v>
      </c>
      <c r="J663" s="22">
        <v>45439</v>
      </c>
      <c r="K663" s="22">
        <v>45439</v>
      </c>
      <c r="L663" t="s">
        <v>192</v>
      </c>
      <c r="M663" t="s">
        <v>242</v>
      </c>
      <c r="N663" t="s">
        <v>347</v>
      </c>
      <c r="O663" t="s">
        <v>398</v>
      </c>
      <c r="P663" t="s">
        <v>196</v>
      </c>
      <c r="Q663" t="s">
        <v>197</v>
      </c>
      <c r="R663" t="s">
        <v>198</v>
      </c>
      <c r="S663" t="s">
        <v>81</v>
      </c>
    </row>
    <row r="664" spans="1:19" x14ac:dyDescent="0.35">
      <c r="A664">
        <v>56098</v>
      </c>
      <c r="C664">
        <v>104</v>
      </c>
      <c r="D664" t="s">
        <v>39</v>
      </c>
      <c r="E664" t="s">
        <v>237</v>
      </c>
      <c r="F664">
        <v>2152.5</v>
      </c>
      <c r="G664" s="22">
        <v>45461</v>
      </c>
      <c r="H664" s="22">
        <v>45461</v>
      </c>
      <c r="I664" s="22">
        <v>45461</v>
      </c>
      <c r="J664" s="22">
        <v>45441</v>
      </c>
      <c r="K664" s="22">
        <v>45441</v>
      </c>
      <c r="L664" t="s">
        <v>192</v>
      </c>
      <c r="O664" t="s">
        <v>398</v>
      </c>
      <c r="P664" t="s">
        <v>196</v>
      </c>
      <c r="Q664" t="s">
        <v>197</v>
      </c>
      <c r="R664" t="s">
        <v>198</v>
      </c>
      <c r="S664" t="s">
        <v>81</v>
      </c>
    </row>
    <row r="665" spans="1:19" x14ac:dyDescent="0.35">
      <c r="A665">
        <v>56408</v>
      </c>
      <c r="C665">
        <v>104</v>
      </c>
      <c r="D665" t="s">
        <v>39</v>
      </c>
      <c r="E665" t="s">
        <v>209</v>
      </c>
      <c r="F665">
        <v>1232.0999999999999</v>
      </c>
      <c r="G665" s="22">
        <v>45461</v>
      </c>
      <c r="H665" s="22">
        <v>45461</v>
      </c>
      <c r="I665" s="22">
        <v>45461</v>
      </c>
      <c r="J665" s="22">
        <v>45440</v>
      </c>
      <c r="K665" s="22">
        <v>45443</v>
      </c>
      <c r="L665" t="s">
        <v>192</v>
      </c>
      <c r="M665" t="s">
        <v>210</v>
      </c>
      <c r="N665" t="s">
        <v>221</v>
      </c>
      <c r="O665" t="s">
        <v>398</v>
      </c>
      <c r="P665" t="s">
        <v>196</v>
      </c>
      <c r="Q665" t="s">
        <v>197</v>
      </c>
      <c r="R665" t="s">
        <v>198</v>
      </c>
      <c r="S665" t="s">
        <v>81</v>
      </c>
    </row>
    <row r="666" spans="1:19" x14ac:dyDescent="0.35">
      <c r="A666">
        <v>56105</v>
      </c>
      <c r="C666">
        <v>104</v>
      </c>
      <c r="D666" t="s">
        <v>39</v>
      </c>
      <c r="E666" t="s">
        <v>231</v>
      </c>
      <c r="F666">
        <v>1601.88</v>
      </c>
      <c r="G666" s="22">
        <v>45460</v>
      </c>
      <c r="H666" s="22">
        <v>45460</v>
      </c>
      <c r="I666" s="22">
        <v>45460</v>
      </c>
      <c r="J666" s="22">
        <v>45441</v>
      </c>
      <c r="K666" s="22">
        <v>45441</v>
      </c>
      <c r="L666" t="s">
        <v>192</v>
      </c>
      <c r="O666" t="s">
        <v>398</v>
      </c>
      <c r="P666" t="s">
        <v>196</v>
      </c>
      <c r="Q666" t="s">
        <v>197</v>
      </c>
      <c r="R666" t="s">
        <v>198</v>
      </c>
      <c r="S666" t="s">
        <v>81</v>
      </c>
    </row>
    <row r="667" spans="1:19" x14ac:dyDescent="0.35">
      <c r="A667">
        <v>56576</v>
      </c>
      <c r="C667">
        <v>104</v>
      </c>
      <c r="D667" t="s">
        <v>39</v>
      </c>
      <c r="E667" t="s">
        <v>372</v>
      </c>
      <c r="F667">
        <v>219</v>
      </c>
      <c r="G667" s="22">
        <v>45458</v>
      </c>
      <c r="H667" s="22">
        <v>45460</v>
      </c>
      <c r="I667" s="22">
        <v>45460</v>
      </c>
      <c r="J667" s="22">
        <v>45444</v>
      </c>
      <c r="K667" s="22">
        <v>45446</v>
      </c>
      <c r="L667" t="s">
        <v>192</v>
      </c>
      <c r="M667" t="s">
        <v>316</v>
      </c>
      <c r="N667" t="s">
        <v>340</v>
      </c>
      <c r="O667" t="s">
        <v>395</v>
      </c>
      <c r="P667" t="s">
        <v>196</v>
      </c>
      <c r="Q667" t="s">
        <v>197</v>
      </c>
      <c r="R667" t="s">
        <v>198</v>
      </c>
      <c r="S667" t="s">
        <v>81</v>
      </c>
    </row>
    <row r="668" spans="1:19" x14ac:dyDescent="0.35">
      <c r="A668">
        <v>56923</v>
      </c>
      <c r="C668">
        <v>104</v>
      </c>
      <c r="D668" t="s">
        <v>39</v>
      </c>
      <c r="E668" t="s">
        <v>204</v>
      </c>
      <c r="F668">
        <v>1132.75</v>
      </c>
      <c r="G668" s="22">
        <v>45458</v>
      </c>
      <c r="H668" s="22">
        <v>45460</v>
      </c>
      <c r="I668" s="22">
        <v>45460</v>
      </c>
      <c r="J668" s="22">
        <v>45443</v>
      </c>
      <c r="K668" s="22">
        <v>45447</v>
      </c>
      <c r="L668" t="s">
        <v>192</v>
      </c>
      <c r="O668" t="s">
        <v>395</v>
      </c>
      <c r="P668" t="s">
        <v>196</v>
      </c>
      <c r="Q668" t="s">
        <v>197</v>
      </c>
      <c r="R668" t="s">
        <v>198</v>
      </c>
      <c r="S668" t="s">
        <v>81</v>
      </c>
    </row>
    <row r="669" spans="1:19" x14ac:dyDescent="0.35">
      <c r="A669">
        <v>56934</v>
      </c>
      <c r="C669">
        <v>104</v>
      </c>
      <c r="D669" t="s">
        <v>39</v>
      </c>
      <c r="E669" t="s">
        <v>230</v>
      </c>
      <c r="F669">
        <v>359.4</v>
      </c>
      <c r="G669" s="22">
        <v>45458</v>
      </c>
      <c r="H669" s="22">
        <v>45460</v>
      </c>
      <c r="I669" s="22">
        <v>45460</v>
      </c>
      <c r="J669" s="22">
        <v>45444</v>
      </c>
      <c r="K669" s="22">
        <v>45447</v>
      </c>
      <c r="L669" t="s">
        <v>192</v>
      </c>
      <c r="O669" t="s">
        <v>395</v>
      </c>
      <c r="P669" t="s">
        <v>196</v>
      </c>
      <c r="Q669" t="s">
        <v>197</v>
      </c>
      <c r="R669" t="s">
        <v>198</v>
      </c>
      <c r="S669" t="s">
        <v>81</v>
      </c>
    </row>
    <row r="670" spans="1:19" x14ac:dyDescent="0.35">
      <c r="A670">
        <v>56935</v>
      </c>
      <c r="C670">
        <v>104</v>
      </c>
      <c r="D670" t="s">
        <v>39</v>
      </c>
      <c r="E670" t="s">
        <v>207</v>
      </c>
      <c r="F670">
        <v>594.59</v>
      </c>
      <c r="G670" s="22">
        <v>45458</v>
      </c>
      <c r="H670" s="22">
        <v>45460</v>
      </c>
      <c r="I670" s="22">
        <v>45460</v>
      </c>
      <c r="J670" s="22">
        <v>45447</v>
      </c>
      <c r="K670" s="22">
        <v>45447</v>
      </c>
      <c r="L670" t="s">
        <v>192</v>
      </c>
      <c r="O670" t="s">
        <v>395</v>
      </c>
      <c r="P670" t="s">
        <v>196</v>
      </c>
      <c r="Q670" t="s">
        <v>197</v>
      </c>
      <c r="R670" t="s">
        <v>198</v>
      </c>
      <c r="S670" t="s">
        <v>81</v>
      </c>
    </row>
    <row r="671" spans="1:19" x14ac:dyDescent="0.35">
      <c r="A671">
        <v>56937</v>
      </c>
      <c r="C671">
        <v>104</v>
      </c>
      <c r="D671" t="s">
        <v>39</v>
      </c>
      <c r="E671" t="s">
        <v>207</v>
      </c>
      <c r="F671">
        <v>195.8</v>
      </c>
      <c r="G671" s="22">
        <v>45458</v>
      </c>
      <c r="H671" s="22">
        <v>45460</v>
      </c>
      <c r="I671" s="22">
        <v>45460</v>
      </c>
      <c r="J671" s="22">
        <v>45443</v>
      </c>
      <c r="K671" s="22">
        <v>45447</v>
      </c>
      <c r="L671" t="s">
        <v>192</v>
      </c>
      <c r="O671" t="s">
        <v>395</v>
      </c>
      <c r="P671" t="s">
        <v>196</v>
      </c>
      <c r="Q671" t="s">
        <v>197</v>
      </c>
      <c r="R671" t="s">
        <v>198</v>
      </c>
      <c r="S671" t="s">
        <v>81</v>
      </c>
    </row>
    <row r="672" spans="1:19" x14ac:dyDescent="0.35">
      <c r="A672">
        <v>56938</v>
      </c>
      <c r="C672">
        <v>104</v>
      </c>
      <c r="D672" t="s">
        <v>39</v>
      </c>
      <c r="E672" t="s">
        <v>207</v>
      </c>
      <c r="F672">
        <v>1647.64</v>
      </c>
      <c r="G672" s="22">
        <v>45460</v>
      </c>
      <c r="H672" s="22">
        <v>45460</v>
      </c>
      <c r="I672" s="22">
        <v>45460</v>
      </c>
      <c r="J672" s="22">
        <v>45445</v>
      </c>
      <c r="K672" s="22">
        <v>45447</v>
      </c>
      <c r="L672" t="s">
        <v>192</v>
      </c>
      <c r="O672" t="s">
        <v>398</v>
      </c>
      <c r="P672" t="s">
        <v>196</v>
      </c>
      <c r="Q672" t="s">
        <v>197</v>
      </c>
      <c r="R672" t="s">
        <v>198</v>
      </c>
      <c r="S672" t="s">
        <v>81</v>
      </c>
    </row>
    <row r="673" spans="1:19" x14ac:dyDescent="0.35">
      <c r="A673">
        <v>57447</v>
      </c>
      <c r="C673">
        <v>104</v>
      </c>
      <c r="D673" t="s">
        <v>39</v>
      </c>
      <c r="E673" t="s">
        <v>330</v>
      </c>
      <c r="F673">
        <v>180.34</v>
      </c>
      <c r="G673" s="22">
        <v>45460</v>
      </c>
      <c r="H673" s="22">
        <v>45460</v>
      </c>
      <c r="I673" s="22">
        <v>45460</v>
      </c>
      <c r="J673" s="22">
        <v>45449</v>
      </c>
      <c r="K673" s="22">
        <v>45449</v>
      </c>
      <c r="L673" t="s">
        <v>192</v>
      </c>
      <c r="O673" t="s">
        <v>398</v>
      </c>
      <c r="P673" t="s">
        <v>196</v>
      </c>
      <c r="Q673" t="s">
        <v>197</v>
      </c>
      <c r="R673" t="s">
        <v>198</v>
      </c>
      <c r="S673" t="s">
        <v>81</v>
      </c>
    </row>
    <row r="674" spans="1:19" x14ac:dyDescent="0.35">
      <c r="A674">
        <v>57450</v>
      </c>
      <c r="C674">
        <v>104</v>
      </c>
      <c r="D674" t="s">
        <v>39</v>
      </c>
      <c r="E674" t="s">
        <v>266</v>
      </c>
      <c r="F674">
        <v>1390.34</v>
      </c>
      <c r="G674" s="22">
        <v>45460</v>
      </c>
      <c r="H674" s="22">
        <v>45460</v>
      </c>
      <c r="I674" s="22">
        <v>45460</v>
      </c>
      <c r="J674" s="22">
        <v>45449</v>
      </c>
      <c r="K674" s="22">
        <v>45449</v>
      </c>
      <c r="L674" t="s">
        <v>192</v>
      </c>
      <c r="O674" t="s">
        <v>398</v>
      </c>
      <c r="P674" t="s">
        <v>196</v>
      </c>
      <c r="Q674" t="s">
        <v>197</v>
      </c>
      <c r="R674" t="s">
        <v>198</v>
      </c>
      <c r="S674" t="s">
        <v>81</v>
      </c>
    </row>
    <row r="675" spans="1:19" x14ac:dyDescent="0.35">
      <c r="A675">
        <v>57457</v>
      </c>
      <c r="C675">
        <v>104</v>
      </c>
      <c r="D675" t="s">
        <v>39</v>
      </c>
      <c r="E675" t="s">
        <v>230</v>
      </c>
      <c r="F675">
        <v>278.87</v>
      </c>
      <c r="G675" s="22">
        <v>45460</v>
      </c>
      <c r="H675" s="22">
        <v>45460</v>
      </c>
      <c r="I675" s="22">
        <v>45460</v>
      </c>
      <c r="J675" s="22">
        <v>45449</v>
      </c>
      <c r="K675" s="22">
        <v>45449</v>
      </c>
      <c r="L675" t="s">
        <v>192</v>
      </c>
      <c r="O675" t="s">
        <v>398</v>
      </c>
      <c r="P675" t="s">
        <v>196</v>
      </c>
      <c r="Q675" t="s">
        <v>197</v>
      </c>
      <c r="R675" t="s">
        <v>198</v>
      </c>
      <c r="S675" t="s">
        <v>81</v>
      </c>
    </row>
    <row r="676" spans="1:19" x14ac:dyDescent="0.35">
      <c r="A676">
        <v>57470</v>
      </c>
      <c r="C676">
        <v>104</v>
      </c>
      <c r="D676" t="s">
        <v>39</v>
      </c>
      <c r="E676" t="s">
        <v>301</v>
      </c>
      <c r="F676">
        <v>2520</v>
      </c>
      <c r="G676" s="22">
        <v>45460</v>
      </c>
      <c r="H676" s="22">
        <v>45460</v>
      </c>
      <c r="I676" s="22">
        <v>45460</v>
      </c>
      <c r="J676" s="22">
        <v>45449</v>
      </c>
      <c r="K676" s="22">
        <v>45449</v>
      </c>
      <c r="L676" t="s">
        <v>192</v>
      </c>
      <c r="O676" t="s">
        <v>398</v>
      </c>
      <c r="P676" t="s">
        <v>196</v>
      </c>
      <c r="Q676" t="s">
        <v>197</v>
      </c>
      <c r="R676" t="s">
        <v>198</v>
      </c>
      <c r="S676" t="s">
        <v>81</v>
      </c>
    </row>
    <row r="677" spans="1:19" x14ac:dyDescent="0.35">
      <c r="A677">
        <v>57536</v>
      </c>
      <c r="C677">
        <v>104</v>
      </c>
      <c r="D677" t="s">
        <v>39</v>
      </c>
      <c r="E677" t="s">
        <v>373</v>
      </c>
      <c r="F677">
        <v>400</v>
      </c>
      <c r="G677" s="22">
        <v>45458</v>
      </c>
      <c r="H677" s="22">
        <v>45460</v>
      </c>
      <c r="I677" s="22">
        <v>45460</v>
      </c>
      <c r="J677" s="22">
        <v>45450</v>
      </c>
      <c r="K677" s="22">
        <v>45450</v>
      </c>
      <c r="L677" t="s">
        <v>192</v>
      </c>
      <c r="M677" t="s">
        <v>261</v>
      </c>
      <c r="N677" t="s">
        <v>262</v>
      </c>
      <c r="O677" t="s">
        <v>395</v>
      </c>
      <c r="P677" t="s">
        <v>196</v>
      </c>
      <c r="Q677" t="s">
        <v>197</v>
      </c>
      <c r="R677" t="s">
        <v>198</v>
      </c>
      <c r="S677" t="s">
        <v>81</v>
      </c>
    </row>
    <row r="678" spans="1:19" x14ac:dyDescent="0.35">
      <c r="A678">
        <v>57611</v>
      </c>
      <c r="C678">
        <v>104</v>
      </c>
      <c r="D678" t="s">
        <v>39</v>
      </c>
      <c r="E678" t="s">
        <v>230</v>
      </c>
      <c r="F678">
        <v>54</v>
      </c>
      <c r="G678" s="22">
        <v>45460</v>
      </c>
      <c r="H678" s="22">
        <v>45460</v>
      </c>
      <c r="I678" s="22">
        <v>45460</v>
      </c>
      <c r="J678" s="22">
        <v>45450</v>
      </c>
      <c r="K678" s="22">
        <v>45450</v>
      </c>
      <c r="L678" t="s">
        <v>192</v>
      </c>
      <c r="O678" t="s">
        <v>398</v>
      </c>
      <c r="P678" t="s">
        <v>196</v>
      </c>
      <c r="Q678" t="s">
        <v>197</v>
      </c>
      <c r="R678" t="s">
        <v>198</v>
      </c>
      <c r="S678" t="s">
        <v>81</v>
      </c>
    </row>
    <row r="679" spans="1:19" x14ac:dyDescent="0.35">
      <c r="A679">
        <v>57659</v>
      </c>
      <c r="C679">
        <v>104</v>
      </c>
      <c r="D679" t="s">
        <v>39</v>
      </c>
      <c r="E679" t="s">
        <v>228</v>
      </c>
      <c r="F679">
        <v>513</v>
      </c>
      <c r="G679" s="22">
        <v>45460</v>
      </c>
      <c r="H679" s="22">
        <v>45460</v>
      </c>
      <c r="I679" s="22">
        <v>45460</v>
      </c>
      <c r="J679" s="22">
        <v>45450</v>
      </c>
      <c r="K679" s="22">
        <v>45450</v>
      </c>
      <c r="L679" t="s">
        <v>192</v>
      </c>
      <c r="O679" t="s">
        <v>398</v>
      </c>
      <c r="P679" t="s">
        <v>196</v>
      </c>
      <c r="Q679" t="s">
        <v>197</v>
      </c>
      <c r="R679" t="s">
        <v>198</v>
      </c>
      <c r="S679" t="s">
        <v>81</v>
      </c>
    </row>
    <row r="680" spans="1:19" x14ac:dyDescent="0.35">
      <c r="A680">
        <v>57661</v>
      </c>
      <c r="C680">
        <v>104</v>
      </c>
      <c r="D680" t="s">
        <v>39</v>
      </c>
      <c r="E680" t="s">
        <v>345</v>
      </c>
      <c r="F680">
        <v>1358.32</v>
      </c>
      <c r="G680" s="22">
        <v>45460</v>
      </c>
      <c r="H680" s="22">
        <v>45460</v>
      </c>
      <c r="I680" s="22">
        <v>45460</v>
      </c>
      <c r="J680" s="22">
        <v>45450</v>
      </c>
      <c r="K680" s="22">
        <v>45450</v>
      </c>
      <c r="L680" t="s">
        <v>192</v>
      </c>
      <c r="O680" t="s">
        <v>398</v>
      </c>
      <c r="P680" t="s">
        <v>196</v>
      </c>
      <c r="Q680" t="s">
        <v>197</v>
      </c>
      <c r="R680" t="s">
        <v>198</v>
      </c>
      <c r="S680" t="s">
        <v>81</v>
      </c>
    </row>
    <row r="681" spans="1:19" x14ac:dyDescent="0.35">
      <c r="A681">
        <v>57662</v>
      </c>
      <c r="C681">
        <v>104</v>
      </c>
      <c r="D681" t="s">
        <v>39</v>
      </c>
      <c r="E681" t="s">
        <v>314</v>
      </c>
      <c r="F681">
        <v>361.25</v>
      </c>
      <c r="G681" s="22">
        <v>45460</v>
      </c>
      <c r="H681" s="22">
        <v>45460</v>
      </c>
      <c r="I681" s="22">
        <v>45460</v>
      </c>
      <c r="J681" s="22">
        <v>45450</v>
      </c>
      <c r="K681" s="22">
        <v>45450</v>
      </c>
      <c r="L681" t="s">
        <v>192</v>
      </c>
      <c r="O681" t="s">
        <v>398</v>
      </c>
      <c r="P681" t="s">
        <v>196</v>
      </c>
      <c r="Q681" t="s">
        <v>197</v>
      </c>
      <c r="R681" t="s">
        <v>198</v>
      </c>
      <c r="S681" t="s">
        <v>81</v>
      </c>
    </row>
    <row r="682" spans="1:19" x14ac:dyDescent="0.35">
      <c r="A682">
        <v>57776</v>
      </c>
      <c r="C682">
        <v>104</v>
      </c>
      <c r="D682" t="s">
        <v>39</v>
      </c>
      <c r="F682">
        <v>116.14</v>
      </c>
      <c r="G682" s="22">
        <v>45460</v>
      </c>
      <c r="H682" s="22">
        <v>45460</v>
      </c>
      <c r="I682" s="22">
        <v>45460</v>
      </c>
      <c r="J682" s="22">
        <v>45453</v>
      </c>
      <c r="K682" s="22">
        <v>45453</v>
      </c>
      <c r="L682" t="s">
        <v>192</v>
      </c>
      <c r="O682" t="s">
        <v>398</v>
      </c>
      <c r="P682" t="s">
        <v>196</v>
      </c>
      <c r="Q682" t="s">
        <v>197</v>
      </c>
      <c r="R682" t="s">
        <v>198</v>
      </c>
      <c r="S682" t="s">
        <v>81</v>
      </c>
    </row>
    <row r="683" spans="1:19" x14ac:dyDescent="0.35">
      <c r="A683">
        <v>57871</v>
      </c>
      <c r="C683">
        <v>104</v>
      </c>
      <c r="D683" t="s">
        <v>39</v>
      </c>
      <c r="E683" t="s">
        <v>374</v>
      </c>
      <c r="F683">
        <v>5000</v>
      </c>
      <c r="G683" s="22">
        <v>45458</v>
      </c>
      <c r="H683" s="22">
        <v>45460</v>
      </c>
      <c r="I683" s="22">
        <v>45460</v>
      </c>
      <c r="J683" s="22">
        <v>45444</v>
      </c>
      <c r="K683" s="22">
        <v>45454</v>
      </c>
      <c r="L683" t="s">
        <v>97</v>
      </c>
      <c r="M683" t="s">
        <v>280</v>
      </c>
      <c r="N683" t="s">
        <v>281</v>
      </c>
      <c r="O683" t="s">
        <v>395</v>
      </c>
      <c r="P683" t="s">
        <v>196</v>
      </c>
      <c r="Q683" t="s">
        <v>197</v>
      </c>
      <c r="R683" t="s">
        <v>198</v>
      </c>
      <c r="S683" t="s">
        <v>81</v>
      </c>
    </row>
    <row r="684" spans="1:19" x14ac:dyDescent="0.35">
      <c r="A684">
        <v>58309</v>
      </c>
      <c r="C684">
        <v>104</v>
      </c>
      <c r="D684" t="s">
        <v>39</v>
      </c>
      <c r="E684" t="s">
        <v>224</v>
      </c>
      <c r="F684">
        <v>22875.41</v>
      </c>
      <c r="G684" s="22">
        <v>45460</v>
      </c>
      <c r="H684" s="22">
        <v>45460</v>
      </c>
      <c r="I684" s="22">
        <v>45460</v>
      </c>
      <c r="J684" s="22">
        <v>45442</v>
      </c>
      <c r="K684" s="22">
        <v>45455</v>
      </c>
      <c r="L684" t="s">
        <v>192</v>
      </c>
      <c r="M684" t="s">
        <v>213</v>
      </c>
      <c r="N684" t="s">
        <v>225</v>
      </c>
      <c r="O684" t="s">
        <v>398</v>
      </c>
      <c r="P684" t="s">
        <v>196</v>
      </c>
      <c r="Q684" t="s">
        <v>197</v>
      </c>
      <c r="R684" t="s">
        <v>198</v>
      </c>
      <c r="S684" t="s">
        <v>81</v>
      </c>
    </row>
    <row r="685" spans="1:19" x14ac:dyDescent="0.35">
      <c r="A685">
        <v>58310</v>
      </c>
      <c r="C685">
        <v>104</v>
      </c>
      <c r="D685" t="s">
        <v>39</v>
      </c>
      <c r="E685" t="s">
        <v>224</v>
      </c>
      <c r="F685">
        <v>2075.92</v>
      </c>
      <c r="G685" s="22">
        <v>45460</v>
      </c>
      <c r="H685" s="22">
        <v>45460</v>
      </c>
      <c r="I685" s="22">
        <v>45460</v>
      </c>
      <c r="J685" s="22">
        <v>45442</v>
      </c>
      <c r="K685" s="22">
        <v>45455</v>
      </c>
      <c r="L685" t="s">
        <v>192</v>
      </c>
      <c r="M685" t="s">
        <v>213</v>
      </c>
      <c r="N685" t="s">
        <v>214</v>
      </c>
      <c r="O685" t="s">
        <v>398</v>
      </c>
      <c r="P685" t="s">
        <v>196</v>
      </c>
      <c r="Q685" t="s">
        <v>197</v>
      </c>
      <c r="R685" t="s">
        <v>198</v>
      </c>
      <c r="S685" t="s">
        <v>81</v>
      </c>
    </row>
    <row r="686" spans="1:19" x14ac:dyDescent="0.35">
      <c r="A686">
        <v>58313</v>
      </c>
      <c r="C686">
        <v>104</v>
      </c>
      <c r="D686" t="s">
        <v>39</v>
      </c>
      <c r="E686" t="s">
        <v>224</v>
      </c>
      <c r="F686">
        <v>19095.689999999999</v>
      </c>
      <c r="G686" s="22">
        <v>45460</v>
      </c>
      <c r="H686" s="22">
        <v>45460</v>
      </c>
      <c r="I686" s="22">
        <v>45460</v>
      </c>
      <c r="J686" s="22">
        <v>45442</v>
      </c>
      <c r="K686" s="22">
        <v>45455</v>
      </c>
      <c r="L686" t="s">
        <v>192</v>
      </c>
      <c r="M686" t="s">
        <v>213</v>
      </c>
      <c r="N686" t="s">
        <v>226</v>
      </c>
      <c r="O686" t="s">
        <v>398</v>
      </c>
      <c r="P686" t="s">
        <v>196</v>
      </c>
      <c r="Q686" t="s">
        <v>197</v>
      </c>
      <c r="R686" t="s">
        <v>198</v>
      </c>
      <c r="S686" t="s">
        <v>81</v>
      </c>
    </row>
    <row r="687" spans="1:19" x14ac:dyDescent="0.35">
      <c r="A687">
        <v>59069</v>
      </c>
      <c r="C687">
        <v>104</v>
      </c>
      <c r="D687" t="s">
        <v>39</v>
      </c>
      <c r="E687" t="s">
        <v>308</v>
      </c>
      <c r="F687">
        <v>135.4</v>
      </c>
      <c r="G687" s="22">
        <v>45460</v>
      </c>
      <c r="H687" s="22"/>
      <c r="I687" s="22">
        <v>45460</v>
      </c>
      <c r="J687" s="22">
        <v>45460</v>
      </c>
      <c r="K687" s="22">
        <v>45460</v>
      </c>
      <c r="L687" t="s">
        <v>309</v>
      </c>
      <c r="M687" t="s">
        <v>210</v>
      </c>
      <c r="N687" t="s">
        <v>211</v>
      </c>
      <c r="O687" t="s">
        <v>398</v>
      </c>
      <c r="P687" t="s">
        <v>196</v>
      </c>
      <c r="Q687" t="s">
        <v>197</v>
      </c>
      <c r="R687" t="s">
        <v>198</v>
      </c>
      <c r="S687" t="s">
        <v>81</v>
      </c>
    </row>
    <row r="688" spans="1:19" x14ac:dyDescent="0.35">
      <c r="A688">
        <v>59101</v>
      </c>
      <c r="C688">
        <v>104</v>
      </c>
      <c r="D688" t="s">
        <v>39</v>
      </c>
      <c r="E688" t="s">
        <v>308</v>
      </c>
      <c r="F688">
        <v>151</v>
      </c>
      <c r="G688" s="22">
        <v>45460</v>
      </c>
      <c r="H688" s="22"/>
      <c r="I688" s="22">
        <v>45460</v>
      </c>
      <c r="J688" s="22">
        <v>45460</v>
      </c>
      <c r="K688" s="22">
        <v>45460</v>
      </c>
      <c r="L688" t="s">
        <v>309</v>
      </c>
      <c r="M688" t="s">
        <v>193</v>
      </c>
      <c r="N688" t="s">
        <v>194</v>
      </c>
      <c r="O688" t="s">
        <v>398</v>
      </c>
      <c r="P688" t="s">
        <v>196</v>
      </c>
      <c r="Q688" t="s">
        <v>197</v>
      </c>
      <c r="R688" t="s">
        <v>198</v>
      </c>
      <c r="S688" t="s">
        <v>81</v>
      </c>
    </row>
    <row r="689" spans="1:19" x14ac:dyDescent="0.35">
      <c r="A689">
        <v>59383</v>
      </c>
      <c r="C689">
        <v>104</v>
      </c>
      <c r="D689" t="s">
        <v>39</v>
      </c>
      <c r="E689" t="s">
        <v>308</v>
      </c>
      <c r="F689">
        <v>10</v>
      </c>
      <c r="G689" s="22">
        <v>45460</v>
      </c>
      <c r="H689" s="22"/>
      <c r="I689" s="22">
        <v>45460</v>
      </c>
      <c r="J689" s="22">
        <v>45460</v>
      </c>
      <c r="K689" s="22">
        <v>45461</v>
      </c>
      <c r="L689" t="s">
        <v>309</v>
      </c>
      <c r="M689" t="s">
        <v>193</v>
      </c>
      <c r="N689" t="s">
        <v>329</v>
      </c>
      <c r="O689" t="s">
        <v>398</v>
      </c>
      <c r="P689" t="s">
        <v>196</v>
      </c>
      <c r="Q689" t="s">
        <v>197</v>
      </c>
      <c r="R689" t="s">
        <v>198</v>
      </c>
      <c r="S689" t="s">
        <v>81</v>
      </c>
    </row>
    <row r="690" spans="1:19" x14ac:dyDescent="0.35">
      <c r="A690">
        <v>62322</v>
      </c>
      <c r="C690">
        <v>104</v>
      </c>
      <c r="D690" t="s">
        <v>39</v>
      </c>
      <c r="E690" t="s">
        <v>293</v>
      </c>
      <c r="F690">
        <v>73.650000000000006</v>
      </c>
      <c r="G690" s="22">
        <v>45460</v>
      </c>
      <c r="H690" s="22"/>
      <c r="I690" s="22">
        <v>45460</v>
      </c>
      <c r="J690" s="22">
        <v>45460</v>
      </c>
      <c r="K690" s="22">
        <v>45475</v>
      </c>
      <c r="L690" t="s">
        <v>286</v>
      </c>
      <c r="M690" t="s">
        <v>287</v>
      </c>
      <c r="N690" t="s">
        <v>25</v>
      </c>
      <c r="O690" t="s">
        <v>398</v>
      </c>
      <c r="S690" t="s">
        <v>81</v>
      </c>
    </row>
    <row r="691" spans="1:19" x14ac:dyDescent="0.35">
      <c r="A691">
        <v>43789</v>
      </c>
      <c r="B691">
        <v>107913</v>
      </c>
      <c r="C691">
        <v>104</v>
      </c>
      <c r="D691" t="s">
        <v>39</v>
      </c>
      <c r="E691" t="s">
        <v>363</v>
      </c>
      <c r="F691">
        <v>2000</v>
      </c>
      <c r="G691" s="22">
        <v>45460</v>
      </c>
      <c r="H691" s="22">
        <v>45460</v>
      </c>
      <c r="I691" s="22">
        <v>45460</v>
      </c>
      <c r="J691" s="22">
        <v>45107</v>
      </c>
      <c r="K691" s="22"/>
      <c r="M691" t="s">
        <v>358</v>
      </c>
      <c r="N691" t="s">
        <v>359</v>
      </c>
      <c r="O691" t="s">
        <v>398</v>
      </c>
      <c r="P691" t="s">
        <v>196</v>
      </c>
      <c r="Q691" t="s">
        <v>197</v>
      </c>
      <c r="R691" t="s">
        <v>198</v>
      </c>
      <c r="S691" t="s">
        <v>81</v>
      </c>
    </row>
    <row r="692" spans="1:19" x14ac:dyDescent="0.35">
      <c r="A692">
        <v>53973</v>
      </c>
      <c r="C692">
        <v>104</v>
      </c>
      <c r="D692" t="s">
        <v>39</v>
      </c>
      <c r="E692" t="s">
        <v>215</v>
      </c>
      <c r="F692">
        <v>1300</v>
      </c>
      <c r="G692" s="22">
        <v>45458</v>
      </c>
      <c r="H692" s="22">
        <v>45460</v>
      </c>
      <c r="I692" s="22">
        <v>45460</v>
      </c>
      <c r="J692" s="22">
        <v>45444</v>
      </c>
      <c r="K692" s="22">
        <v>45426</v>
      </c>
      <c r="L692" t="s">
        <v>309</v>
      </c>
      <c r="M692" t="s">
        <v>216</v>
      </c>
      <c r="N692" t="s">
        <v>217</v>
      </c>
      <c r="O692" t="s">
        <v>395</v>
      </c>
      <c r="P692" t="s">
        <v>196</v>
      </c>
      <c r="Q692" t="s">
        <v>197</v>
      </c>
      <c r="R692" t="s">
        <v>198</v>
      </c>
      <c r="S692" t="s">
        <v>81</v>
      </c>
    </row>
    <row r="693" spans="1:19" x14ac:dyDescent="0.35">
      <c r="A693">
        <v>59066</v>
      </c>
      <c r="C693">
        <v>104</v>
      </c>
      <c r="D693" t="s">
        <v>39</v>
      </c>
      <c r="E693" t="s">
        <v>308</v>
      </c>
      <c r="F693">
        <v>34.96</v>
      </c>
      <c r="G693" s="22">
        <v>45459</v>
      </c>
      <c r="H693" s="22"/>
      <c r="I693" s="22">
        <v>45459</v>
      </c>
      <c r="J693" s="22">
        <v>45459</v>
      </c>
      <c r="K693" s="22">
        <v>45460</v>
      </c>
      <c r="L693" t="s">
        <v>309</v>
      </c>
      <c r="M693" t="s">
        <v>210</v>
      </c>
      <c r="N693" t="s">
        <v>211</v>
      </c>
      <c r="O693" t="s">
        <v>395</v>
      </c>
      <c r="P693" t="s">
        <v>196</v>
      </c>
      <c r="Q693" t="s">
        <v>197</v>
      </c>
      <c r="R693" t="s">
        <v>198</v>
      </c>
      <c r="S693" t="s">
        <v>81</v>
      </c>
    </row>
    <row r="694" spans="1:19" x14ac:dyDescent="0.35">
      <c r="A694">
        <v>62321</v>
      </c>
      <c r="C694">
        <v>104</v>
      </c>
      <c r="D694" t="s">
        <v>39</v>
      </c>
      <c r="E694" t="s">
        <v>293</v>
      </c>
      <c r="F694">
        <v>116.85</v>
      </c>
      <c r="G694" s="22">
        <v>45459</v>
      </c>
      <c r="H694" s="22"/>
      <c r="I694" s="22">
        <v>45459</v>
      </c>
      <c r="J694" s="22">
        <v>45459</v>
      </c>
      <c r="K694" s="22">
        <v>45475</v>
      </c>
      <c r="L694" t="s">
        <v>286</v>
      </c>
      <c r="M694" t="s">
        <v>287</v>
      </c>
      <c r="N694" t="s">
        <v>25</v>
      </c>
      <c r="O694" t="s">
        <v>395</v>
      </c>
      <c r="S694" t="s">
        <v>81</v>
      </c>
    </row>
    <row r="695" spans="1:19" x14ac:dyDescent="0.35">
      <c r="A695">
        <v>62320</v>
      </c>
      <c r="C695">
        <v>104</v>
      </c>
      <c r="D695" t="s">
        <v>39</v>
      </c>
      <c r="E695" t="s">
        <v>293</v>
      </c>
      <c r="F695">
        <v>28.35</v>
      </c>
      <c r="G695" s="22">
        <v>45458</v>
      </c>
      <c r="H695" s="22"/>
      <c r="I695" s="22">
        <v>45458</v>
      </c>
      <c r="J695" s="22">
        <v>45458</v>
      </c>
      <c r="K695" s="22">
        <v>45475</v>
      </c>
      <c r="L695" t="s">
        <v>286</v>
      </c>
      <c r="M695" t="s">
        <v>287</v>
      </c>
      <c r="N695" t="s">
        <v>25</v>
      </c>
      <c r="O695" t="s">
        <v>395</v>
      </c>
      <c r="S695" t="s">
        <v>81</v>
      </c>
    </row>
    <row r="696" spans="1:19" x14ac:dyDescent="0.35">
      <c r="A696">
        <v>63908</v>
      </c>
      <c r="C696">
        <v>104</v>
      </c>
      <c r="D696" t="s">
        <v>39</v>
      </c>
      <c r="E696" t="s">
        <v>308</v>
      </c>
      <c r="F696">
        <v>10</v>
      </c>
      <c r="G696" s="22">
        <v>45458</v>
      </c>
      <c r="H696" s="22"/>
      <c r="I696" s="22">
        <v>45458</v>
      </c>
      <c r="J696" s="22">
        <v>45458</v>
      </c>
      <c r="K696" s="22">
        <v>45481</v>
      </c>
      <c r="L696" t="s">
        <v>309</v>
      </c>
      <c r="M696" t="s">
        <v>193</v>
      </c>
      <c r="N696" t="s">
        <v>329</v>
      </c>
      <c r="O696" t="s">
        <v>395</v>
      </c>
      <c r="P696" t="s">
        <v>196</v>
      </c>
      <c r="Q696" t="s">
        <v>197</v>
      </c>
      <c r="R696" t="s">
        <v>198</v>
      </c>
      <c r="S696" t="s">
        <v>81</v>
      </c>
    </row>
    <row r="697" spans="1:19" x14ac:dyDescent="0.35">
      <c r="A697">
        <v>58888</v>
      </c>
      <c r="C697">
        <v>104</v>
      </c>
      <c r="D697" t="s">
        <v>39</v>
      </c>
      <c r="E697" t="s">
        <v>308</v>
      </c>
      <c r="F697">
        <v>1.5</v>
      </c>
      <c r="G697" s="22">
        <v>45457</v>
      </c>
      <c r="H697" s="22">
        <v>45457</v>
      </c>
      <c r="I697" s="22">
        <v>45457</v>
      </c>
      <c r="J697" s="22">
        <v>45457</v>
      </c>
      <c r="K697" s="22">
        <v>45457</v>
      </c>
      <c r="L697" t="s">
        <v>309</v>
      </c>
      <c r="M697" t="s">
        <v>193</v>
      </c>
      <c r="N697" t="s">
        <v>329</v>
      </c>
      <c r="O697" t="s">
        <v>395</v>
      </c>
      <c r="P697" t="s">
        <v>196</v>
      </c>
      <c r="Q697" t="s">
        <v>197</v>
      </c>
      <c r="R697" t="s">
        <v>198</v>
      </c>
      <c r="S697" t="s">
        <v>81</v>
      </c>
    </row>
    <row r="698" spans="1:19" x14ac:dyDescent="0.35">
      <c r="A698">
        <v>58889</v>
      </c>
      <c r="C698">
        <v>104</v>
      </c>
      <c r="D698" t="s">
        <v>39</v>
      </c>
      <c r="E698" t="s">
        <v>308</v>
      </c>
      <c r="F698">
        <v>7.5</v>
      </c>
      <c r="G698" s="22">
        <v>45457</v>
      </c>
      <c r="H698" s="22">
        <v>45457</v>
      </c>
      <c r="I698" s="22">
        <v>45457</v>
      </c>
      <c r="J698" s="22">
        <v>45457</v>
      </c>
      <c r="K698" s="22">
        <v>45457</v>
      </c>
      <c r="L698" t="s">
        <v>309</v>
      </c>
      <c r="M698" t="s">
        <v>280</v>
      </c>
      <c r="N698" t="s">
        <v>281</v>
      </c>
      <c r="O698" t="s">
        <v>395</v>
      </c>
      <c r="P698" t="s">
        <v>196</v>
      </c>
      <c r="Q698" t="s">
        <v>197</v>
      </c>
      <c r="R698" t="s">
        <v>198</v>
      </c>
      <c r="S698" t="s">
        <v>81</v>
      </c>
    </row>
    <row r="699" spans="1:19" x14ac:dyDescent="0.35">
      <c r="A699">
        <v>58890</v>
      </c>
      <c r="C699">
        <v>104</v>
      </c>
      <c r="D699" t="s">
        <v>39</v>
      </c>
      <c r="E699" t="s">
        <v>308</v>
      </c>
      <c r="F699">
        <v>9.5</v>
      </c>
      <c r="G699" s="22">
        <v>45457</v>
      </c>
      <c r="H699" s="22">
        <v>45457</v>
      </c>
      <c r="I699" s="22">
        <v>45457</v>
      </c>
      <c r="J699" s="22">
        <v>45457</v>
      </c>
      <c r="K699" s="22">
        <v>45457</v>
      </c>
      <c r="L699" t="s">
        <v>309</v>
      </c>
      <c r="M699" t="s">
        <v>193</v>
      </c>
      <c r="N699" t="s">
        <v>329</v>
      </c>
      <c r="O699" t="s">
        <v>395</v>
      </c>
      <c r="P699" t="s">
        <v>196</v>
      </c>
      <c r="Q699" t="s">
        <v>197</v>
      </c>
      <c r="R699" t="s">
        <v>198</v>
      </c>
      <c r="S699" t="s">
        <v>81</v>
      </c>
    </row>
    <row r="700" spans="1:19" x14ac:dyDescent="0.35">
      <c r="A700">
        <v>58891</v>
      </c>
      <c r="C700">
        <v>104</v>
      </c>
      <c r="D700" t="s">
        <v>39</v>
      </c>
      <c r="E700" t="s">
        <v>308</v>
      </c>
      <c r="F700">
        <v>9.9</v>
      </c>
      <c r="G700" s="22">
        <v>45457</v>
      </c>
      <c r="H700" s="22">
        <v>45457</v>
      </c>
      <c r="I700" s="22">
        <v>45457</v>
      </c>
      <c r="J700" s="22">
        <v>45457</v>
      </c>
      <c r="K700" s="22">
        <v>45457</v>
      </c>
      <c r="L700" t="s">
        <v>309</v>
      </c>
      <c r="M700" t="s">
        <v>193</v>
      </c>
      <c r="N700" t="s">
        <v>329</v>
      </c>
      <c r="O700" t="s">
        <v>395</v>
      </c>
      <c r="P700" t="s">
        <v>196</v>
      </c>
      <c r="Q700" t="s">
        <v>197</v>
      </c>
      <c r="R700" t="s">
        <v>198</v>
      </c>
      <c r="S700" t="s">
        <v>81</v>
      </c>
    </row>
    <row r="701" spans="1:19" x14ac:dyDescent="0.35">
      <c r="A701">
        <v>55724</v>
      </c>
      <c r="C701">
        <v>104</v>
      </c>
      <c r="D701" t="s">
        <v>39</v>
      </c>
      <c r="E701" t="s">
        <v>365</v>
      </c>
      <c r="F701">
        <v>6000</v>
      </c>
      <c r="G701" s="22">
        <v>45458</v>
      </c>
      <c r="H701" s="22">
        <v>45457</v>
      </c>
      <c r="I701" s="22">
        <v>45457</v>
      </c>
      <c r="J701" s="22">
        <v>45439</v>
      </c>
      <c r="K701" s="22">
        <v>45439</v>
      </c>
      <c r="L701" t="s">
        <v>97</v>
      </c>
      <c r="M701" t="s">
        <v>216</v>
      </c>
      <c r="N701" t="s">
        <v>366</v>
      </c>
      <c r="O701" t="s">
        <v>395</v>
      </c>
      <c r="P701" t="s">
        <v>196</v>
      </c>
      <c r="Q701" t="s">
        <v>197</v>
      </c>
      <c r="R701" t="s">
        <v>198</v>
      </c>
      <c r="S701" t="s">
        <v>81</v>
      </c>
    </row>
    <row r="702" spans="1:19" x14ac:dyDescent="0.35">
      <c r="A702">
        <v>55823</v>
      </c>
      <c r="C702">
        <v>104</v>
      </c>
      <c r="D702" t="s">
        <v>39</v>
      </c>
      <c r="E702" t="s">
        <v>237</v>
      </c>
      <c r="F702">
        <v>1300.5</v>
      </c>
      <c r="G702" s="22">
        <v>45457</v>
      </c>
      <c r="H702" s="22">
        <v>45457</v>
      </c>
      <c r="I702" s="22">
        <v>45457</v>
      </c>
      <c r="J702" s="22">
        <v>45440</v>
      </c>
      <c r="K702" s="22">
        <v>45440</v>
      </c>
      <c r="L702" t="s">
        <v>192</v>
      </c>
      <c r="O702" t="s">
        <v>395</v>
      </c>
      <c r="P702" t="s">
        <v>196</v>
      </c>
      <c r="Q702" t="s">
        <v>197</v>
      </c>
      <c r="R702" t="s">
        <v>198</v>
      </c>
      <c r="S702" t="s">
        <v>81</v>
      </c>
    </row>
    <row r="703" spans="1:19" x14ac:dyDescent="0.35">
      <c r="A703">
        <v>56407</v>
      </c>
      <c r="C703">
        <v>104</v>
      </c>
      <c r="D703" t="s">
        <v>39</v>
      </c>
      <c r="E703" t="s">
        <v>204</v>
      </c>
      <c r="F703">
        <v>1565.25</v>
      </c>
      <c r="G703" s="22">
        <v>45457</v>
      </c>
      <c r="H703" s="22">
        <v>45457</v>
      </c>
      <c r="I703" s="22">
        <v>45457</v>
      </c>
      <c r="J703" s="22">
        <v>45443</v>
      </c>
      <c r="K703" s="22">
        <v>45443</v>
      </c>
      <c r="L703" t="s">
        <v>192</v>
      </c>
      <c r="O703" t="s">
        <v>395</v>
      </c>
      <c r="P703" t="s">
        <v>196</v>
      </c>
      <c r="Q703" t="s">
        <v>197</v>
      </c>
      <c r="R703" t="s">
        <v>198</v>
      </c>
      <c r="S703" t="s">
        <v>81</v>
      </c>
    </row>
    <row r="704" spans="1:19" x14ac:dyDescent="0.35">
      <c r="A704">
        <v>56411</v>
      </c>
      <c r="C704">
        <v>104</v>
      </c>
      <c r="D704" t="s">
        <v>39</v>
      </c>
      <c r="E704" t="s">
        <v>222</v>
      </c>
      <c r="F704">
        <v>820</v>
      </c>
      <c r="G704" s="22">
        <v>45457</v>
      </c>
      <c r="H704" s="22">
        <v>45457</v>
      </c>
      <c r="I704" s="22">
        <v>45457</v>
      </c>
      <c r="J704" s="22">
        <v>45443</v>
      </c>
      <c r="K704" s="22">
        <v>45443</v>
      </c>
      <c r="L704" t="s">
        <v>97</v>
      </c>
      <c r="M704" t="s">
        <v>261</v>
      </c>
      <c r="N704" t="s">
        <v>262</v>
      </c>
      <c r="O704" t="s">
        <v>395</v>
      </c>
      <c r="P704" t="s">
        <v>196</v>
      </c>
      <c r="Q704" t="s">
        <v>197</v>
      </c>
      <c r="R704" t="s">
        <v>198</v>
      </c>
      <c r="S704" t="s">
        <v>81</v>
      </c>
    </row>
    <row r="705" spans="1:19" x14ac:dyDescent="0.35">
      <c r="A705">
        <v>56429</v>
      </c>
      <c r="C705">
        <v>104</v>
      </c>
      <c r="D705" t="s">
        <v>39</v>
      </c>
      <c r="E705" t="s">
        <v>207</v>
      </c>
      <c r="F705">
        <v>2620.2600000000002</v>
      </c>
      <c r="G705" s="22">
        <v>45457</v>
      </c>
      <c r="H705" s="22">
        <v>45457</v>
      </c>
      <c r="I705" s="22">
        <v>45457</v>
      </c>
      <c r="J705" s="22">
        <v>45443</v>
      </c>
      <c r="K705" s="22">
        <v>45443</v>
      </c>
      <c r="L705" t="s">
        <v>192</v>
      </c>
      <c r="O705" t="s">
        <v>395</v>
      </c>
      <c r="P705" t="s">
        <v>196</v>
      </c>
      <c r="Q705" t="s">
        <v>197</v>
      </c>
      <c r="R705" t="s">
        <v>198</v>
      </c>
      <c r="S705" t="s">
        <v>81</v>
      </c>
    </row>
    <row r="706" spans="1:19" x14ac:dyDescent="0.35">
      <c r="A706">
        <v>56622</v>
      </c>
      <c r="C706">
        <v>104</v>
      </c>
      <c r="D706" t="s">
        <v>39</v>
      </c>
      <c r="E706" t="s">
        <v>288</v>
      </c>
      <c r="F706">
        <v>1232</v>
      </c>
      <c r="G706" s="22">
        <v>45457</v>
      </c>
      <c r="H706" s="22">
        <v>45457</v>
      </c>
      <c r="I706" s="22">
        <v>45457</v>
      </c>
      <c r="J706" s="22">
        <v>45446</v>
      </c>
      <c r="K706" s="22">
        <v>45446</v>
      </c>
      <c r="L706" t="s">
        <v>192</v>
      </c>
      <c r="M706" t="s">
        <v>193</v>
      </c>
      <c r="N706" t="s">
        <v>223</v>
      </c>
      <c r="O706" t="s">
        <v>395</v>
      </c>
      <c r="P706" t="s">
        <v>196</v>
      </c>
      <c r="Q706" t="s">
        <v>197</v>
      </c>
      <c r="R706" t="s">
        <v>198</v>
      </c>
      <c r="S706" t="s">
        <v>81</v>
      </c>
    </row>
    <row r="707" spans="1:19" x14ac:dyDescent="0.35">
      <c r="A707">
        <v>57657</v>
      </c>
      <c r="C707">
        <v>104</v>
      </c>
      <c r="D707" t="s">
        <v>39</v>
      </c>
      <c r="E707" t="s">
        <v>267</v>
      </c>
      <c r="F707">
        <v>474</v>
      </c>
      <c r="G707" s="22">
        <v>45457</v>
      </c>
      <c r="H707" s="22">
        <v>45457</v>
      </c>
      <c r="I707" s="22">
        <v>45457</v>
      </c>
      <c r="J707" s="22">
        <v>45450</v>
      </c>
      <c r="K707" s="22">
        <v>45450</v>
      </c>
      <c r="L707" t="s">
        <v>192</v>
      </c>
      <c r="O707" t="s">
        <v>395</v>
      </c>
      <c r="P707" t="s">
        <v>196</v>
      </c>
      <c r="Q707" t="s">
        <v>197</v>
      </c>
      <c r="R707" t="s">
        <v>198</v>
      </c>
      <c r="S707" t="s">
        <v>81</v>
      </c>
    </row>
    <row r="708" spans="1:19" x14ac:dyDescent="0.35">
      <c r="A708">
        <v>62747</v>
      </c>
      <c r="C708">
        <v>104</v>
      </c>
      <c r="D708" t="s">
        <v>39</v>
      </c>
      <c r="E708" t="s">
        <v>285</v>
      </c>
      <c r="F708">
        <v>156.1</v>
      </c>
      <c r="G708" s="22">
        <v>45457</v>
      </c>
      <c r="H708" s="22"/>
      <c r="I708" s="22">
        <v>45457</v>
      </c>
      <c r="J708" s="22">
        <v>45457</v>
      </c>
      <c r="K708" s="22">
        <v>45476</v>
      </c>
      <c r="L708" t="s">
        <v>286</v>
      </c>
      <c r="M708" t="s">
        <v>287</v>
      </c>
      <c r="N708" t="s">
        <v>25</v>
      </c>
      <c r="O708" t="s">
        <v>395</v>
      </c>
      <c r="S708" t="s">
        <v>81</v>
      </c>
    </row>
    <row r="709" spans="1:19" x14ac:dyDescent="0.35">
      <c r="A709">
        <v>62755</v>
      </c>
      <c r="C709">
        <v>104</v>
      </c>
      <c r="D709" t="s">
        <v>39</v>
      </c>
      <c r="E709" t="s">
        <v>285</v>
      </c>
      <c r="F709">
        <v>149.9</v>
      </c>
      <c r="G709" s="22">
        <v>45457</v>
      </c>
      <c r="H709" s="22"/>
      <c r="I709" s="22">
        <v>45457</v>
      </c>
      <c r="J709" s="22">
        <v>45457</v>
      </c>
      <c r="K709" s="22">
        <v>45476</v>
      </c>
      <c r="L709" t="s">
        <v>286</v>
      </c>
      <c r="M709" t="s">
        <v>287</v>
      </c>
      <c r="N709" t="s">
        <v>25</v>
      </c>
      <c r="O709" t="s">
        <v>395</v>
      </c>
      <c r="S709" t="s">
        <v>81</v>
      </c>
    </row>
    <row r="710" spans="1:19" x14ac:dyDescent="0.35">
      <c r="A710">
        <v>49867</v>
      </c>
      <c r="C710">
        <v>104</v>
      </c>
      <c r="D710" t="s">
        <v>39</v>
      </c>
      <c r="E710" t="s">
        <v>321</v>
      </c>
      <c r="F710">
        <v>2640</v>
      </c>
      <c r="G710" s="22">
        <v>45458</v>
      </c>
      <c r="H710" s="22">
        <v>45457</v>
      </c>
      <c r="I710" s="22">
        <v>45457</v>
      </c>
      <c r="J710" s="22">
        <v>45413</v>
      </c>
      <c r="K710" s="22">
        <v>45399</v>
      </c>
      <c r="L710" t="s">
        <v>97</v>
      </c>
      <c r="M710" t="s">
        <v>216</v>
      </c>
      <c r="N710" t="s">
        <v>366</v>
      </c>
      <c r="O710" t="s">
        <v>395</v>
      </c>
      <c r="P710" t="s">
        <v>196</v>
      </c>
      <c r="Q710" t="s">
        <v>197</v>
      </c>
      <c r="R710" t="s">
        <v>198</v>
      </c>
      <c r="S710" t="s">
        <v>81</v>
      </c>
    </row>
    <row r="711" spans="1:19" x14ac:dyDescent="0.35">
      <c r="A711">
        <v>49869</v>
      </c>
      <c r="C711">
        <v>104</v>
      </c>
      <c r="D711" t="s">
        <v>39</v>
      </c>
      <c r="E711" t="s">
        <v>322</v>
      </c>
      <c r="F711">
        <v>2000</v>
      </c>
      <c r="G711" s="22">
        <v>45458</v>
      </c>
      <c r="H711" s="22">
        <v>45457</v>
      </c>
      <c r="I711" s="22">
        <v>45457</v>
      </c>
      <c r="J711" s="22">
        <v>45413</v>
      </c>
      <c r="K711" s="22">
        <v>45399</v>
      </c>
      <c r="L711" t="s">
        <v>97</v>
      </c>
      <c r="M711" t="s">
        <v>216</v>
      </c>
      <c r="N711" t="s">
        <v>366</v>
      </c>
      <c r="O711" t="s">
        <v>395</v>
      </c>
      <c r="P711" t="s">
        <v>196</v>
      </c>
      <c r="Q711" t="s">
        <v>197</v>
      </c>
      <c r="R711" t="s">
        <v>198</v>
      </c>
      <c r="S711" t="s">
        <v>81</v>
      </c>
    </row>
    <row r="712" spans="1:19" x14ac:dyDescent="0.35">
      <c r="A712">
        <v>49870</v>
      </c>
      <c r="C712">
        <v>104</v>
      </c>
      <c r="D712" t="s">
        <v>39</v>
      </c>
      <c r="E712" t="s">
        <v>323</v>
      </c>
      <c r="F712">
        <v>2500</v>
      </c>
      <c r="G712" s="22">
        <v>45458</v>
      </c>
      <c r="H712" s="22">
        <v>45457</v>
      </c>
      <c r="I712" s="22">
        <v>45457</v>
      </c>
      <c r="J712" s="22">
        <v>45413</v>
      </c>
      <c r="K712" s="22">
        <v>45399</v>
      </c>
      <c r="L712" t="s">
        <v>97</v>
      </c>
      <c r="M712" t="s">
        <v>216</v>
      </c>
      <c r="N712" t="s">
        <v>366</v>
      </c>
      <c r="O712" t="s">
        <v>395</v>
      </c>
      <c r="P712" t="s">
        <v>196</v>
      </c>
      <c r="Q712" t="s">
        <v>197</v>
      </c>
      <c r="R712" t="s">
        <v>198</v>
      </c>
      <c r="S712" t="s">
        <v>81</v>
      </c>
    </row>
    <row r="713" spans="1:19" x14ac:dyDescent="0.35">
      <c r="A713">
        <v>49872</v>
      </c>
      <c r="C713">
        <v>104</v>
      </c>
      <c r="D713" t="s">
        <v>39</v>
      </c>
      <c r="E713" t="s">
        <v>324</v>
      </c>
      <c r="F713">
        <v>1830</v>
      </c>
      <c r="G713" s="22">
        <v>45458</v>
      </c>
      <c r="H713" s="22">
        <v>45457</v>
      </c>
      <c r="I713" s="22">
        <v>45457</v>
      </c>
      <c r="J713" s="22">
        <v>45413</v>
      </c>
      <c r="K713" s="22">
        <v>45399</v>
      </c>
      <c r="L713" t="s">
        <v>97</v>
      </c>
      <c r="M713" t="s">
        <v>216</v>
      </c>
      <c r="N713" t="s">
        <v>366</v>
      </c>
      <c r="O713" t="s">
        <v>395</v>
      </c>
      <c r="P713" t="s">
        <v>196</v>
      </c>
      <c r="Q713" t="s">
        <v>197</v>
      </c>
      <c r="R713" t="s">
        <v>198</v>
      </c>
      <c r="S713" t="s">
        <v>81</v>
      </c>
    </row>
    <row r="714" spans="1:19" x14ac:dyDescent="0.35">
      <c r="A714">
        <v>49874</v>
      </c>
      <c r="C714">
        <v>104</v>
      </c>
      <c r="D714" t="s">
        <v>39</v>
      </c>
      <c r="E714" t="s">
        <v>326</v>
      </c>
      <c r="F714">
        <v>3500</v>
      </c>
      <c r="G714" s="22">
        <v>45458</v>
      </c>
      <c r="H714" s="22">
        <v>45457</v>
      </c>
      <c r="I714" s="22">
        <v>45457</v>
      </c>
      <c r="J714" s="22">
        <v>45413</v>
      </c>
      <c r="K714" s="22">
        <v>45399</v>
      </c>
      <c r="L714" t="s">
        <v>97</v>
      </c>
      <c r="M714" t="s">
        <v>216</v>
      </c>
      <c r="N714" t="s">
        <v>366</v>
      </c>
      <c r="O714" t="s">
        <v>395</v>
      </c>
      <c r="P714" t="s">
        <v>196</v>
      </c>
      <c r="Q714" t="s">
        <v>197</v>
      </c>
      <c r="R714" t="s">
        <v>198</v>
      </c>
      <c r="S714" t="s">
        <v>81</v>
      </c>
    </row>
    <row r="715" spans="1:19" x14ac:dyDescent="0.35">
      <c r="A715">
        <v>49877</v>
      </c>
      <c r="C715">
        <v>104</v>
      </c>
      <c r="D715" t="s">
        <v>39</v>
      </c>
      <c r="E715" t="s">
        <v>327</v>
      </c>
      <c r="F715">
        <v>1830</v>
      </c>
      <c r="G715" s="22">
        <v>45458</v>
      </c>
      <c r="H715" s="22">
        <v>45457</v>
      </c>
      <c r="I715" s="22">
        <v>45457</v>
      </c>
      <c r="J715" s="22">
        <v>45413</v>
      </c>
      <c r="K715" s="22">
        <v>45399</v>
      </c>
      <c r="L715" t="s">
        <v>97</v>
      </c>
      <c r="M715" t="s">
        <v>216</v>
      </c>
      <c r="N715" t="s">
        <v>366</v>
      </c>
      <c r="O715" t="s">
        <v>395</v>
      </c>
      <c r="P715" t="s">
        <v>196</v>
      </c>
      <c r="Q715" t="s">
        <v>197</v>
      </c>
      <c r="R715" t="s">
        <v>198</v>
      </c>
      <c r="S715" t="s">
        <v>81</v>
      </c>
    </row>
    <row r="716" spans="1:19" x14ac:dyDescent="0.35">
      <c r="A716">
        <v>49879</v>
      </c>
      <c r="C716">
        <v>104</v>
      </c>
      <c r="D716" t="s">
        <v>39</v>
      </c>
      <c r="E716" t="s">
        <v>320</v>
      </c>
      <c r="F716">
        <v>1830</v>
      </c>
      <c r="G716" s="22">
        <v>45458</v>
      </c>
      <c r="H716" s="22">
        <v>45457</v>
      </c>
      <c r="I716" s="22">
        <v>45457</v>
      </c>
      <c r="J716" s="22">
        <v>45413</v>
      </c>
      <c r="K716" s="22">
        <v>45399</v>
      </c>
      <c r="L716" t="s">
        <v>97</v>
      </c>
      <c r="M716" t="s">
        <v>216</v>
      </c>
      <c r="N716" t="s">
        <v>366</v>
      </c>
      <c r="O716" t="s">
        <v>395</v>
      </c>
      <c r="P716" t="s">
        <v>196</v>
      </c>
      <c r="Q716" t="s">
        <v>197</v>
      </c>
      <c r="R716" t="s">
        <v>198</v>
      </c>
      <c r="S716" t="s">
        <v>81</v>
      </c>
    </row>
    <row r="717" spans="1:19" x14ac:dyDescent="0.35">
      <c r="A717">
        <v>49882</v>
      </c>
      <c r="C717">
        <v>104</v>
      </c>
      <c r="D717" t="s">
        <v>39</v>
      </c>
      <c r="E717" t="s">
        <v>325</v>
      </c>
      <c r="F717">
        <v>1830</v>
      </c>
      <c r="G717" s="22">
        <v>45458</v>
      </c>
      <c r="H717" s="22">
        <v>45457</v>
      </c>
      <c r="I717" s="22">
        <v>45457</v>
      </c>
      <c r="J717" s="22">
        <v>45413</v>
      </c>
      <c r="K717" s="22">
        <v>45399</v>
      </c>
      <c r="L717" t="s">
        <v>97</v>
      </c>
      <c r="M717" t="s">
        <v>216</v>
      </c>
      <c r="N717" t="s">
        <v>366</v>
      </c>
      <c r="O717" t="s">
        <v>395</v>
      </c>
      <c r="P717" t="s">
        <v>196</v>
      </c>
      <c r="Q717" t="s">
        <v>197</v>
      </c>
      <c r="R717" t="s">
        <v>198</v>
      </c>
      <c r="S717" t="s">
        <v>81</v>
      </c>
    </row>
    <row r="718" spans="1:19" x14ac:dyDescent="0.35">
      <c r="A718">
        <v>49883</v>
      </c>
      <c r="C718">
        <v>104</v>
      </c>
      <c r="D718" t="s">
        <v>39</v>
      </c>
      <c r="E718" t="s">
        <v>375</v>
      </c>
      <c r="F718">
        <v>2250</v>
      </c>
      <c r="G718" s="22">
        <v>45458</v>
      </c>
      <c r="H718" s="22">
        <v>45457</v>
      </c>
      <c r="I718" s="22">
        <v>45457</v>
      </c>
      <c r="J718" s="22">
        <v>45413</v>
      </c>
      <c r="K718" s="22">
        <v>45399</v>
      </c>
      <c r="L718" t="s">
        <v>97</v>
      </c>
      <c r="M718" t="s">
        <v>216</v>
      </c>
      <c r="N718" t="s">
        <v>366</v>
      </c>
      <c r="O718" t="s">
        <v>395</v>
      </c>
      <c r="P718" t="s">
        <v>196</v>
      </c>
      <c r="Q718" t="s">
        <v>197</v>
      </c>
      <c r="R718" t="s">
        <v>198</v>
      </c>
      <c r="S718" t="s">
        <v>81</v>
      </c>
    </row>
    <row r="719" spans="1:19" x14ac:dyDescent="0.35">
      <c r="A719">
        <v>49886</v>
      </c>
      <c r="C719">
        <v>104</v>
      </c>
      <c r="D719" t="s">
        <v>39</v>
      </c>
      <c r="E719" t="s">
        <v>310</v>
      </c>
      <c r="F719">
        <v>2000</v>
      </c>
      <c r="G719" s="22">
        <v>45458</v>
      </c>
      <c r="H719" s="22">
        <v>45457</v>
      </c>
      <c r="I719" s="22">
        <v>45457</v>
      </c>
      <c r="J719" s="22">
        <v>45413</v>
      </c>
      <c r="K719" s="22">
        <v>45399</v>
      </c>
      <c r="L719" t="s">
        <v>97</v>
      </c>
      <c r="M719" t="s">
        <v>216</v>
      </c>
      <c r="N719" t="s">
        <v>366</v>
      </c>
      <c r="O719" t="s">
        <v>395</v>
      </c>
      <c r="P719" t="s">
        <v>196</v>
      </c>
      <c r="Q719" t="s">
        <v>197</v>
      </c>
      <c r="R719" t="s">
        <v>198</v>
      </c>
      <c r="S719" t="s">
        <v>81</v>
      </c>
    </row>
    <row r="720" spans="1:19" x14ac:dyDescent="0.35">
      <c r="A720">
        <v>58635</v>
      </c>
      <c r="C720">
        <v>104</v>
      </c>
      <c r="D720" t="s">
        <v>39</v>
      </c>
      <c r="E720" t="s">
        <v>308</v>
      </c>
      <c r="F720">
        <v>67.099999999999994</v>
      </c>
      <c r="G720" s="22">
        <v>45456</v>
      </c>
      <c r="H720" s="22"/>
      <c r="I720" s="22">
        <v>45456</v>
      </c>
      <c r="J720" s="22">
        <v>45456</v>
      </c>
      <c r="K720" s="22">
        <v>45456</v>
      </c>
      <c r="L720" t="s">
        <v>309</v>
      </c>
      <c r="M720" t="s">
        <v>193</v>
      </c>
      <c r="N720" t="s">
        <v>312</v>
      </c>
      <c r="O720" t="s">
        <v>395</v>
      </c>
      <c r="P720" t="s">
        <v>196</v>
      </c>
      <c r="Q720" t="s">
        <v>197</v>
      </c>
      <c r="R720" t="s">
        <v>198</v>
      </c>
      <c r="S720" t="s">
        <v>81</v>
      </c>
    </row>
    <row r="721" spans="1:19" x14ac:dyDescent="0.35">
      <c r="A721">
        <v>58636</v>
      </c>
      <c r="C721">
        <v>104</v>
      </c>
      <c r="D721" t="s">
        <v>39</v>
      </c>
      <c r="E721" t="s">
        <v>308</v>
      </c>
      <c r="F721">
        <v>119.76</v>
      </c>
      <c r="G721" s="22">
        <v>45456</v>
      </c>
      <c r="H721" s="22"/>
      <c r="I721" s="22">
        <v>45456</v>
      </c>
      <c r="J721" s="22">
        <v>45456</v>
      </c>
      <c r="K721" s="22">
        <v>45456</v>
      </c>
      <c r="L721" t="s">
        <v>309</v>
      </c>
      <c r="M721" t="s">
        <v>193</v>
      </c>
      <c r="N721" t="s">
        <v>194</v>
      </c>
      <c r="O721" t="s">
        <v>395</v>
      </c>
      <c r="P721" t="s">
        <v>196</v>
      </c>
      <c r="Q721" t="s">
        <v>197</v>
      </c>
      <c r="R721" t="s">
        <v>198</v>
      </c>
      <c r="S721" t="s">
        <v>81</v>
      </c>
    </row>
    <row r="722" spans="1:19" x14ac:dyDescent="0.35">
      <c r="A722">
        <v>58824</v>
      </c>
      <c r="C722">
        <v>104</v>
      </c>
      <c r="D722" t="s">
        <v>39</v>
      </c>
      <c r="E722" t="s">
        <v>308</v>
      </c>
      <c r="F722">
        <v>39.9</v>
      </c>
      <c r="G722" s="22">
        <v>45456</v>
      </c>
      <c r="H722" s="22"/>
      <c r="I722" s="22">
        <v>45456</v>
      </c>
      <c r="J722" s="22">
        <v>45456</v>
      </c>
      <c r="K722" s="22">
        <v>45457</v>
      </c>
      <c r="L722" t="s">
        <v>309</v>
      </c>
      <c r="M722" t="s">
        <v>193</v>
      </c>
      <c r="N722" t="s">
        <v>194</v>
      </c>
      <c r="O722" t="s">
        <v>395</v>
      </c>
      <c r="P722" t="s">
        <v>196</v>
      </c>
      <c r="Q722" t="s">
        <v>197</v>
      </c>
      <c r="R722" t="s">
        <v>198</v>
      </c>
      <c r="S722" t="s">
        <v>81</v>
      </c>
    </row>
    <row r="723" spans="1:19" x14ac:dyDescent="0.35">
      <c r="A723">
        <v>62319</v>
      </c>
      <c r="C723">
        <v>104</v>
      </c>
      <c r="D723" t="s">
        <v>39</v>
      </c>
      <c r="E723" t="s">
        <v>293</v>
      </c>
      <c r="F723">
        <v>9.15</v>
      </c>
      <c r="G723" s="22">
        <v>45456</v>
      </c>
      <c r="H723" s="22"/>
      <c r="I723" s="22">
        <v>45456</v>
      </c>
      <c r="J723" s="22">
        <v>45456</v>
      </c>
      <c r="K723" s="22">
        <v>45475</v>
      </c>
      <c r="L723" t="s">
        <v>286</v>
      </c>
      <c r="M723" t="s">
        <v>287</v>
      </c>
      <c r="N723" t="s">
        <v>25</v>
      </c>
      <c r="O723" t="s">
        <v>395</v>
      </c>
      <c r="S723" t="s">
        <v>81</v>
      </c>
    </row>
    <row r="724" spans="1:19" x14ac:dyDescent="0.35">
      <c r="A724">
        <v>62732</v>
      </c>
      <c r="C724">
        <v>104</v>
      </c>
      <c r="D724" t="s">
        <v>39</v>
      </c>
      <c r="E724" t="s">
        <v>285</v>
      </c>
      <c r="F724">
        <v>9</v>
      </c>
      <c r="G724" s="22">
        <v>45456</v>
      </c>
      <c r="H724" s="22"/>
      <c r="I724" s="22">
        <v>45456</v>
      </c>
      <c r="J724" s="22">
        <v>45456</v>
      </c>
      <c r="K724" s="22">
        <v>45476</v>
      </c>
      <c r="L724" t="s">
        <v>286</v>
      </c>
      <c r="M724" t="s">
        <v>287</v>
      </c>
      <c r="N724" t="s">
        <v>25</v>
      </c>
      <c r="O724" t="s">
        <v>395</v>
      </c>
      <c r="S724" t="s">
        <v>81</v>
      </c>
    </row>
    <row r="725" spans="1:19" x14ac:dyDescent="0.35">
      <c r="A725">
        <v>56096</v>
      </c>
      <c r="C725">
        <v>104</v>
      </c>
      <c r="D725" t="s">
        <v>39</v>
      </c>
      <c r="E725" t="s">
        <v>282</v>
      </c>
      <c r="F725">
        <v>1694.6</v>
      </c>
      <c r="G725" s="22">
        <v>45456</v>
      </c>
      <c r="H725" s="22">
        <v>45456</v>
      </c>
      <c r="I725" s="22">
        <v>45456</v>
      </c>
      <c r="J725" s="22">
        <v>45441</v>
      </c>
      <c r="K725" s="22">
        <v>45441</v>
      </c>
      <c r="L725" t="s">
        <v>192</v>
      </c>
      <c r="O725" t="s">
        <v>395</v>
      </c>
      <c r="P725" t="s">
        <v>196</v>
      </c>
      <c r="Q725" t="s">
        <v>197</v>
      </c>
      <c r="R725" t="s">
        <v>198</v>
      </c>
      <c r="S725" t="s">
        <v>81</v>
      </c>
    </row>
    <row r="726" spans="1:19" x14ac:dyDescent="0.35">
      <c r="A726">
        <v>56304</v>
      </c>
      <c r="C726">
        <v>104</v>
      </c>
      <c r="D726" t="s">
        <v>39</v>
      </c>
      <c r="E726" t="s">
        <v>218</v>
      </c>
      <c r="F726">
        <v>18643.16</v>
      </c>
      <c r="G726" s="22">
        <v>45456</v>
      </c>
      <c r="H726" s="22">
        <v>45456</v>
      </c>
      <c r="I726" s="22">
        <v>45456</v>
      </c>
      <c r="J726" s="22">
        <v>45444</v>
      </c>
      <c r="K726" s="22">
        <v>45441</v>
      </c>
      <c r="L726" t="s">
        <v>192</v>
      </c>
      <c r="M726" t="s">
        <v>216</v>
      </c>
      <c r="N726" t="s">
        <v>219</v>
      </c>
      <c r="O726" t="s">
        <v>395</v>
      </c>
      <c r="P726" t="s">
        <v>196</v>
      </c>
      <c r="Q726" t="s">
        <v>197</v>
      </c>
      <c r="R726" t="s">
        <v>198</v>
      </c>
      <c r="S726" t="s">
        <v>81</v>
      </c>
    </row>
    <row r="727" spans="1:19" x14ac:dyDescent="0.35">
      <c r="A727">
        <v>56416</v>
      </c>
      <c r="C727">
        <v>104</v>
      </c>
      <c r="D727" t="s">
        <v>39</v>
      </c>
      <c r="E727" t="s">
        <v>230</v>
      </c>
      <c r="F727">
        <v>799.17</v>
      </c>
      <c r="G727" s="22">
        <v>45456</v>
      </c>
      <c r="H727" s="22">
        <v>45456</v>
      </c>
      <c r="I727" s="22">
        <v>45456</v>
      </c>
      <c r="J727" s="22">
        <v>45443</v>
      </c>
      <c r="K727" s="22">
        <v>45443</v>
      </c>
      <c r="L727" t="s">
        <v>192</v>
      </c>
      <c r="O727" t="s">
        <v>395</v>
      </c>
      <c r="P727" t="s">
        <v>196</v>
      </c>
      <c r="Q727" t="s">
        <v>197</v>
      </c>
      <c r="R727" t="s">
        <v>198</v>
      </c>
      <c r="S727" t="s">
        <v>81</v>
      </c>
    </row>
    <row r="728" spans="1:19" x14ac:dyDescent="0.35">
      <c r="A728">
        <v>56426</v>
      </c>
      <c r="C728">
        <v>104</v>
      </c>
      <c r="D728" t="s">
        <v>39</v>
      </c>
      <c r="E728" t="s">
        <v>231</v>
      </c>
      <c r="F728">
        <v>399.98</v>
      </c>
      <c r="G728" s="22">
        <v>45456</v>
      </c>
      <c r="H728" s="22">
        <v>45456</v>
      </c>
      <c r="I728" s="22">
        <v>45456</v>
      </c>
      <c r="J728" s="22">
        <v>45443</v>
      </c>
      <c r="K728" s="22">
        <v>45443</v>
      </c>
      <c r="L728" t="s">
        <v>192</v>
      </c>
      <c r="O728" t="s">
        <v>395</v>
      </c>
      <c r="P728" t="s">
        <v>196</v>
      </c>
      <c r="Q728" t="s">
        <v>197</v>
      </c>
      <c r="R728" t="s">
        <v>198</v>
      </c>
      <c r="S728" t="s">
        <v>81</v>
      </c>
    </row>
    <row r="729" spans="1:19" x14ac:dyDescent="0.35">
      <c r="A729">
        <v>57614</v>
      </c>
      <c r="C729">
        <v>104</v>
      </c>
      <c r="D729" t="s">
        <v>39</v>
      </c>
      <c r="E729" t="s">
        <v>328</v>
      </c>
      <c r="F729">
        <v>181.08</v>
      </c>
      <c r="G729" s="22">
        <v>45456</v>
      </c>
      <c r="H729" s="22">
        <v>45456</v>
      </c>
      <c r="I729" s="22">
        <v>45456</v>
      </c>
      <c r="J729" s="22">
        <v>45449</v>
      </c>
      <c r="K729" s="22">
        <v>45450</v>
      </c>
      <c r="L729" t="s">
        <v>192</v>
      </c>
      <c r="M729" t="s">
        <v>210</v>
      </c>
      <c r="N729" t="s">
        <v>211</v>
      </c>
      <c r="O729" t="s">
        <v>395</v>
      </c>
      <c r="P729" t="s">
        <v>196</v>
      </c>
      <c r="Q729" t="s">
        <v>197</v>
      </c>
      <c r="R729" t="s">
        <v>198</v>
      </c>
      <c r="S729" t="s">
        <v>81</v>
      </c>
    </row>
    <row r="730" spans="1:19" x14ac:dyDescent="0.35">
      <c r="A730">
        <v>43748</v>
      </c>
      <c r="B730">
        <v>107914</v>
      </c>
      <c r="C730">
        <v>104</v>
      </c>
      <c r="D730" t="s">
        <v>39</v>
      </c>
      <c r="E730" t="s">
        <v>370</v>
      </c>
      <c r="F730">
        <v>2500</v>
      </c>
      <c r="G730" s="22">
        <v>45456</v>
      </c>
      <c r="H730" s="22">
        <v>45456</v>
      </c>
      <c r="I730" s="22">
        <v>45456</v>
      </c>
      <c r="J730" s="22">
        <v>45225</v>
      </c>
      <c r="K730" s="22"/>
      <c r="M730" t="s">
        <v>216</v>
      </c>
      <c r="N730" t="s">
        <v>371</v>
      </c>
      <c r="O730" t="s">
        <v>395</v>
      </c>
      <c r="P730" t="s">
        <v>196</v>
      </c>
      <c r="Q730" t="s">
        <v>197</v>
      </c>
      <c r="R730" t="s">
        <v>198</v>
      </c>
      <c r="S730" t="s">
        <v>81</v>
      </c>
    </row>
    <row r="731" spans="1:19" x14ac:dyDescent="0.35">
      <c r="A731">
        <v>43736</v>
      </c>
      <c r="B731">
        <v>107915</v>
      </c>
      <c r="C731">
        <v>104</v>
      </c>
      <c r="D731" t="s">
        <v>39</v>
      </c>
      <c r="E731" t="s">
        <v>378</v>
      </c>
      <c r="F731">
        <v>2500</v>
      </c>
      <c r="G731" s="22">
        <v>45455</v>
      </c>
      <c r="H731" s="22">
        <v>45455</v>
      </c>
      <c r="I731" s="22">
        <v>45455</v>
      </c>
      <c r="J731" s="22">
        <v>45069</v>
      </c>
      <c r="K731" s="22"/>
      <c r="M731" t="s">
        <v>358</v>
      </c>
      <c r="N731" t="s">
        <v>359</v>
      </c>
      <c r="O731" t="s">
        <v>395</v>
      </c>
      <c r="P731" t="s">
        <v>196</v>
      </c>
      <c r="Q731" t="s">
        <v>197</v>
      </c>
      <c r="R731" t="s">
        <v>198</v>
      </c>
      <c r="S731" t="s">
        <v>81</v>
      </c>
    </row>
    <row r="732" spans="1:19" x14ac:dyDescent="0.35">
      <c r="A732">
        <v>55578</v>
      </c>
      <c r="C732">
        <v>104</v>
      </c>
      <c r="D732" t="s">
        <v>39</v>
      </c>
      <c r="E732" t="s">
        <v>376</v>
      </c>
      <c r="F732">
        <v>460</v>
      </c>
      <c r="G732" s="22">
        <v>45455</v>
      </c>
      <c r="H732" s="22">
        <v>45455</v>
      </c>
      <c r="I732" s="22">
        <v>45455</v>
      </c>
      <c r="J732" s="22">
        <v>45436</v>
      </c>
      <c r="K732" s="22">
        <v>45436</v>
      </c>
      <c r="L732" t="s">
        <v>97</v>
      </c>
      <c r="M732" t="s">
        <v>239</v>
      </c>
      <c r="N732" t="s">
        <v>377</v>
      </c>
      <c r="O732" t="s">
        <v>395</v>
      </c>
      <c r="P732" t="s">
        <v>196</v>
      </c>
      <c r="Q732" t="s">
        <v>197</v>
      </c>
      <c r="R732" t="s">
        <v>198</v>
      </c>
      <c r="S732" t="s">
        <v>81</v>
      </c>
    </row>
    <row r="733" spans="1:19" x14ac:dyDescent="0.35">
      <c r="A733">
        <v>55766</v>
      </c>
      <c r="C733">
        <v>104</v>
      </c>
      <c r="D733" t="s">
        <v>39</v>
      </c>
      <c r="E733" t="s">
        <v>406</v>
      </c>
      <c r="F733">
        <v>699.99</v>
      </c>
      <c r="G733" s="22">
        <v>45454</v>
      </c>
      <c r="H733" s="22">
        <v>45454</v>
      </c>
      <c r="I733" s="22">
        <v>45455</v>
      </c>
      <c r="J733" s="22">
        <v>45439</v>
      </c>
      <c r="K733" s="22">
        <v>45439</v>
      </c>
      <c r="L733" t="s">
        <v>97</v>
      </c>
      <c r="M733" t="s">
        <v>201</v>
      </c>
      <c r="N733" t="s">
        <v>202</v>
      </c>
      <c r="O733" t="s">
        <v>395</v>
      </c>
      <c r="P733" t="s">
        <v>196</v>
      </c>
      <c r="Q733" t="s">
        <v>197</v>
      </c>
      <c r="R733" t="s">
        <v>198</v>
      </c>
      <c r="S733" t="s">
        <v>81</v>
      </c>
    </row>
    <row r="734" spans="1:19" x14ac:dyDescent="0.35">
      <c r="A734">
        <v>56106</v>
      </c>
      <c r="C734">
        <v>104</v>
      </c>
      <c r="D734" t="s">
        <v>39</v>
      </c>
      <c r="E734" t="s">
        <v>206</v>
      </c>
      <c r="F734">
        <v>648</v>
      </c>
      <c r="G734" s="22">
        <v>45455</v>
      </c>
      <c r="H734" s="22">
        <v>45455</v>
      </c>
      <c r="I734" s="22">
        <v>45455</v>
      </c>
      <c r="J734" s="22">
        <v>45441</v>
      </c>
      <c r="K734" s="22">
        <v>45441</v>
      </c>
      <c r="L734" t="s">
        <v>192</v>
      </c>
      <c r="O734" t="s">
        <v>395</v>
      </c>
      <c r="P734" t="s">
        <v>196</v>
      </c>
      <c r="Q734" t="s">
        <v>197</v>
      </c>
      <c r="R734" t="s">
        <v>198</v>
      </c>
      <c r="S734" t="s">
        <v>81</v>
      </c>
    </row>
    <row r="735" spans="1:19" x14ac:dyDescent="0.35">
      <c r="A735">
        <v>56406</v>
      </c>
      <c r="C735">
        <v>104</v>
      </c>
      <c r="D735" t="s">
        <v>39</v>
      </c>
      <c r="E735" t="s">
        <v>204</v>
      </c>
      <c r="F735">
        <v>637.75</v>
      </c>
      <c r="G735" s="22">
        <v>45455</v>
      </c>
      <c r="H735" s="22">
        <v>45455</v>
      </c>
      <c r="I735" s="22">
        <v>45455</v>
      </c>
      <c r="J735" s="22">
        <v>45443</v>
      </c>
      <c r="K735" s="22">
        <v>45443</v>
      </c>
      <c r="L735" t="s">
        <v>192</v>
      </c>
      <c r="O735" t="s">
        <v>395</v>
      </c>
      <c r="P735" t="s">
        <v>196</v>
      </c>
      <c r="Q735" t="s">
        <v>197</v>
      </c>
      <c r="R735" t="s">
        <v>198</v>
      </c>
      <c r="S735" t="s">
        <v>81</v>
      </c>
    </row>
    <row r="736" spans="1:19" x14ac:dyDescent="0.35">
      <c r="A736">
        <v>56427</v>
      </c>
      <c r="C736">
        <v>104</v>
      </c>
      <c r="D736" t="s">
        <v>39</v>
      </c>
      <c r="E736" t="s">
        <v>207</v>
      </c>
      <c r="F736">
        <v>1898.15</v>
      </c>
      <c r="G736" s="22">
        <v>45455</v>
      </c>
      <c r="H736" s="22">
        <v>45455</v>
      </c>
      <c r="I736" s="22">
        <v>45455</v>
      </c>
      <c r="J736" s="22">
        <v>45443</v>
      </c>
      <c r="K736" s="22">
        <v>45443</v>
      </c>
      <c r="L736" t="s">
        <v>192</v>
      </c>
      <c r="O736" t="s">
        <v>395</v>
      </c>
      <c r="P736" t="s">
        <v>196</v>
      </c>
      <c r="Q736" t="s">
        <v>197</v>
      </c>
      <c r="R736" t="s">
        <v>198</v>
      </c>
      <c r="S736" t="s">
        <v>81</v>
      </c>
    </row>
    <row r="737" spans="1:19" x14ac:dyDescent="0.35">
      <c r="A737">
        <v>59067</v>
      </c>
      <c r="C737">
        <v>104</v>
      </c>
      <c r="D737" t="s">
        <v>39</v>
      </c>
      <c r="E737" t="s">
        <v>308</v>
      </c>
      <c r="F737">
        <v>75</v>
      </c>
      <c r="G737" s="22">
        <v>45455</v>
      </c>
      <c r="H737" s="22"/>
      <c r="I737" s="22">
        <v>45455</v>
      </c>
      <c r="J737" s="22">
        <v>45455</v>
      </c>
      <c r="K737" s="22">
        <v>45460</v>
      </c>
      <c r="L737" t="s">
        <v>309</v>
      </c>
      <c r="M737" t="s">
        <v>280</v>
      </c>
      <c r="N737" t="s">
        <v>281</v>
      </c>
      <c r="O737" t="s">
        <v>395</v>
      </c>
      <c r="P737" t="s">
        <v>196</v>
      </c>
      <c r="Q737" t="s">
        <v>197</v>
      </c>
      <c r="R737" t="s">
        <v>198</v>
      </c>
      <c r="S737" t="s">
        <v>81</v>
      </c>
    </row>
    <row r="738" spans="1:19" x14ac:dyDescent="0.35">
      <c r="A738">
        <v>59068</v>
      </c>
      <c r="C738">
        <v>104</v>
      </c>
      <c r="D738" t="s">
        <v>39</v>
      </c>
      <c r="E738" t="s">
        <v>308</v>
      </c>
      <c r="F738">
        <v>97.88</v>
      </c>
      <c r="G738" s="22">
        <v>45455</v>
      </c>
      <c r="H738" s="22"/>
      <c r="I738" s="22">
        <v>45455</v>
      </c>
      <c r="J738" s="22">
        <v>45455</v>
      </c>
      <c r="K738" s="22">
        <v>45460</v>
      </c>
      <c r="L738" t="s">
        <v>309</v>
      </c>
      <c r="M738" t="s">
        <v>280</v>
      </c>
      <c r="N738" t="s">
        <v>281</v>
      </c>
      <c r="O738" t="s">
        <v>395</v>
      </c>
      <c r="P738" t="s">
        <v>196</v>
      </c>
      <c r="Q738" t="s">
        <v>197</v>
      </c>
      <c r="R738" t="s">
        <v>198</v>
      </c>
      <c r="S738" t="s">
        <v>81</v>
      </c>
    </row>
    <row r="739" spans="1:19" x14ac:dyDescent="0.35">
      <c r="A739">
        <v>56922</v>
      </c>
      <c r="C739">
        <v>104</v>
      </c>
      <c r="D739" t="s">
        <v>39</v>
      </c>
      <c r="E739" t="s">
        <v>217</v>
      </c>
      <c r="F739">
        <v>220</v>
      </c>
      <c r="G739" s="22">
        <v>45455</v>
      </c>
      <c r="H739" s="22">
        <v>45455</v>
      </c>
      <c r="I739" s="22">
        <v>45455</v>
      </c>
      <c r="J739" s="22">
        <v>45447</v>
      </c>
      <c r="K739" s="22">
        <v>45447</v>
      </c>
      <c r="L739" t="s">
        <v>97</v>
      </c>
      <c r="M739" t="s">
        <v>216</v>
      </c>
      <c r="N739" t="s">
        <v>217</v>
      </c>
      <c r="O739" t="s">
        <v>395</v>
      </c>
      <c r="P739" t="s">
        <v>196</v>
      </c>
      <c r="Q739" t="s">
        <v>197</v>
      </c>
      <c r="R739" t="s">
        <v>198</v>
      </c>
      <c r="S739" t="s">
        <v>81</v>
      </c>
    </row>
    <row r="740" spans="1:19" x14ac:dyDescent="0.35">
      <c r="A740">
        <v>56957</v>
      </c>
      <c r="C740">
        <v>104</v>
      </c>
      <c r="D740" t="s">
        <v>39</v>
      </c>
      <c r="E740" t="s">
        <v>265</v>
      </c>
      <c r="F740">
        <v>75</v>
      </c>
      <c r="G740" s="22">
        <v>45455</v>
      </c>
      <c r="H740" s="22">
        <v>45455</v>
      </c>
      <c r="I740" s="22">
        <v>45455</v>
      </c>
      <c r="J740" s="22">
        <v>45441</v>
      </c>
      <c r="K740" s="22">
        <v>45447</v>
      </c>
      <c r="L740" t="s">
        <v>192</v>
      </c>
      <c r="O740" t="s">
        <v>395</v>
      </c>
      <c r="P740" t="s">
        <v>196</v>
      </c>
      <c r="Q740" t="s">
        <v>197</v>
      </c>
      <c r="R740" t="s">
        <v>198</v>
      </c>
      <c r="S740" t="s">
        <v>81</v>
      </c>
    </row>
    <row r="741" spans="1:19" x14ac:dyDescent="0.35">
      <c r="A741">
        <v>52079</v>
      </c>
      <c r="C741">
        <v>104</v>
      </c>
      <c r="D741" t="s">
        <v>39</v>
      </c>
      <c r="E741" t="s">
        <v>256</v>
      </c>
      <c r="F741">
        <v>7031.44</v>
      </c>
      <c r="G741" s="22">
        <v>45455</v>
      </c>
      <c r="H741" s="22">
        <v>45455</v>
      </c>
      <c r="I741" s="22">
        <v>45455</v>
      </c>
      <c r="J741" s="22">
        <v>45444</v>
      </c>
      <c r="K741" s="22">
        <v>45414</v>
      </c>
      <c r="L741" t="s">
        <v>97</v>
      </c>
      <c r="M741" t="s">
        <v>216</v>
      </c>
      <c r="N741" t="s">
        <v>362</v>
      </c>
      <c r="O741" t="s">
        <v>395</v>
      </c>
      <c r="P741" t="s">
        <v>196</v>
      </c>
      <c r="Q741" t="s">
        <v>197</v>
      </c>
      <c r="R741" t="s">
        <v>198</v>
      </c>
      <c r="S741" t="s">
        <v>81</v>
      </c>
    </row>
    <row r="742" spans="1:19" x14ac:dyDescent="0.35">
      <c r="A742">
        <v>58758</v>
      </c>
      <c r="C742">
        <v>104</v>
      </c>
      <c r="D742" t="s">
        <v>39</v>
      </c>
      <c r="E742" t="s">
        <v>308</v>
      </c>
      <c r="F742">
        <v>114</v>
      </c>
      <c r="G742" s="22">
        <v>45454</v>
      </c>
      <c r="H742" s="22"/>
      <c r="I742" s="22">
        <v>45454</v>
      </c>
      <c r="J742" s="22">
        <v>45454</v>
      </c>
      <c r="K742" s="22">
        <v>45457</v>
      </c>
      <c r="L742" t="s">
        <v>309</v>
      </c>
      <c r="M742" t="s">
        <v>193</v>
      </c>
      <c r="N742" t="s">
        <v>194</v>
      </c>
      <c r="O742" t="s">
        <v>395</v>
      </c>
      <c r="P742" t="s">
        <v>196</v>
      </c>
      <c r="Q742" t="s">
        <v>197</v>
      </c>
      <c r="R742" t="s">
        <v>198</v>
      </c>
      <c r="S742" t="s">
        <v>81</v>
      </c>
    </row>
    <row r="743" spans="1:19" x14ac:dyDescent="0.35">
      <c r="A743">
        <v>58759</v>
      </c>
      <c r="C743">
        <v>104</v>
      </c>
      <c r="D743" t="s">
        <v>39</v>
      </c>
      <c r="E743" t="s">
        <v>308</v>
      </c>
      <c r="F743">
        <v>14</v>
      </c>
      <c r="G743" s="22">
        <v>45454</v>
      </c>
      <c r="H743" s="22"/>
      <c r="I743" s="22">
        <v>45454</v>
      </c>
      <c r="J743" s="22">
        <v>45454</v>
      </c>
      <c r="K743" s="22">
        <v>45457</v>
      </c>
      <c r="L743" t="s">
        <v>309</v>
      </c>
      <c r="M743" t="s">
        <v>193</v>
      </c>
      <c r="N743" t="s">
        <v>194</v>
      </c>
      <c r="O743" t="s">
        <v>395</v>
      </c>
      <c r="P743" t="s">
        <v>196</v>
      </c>
      <c r="Q743" t="s">
        <v>197</v>
      </c>
      <c r="R743" t="s">
        <v>198</v>
      </c>
      <c r="S743" t="s">
        <v>81</v>
      </c>
    </row>
    <row r="744" spans="1:19" x14ac:dyDescent="0.35">
      <c r="A744">
        <v>55704</v>
      </c>
      <c r="C744">
        <v>104</v>
      </c>
      <c r="D744" t="s">
        <v>39</v>
      </c>
      <c r="E744" t="s">
        <v>293</v>
      </c>
      <c r="F744">
        <v>900</v>
      </c>
      <c r="G744" s="22">
        <v>45454</v>
      </c>
      <c r="H744" s="22">
        <v>45454</v>
      </c>
      <c r="I744" s="22">
        <v>45454</v>
      </c>
      <c r="J744" s="22">
        <v>45439</v>
      </c>
      <c r="K744" s="22">
        <v>45439</v>
      </c>
      <c r="L744" t="s">
        <v>192</v>
      </c>
      <c r="M744" t="s">
        <v>316</v>
      </c>
      <c r="N744" t="s">
        <v>340</v>
      </c>
      <c r="O744" t="s">
        <v>395</v>
      </c>
      <c r="P744" t="s">
        <v>196</v>
      </c>
      <c r="Q744" t="s">
        <v>197</v>
      </c>
      <c r="R744" t="s">
        <v>198</v>
      </c>
      <c r="S744" t="s">
        <v>81</v>
      </c>
    </row>
    <row r="745" spans="1:19" x14ac:dyDescent="0.35">
      <c r="A745">
        <v>55769</v>
      </c>
      <c r="C745">
        <v>104</v>
      </c>
      <c r="D745" t="s">
        <v>39</v>
      </c>
      <c r="E745" t="s">
        <v>299</v>
      </c>
      <c r="F745">
        <v>750</v>
      </c>
      <c r="G745" s="22">
        <v>45454</v>
      </c>
      <c r="H745" s="22">
        <v>45454</v>
      </c>
      <c r="I745" s="22">
        <v>45454</v>
      </c>
      <c r="J745" s="22">
        <v>45439</v>
      </c>
      <c r="K745" s="22">
        <v>45439</v>
      </c>
      <c r="L745" t="s">
        <v>97</v>
      </c>
      <c r="M745" t="s">
        <v>239</v>
      </c>
      <c r="N745" t="s">
        <v>337</v>
      </c>
      <c r="O745" t="s">
        <v>395</v>
      </c>
      <c r="P745" t="s">
        <v>196</v>
      </c>
      <c r="Q745" t="s">
        <v>197</v>
      </c>
      <c r="R745" t="s">
        <v>198</v>
      </c>
      <c r="S745" t="s">
        <v>81</v>
      </c>
    </row>
    <row r="746" spans="1:19" x14ac:dyDescent="0.35">
      <c r="A746">
        <v>55872</v>
      </c>
      <c r="C746">
        <v>104</v>
      </c>
      <c r="D746" t="s">
        <v>39</v>
      </c>
      <c r="E746" t="s">
        <v>204</v>
      </c>
      <c r="F746">
        <v>78</v>
      </c>
      <c r="G746" s="22">
        <v>45454</v>
      </c>
      <c r="H746" s="22">
        <v>45454</v>
      </c>
      <c r="I746" s="22">
        <v>45454</v>
      </c>
      <c r="J746" s="22">
        <v>45440</v>
      </c>
      <c r="K746" s="22">
        <v>45440</v>
      </c>
      <c r="L746" t="s">
        <v>192</v>
      </c>
      <c r="O746" t="s">
        <v>395</v>
      </c>
      <c r="P746" t="s">
        <v>196</v>
      </c>
      <c r="Q746" t="s">
        <v>197</v>
      </c>
      <c r="R746" t="s">
        <v>198</v>
      </c>
      <c r="S746" t="s">
        <v>81</v>
      </c>
    </row>
    <row r="747" spans="1:19" x14ac:dyDescent="0.35">
      <c r="A747">
        <v>55874</v>
      </c>
      <c r="C747">
        <v>104</v>
      </c>
      <c r="D747" t="s">
        <v>39</v>
      </c>
      <c r="E747" t="s">
        <v>231</v>
      </c>
      <c r="F747">
        <v>2050.1799999999998</v>
      </c>
      <c r="G747" s="22">
        <v>45454</v>
      </c>
      <c r="H747" s="22">
        <v>45454</v>
      </c>
      <c r="I747" s="22">
        <v>45454</v>
      </c>
      <c r="J747" s="22">
        <v>45440</v>
      </c>
      <c r="K747" s="22">
        <v>45440</v>
      </c>
      <c r="L747" t="s">
        <v>192</v>
      </c>
      <c r="O747" t="s">
        <v>395</v>
      </c>
      <c r="P747" t="s">
        <v>196</v>
      </c>
      <c r="Q747" t="s">
        <v>197</v>
      </c>
      <c r="R747" t="s">
        <v>198</v>
      </c>
      <c r="S747" t="s">
        <v>81</v>
      </c>
    </row>
    <row r="748" spans="1:19" x14ac:dyDescent="0.35">
      <c r="A748">
        <v>56101</v>
      </c>
      <c r="C748">
        <v>104</v>
      </c>
      <c r="D748" t="s">
        <v>39</v>
      </c>
      <c r="E748" t="s">
        <v>207</v>
      </c>
      <c r="F748">
        <v>365.44</v>
      </c>
      <c r="G748" s="22">
        <v>45454</v>
      </c>
      <c r="H748" s="22">
        <v>45454</v>
      </c>
      <c r="I748" s="22">
        <v>45454</v>
      </c>
      <c r="J748" s="22">
        <v>45441</v>
      </c>
      <c r="K748" s="22">
        <v>45441</v>
      </c>
      <c r="L748" t="s">
        <v>192</v>
      </c>
      <c r="O748" t="s">
        <v>395</v>
      </c>
      <c r="P748" t="s">
        <v>196</v>
      </c>
      <c r="Q748" t="s">
        <v>197</v>
      </c>
      <c r="R748" t="s">
        <v>198</v>
      </c>
      <c r="S748" t="s">
        <v>81</v>
      </c>
    </row>
    <row r="749" spans="1:19" x14ac:dyDescent="0.35">
      <c r="A749">
        <v>56111</v>
      </c>
      <c r="C749">
        <v>104</v>
      </c>
      <c r="D749" t="s">
        <v>39</v>
      </c>
      <c r="E749" t="s">
        <v>230</v>
      </c>
      <c r="F749">
        <v>550.55999999999995</v>
      </c>
      <c r="G749" s="22">
        <v>45454</v>
      </c>
      <c r="H749" s="22">
        <v>45454</v>
      </c>
      <c r="I749" s="22">
        <v>45454</v>
      </c>
      <c r="J749" s="22">
        <v>45441</v>
      </c>
      <c r="K749" s="22">
        <v>45441</v>
      </c>
      <c r="L749" t="s">
        <v>192</v>
      </c>
      <c r="O749" t="s">
        <v>395</v>
      </c>
      <c r="P749" t="s">
        <v>196</v>
      </c>
      <c r="Q749" t="s">
        <v>197</v>
      </c>
      <c r="R749" t="s">
        <v>198</v>
      </c>
      <c r="S749" t="s">
        <v>81</v>
      </c>
    </row>
    <row r="750" spans="1:19" x14ac:dyDescent="0.35">
      <c r="A750">
        <v>56414</v>
      </c>
      <c r="C750">
        <v>104</v>
      </c>
      <c r="D750" t="s">
        <v>39</v>
      </c>
      <c r="E750" t="s">
        <v>264</v>
      </c>
      <c r="F750">
        <v>188.68</v>
      </c>
      <c r="G750" s="22">
        <v>45454</v>
      </c>
      <c r="H750" s="22">
        <v>45454</v>
      </c>
      <c r="I750" s="22">
        <v>45454</v>
      </c>
      <c r="J750" s="22">
        <v>45443</v>
      </c>
      <c r="K750" s="22">
        <v>45443</v>
      </c>
      <c r="L750" t="s">
        <v>192</v>
      </c>
      <c r="O750" t="s">
        <v>395</v>
      </c>
      <c r="P750" t="s">
        <v>196</v>
      </c>
      <c r="Q750" t="s">
        <v>197</v>
      </c>
      <c r="R750" t="s">
        <v>198</v>
      </c>
      <c r="S750" t="s">
        <v>81</v>
      </c>
    </row>
    <row r="751" spans="1:19" x14ac:dyDescent="0.35">
      <c r="A751">
        <v>56420</v>
      </c>
      <c r="C751">
        <v>104</v>
      </c>
      <c r="D751" t="s">
        <v>39</v>
      </c>
      <c r="E751" t="s">
        <v>266</v>
      </c>
      <c r="F751">
        <v>2124.54</v>
      </c>
      <c r="G751" s="22">
        <v>45454</v>
      </c>
      <c r="H751" s="22">
        <v>45454</v>
      </c>
      <c r="I751" s="22">
        <v>45454</v>
      </c>
      <c r="J751" s="22">
        <v>45442</v>
      </c>
      <c r="K751" s="22">
        <v>45443</v>
      </c>
      <c r="L751" t="s">
        <v>192</v>
      </c>
      <c r="M751" t="s">
        <v>210</v>
      </c>
      <c r="N751" t="s">
        <v>211</v>
      </c>
      <c r="O751" t="s">
        <v>395</v>
      </c>
      <c r="P751" t="s">
        <v>196</v>
      </c>
      <c r="Q751" t="s">
        <v>197</v>
      </c>
      <c r="R751" t="s">
        <v>198</v>
      </c>
      <c r="S751" t="s">
        <v>81</v>
      </c>
    </row>
    <row r="752" spans="1:19" x14ac:dyDescent="0.35">
      <c r="A752">
        <v>56421</v>
      </c>
      <c r="C752">
        <v>104</v>
      </c>
      <c r="D752" t="s">
        <v>39</v>
      </c>
      <c r="E752" t="s">
        <v>236</v>
      </c>
      <c r="F752">
        <v>1356.9</v>
      </c>
      <c r="G752" s="22">
        <v>45454</v>
      </c>
      <c r="H752" s="22">
        <v>45454</v>
      </c>
      <c r="I752" s="22">
        <v>45454</v>
      </c>
      <c r="J752" s="22">
        <v>45443</v>
      </c>
      <c r="K752" s="22">
        <v>45443</v>
      </c>
      <c r="L752" t="s">
        <v>192</v>
      </c>
      <c r="O752" t="s">
        <v>395</v>
      </c>
      <c r="P752" t="s">
        <v>196</v>
      </c>
      <c r="Q752" t="s">
        <v>197</v>
      </c>
      <c r="R752" t="s">
        <v>198</v>
      </c>
      <c r="S752" t="s">
        <v>81</v>
      </c>
    </row>
    <row r="753" spans="1:19" x14ac:dyDescent="0.35">
      <c r="A753">
        <v>56432</v>
      </c>
      <c r="C753">
        <v>104</v>
      </c>
      <c r="D753" t="s">
        <v>39</v>
      </c>
      <c r="E753" t="s">
        <v>265</v>
      </c>
      <c r="F753">
        <v>1132.2</v>
      </c>
      <c r="G753" s="22">
        <v>45454</v>
      </c>
      <c r="H753" s="22">
        <v>45454</v>
      </c>
      <c r="I753" s="22">
        <v>45454</v>
      </c>
      <c r="J753" s="22">
        <v>45443</v>
      </c>
      <c r="K753" s="22">
        <v>45443</v>
      </c>
      <c r="L753" t="s">
        <v>192</v>
      </c>
      <c r="O753" t="s">
        <v>395</v>
      </c>
      <c r="P753" t="s">
        <v>196</v>
      </c>
      <c r="Q753" t="s">
        <v>197</v>
      </c>
      <c r="R753" t="s">
        <v>198</v>
      </c>
      <c r="S753" t="s">
        <v>81</v>
      </c>
    </row>
    <row r="754" spans="1:19" x14ac:dyDescent="0.35">
      <c r="A754">
        <v>49859</v>
      </c>
      <c r="C754">
        <v>104</v>
      </c>
      <c r="D754" t="s">
        <v>39</v>
      </c>
      <c r="E754" t="s">
        <v>232</v>
      </c>
      <c r="F754">
        <v>12466.67</v>
      </c>
      <c r="G754" s="22">
        <v>45454</v>
      </c>
      <c r="H754" s="22">
        <v>45454</v>
      </c>
      <c r="I754" s="22">
        <v>45454</v>
      </c>
      <c r="J754" s="22">
        <v>45413</v>
      </c>
      <c r="K754" s="22">
        <v>45399</v>
      </c>
      <c r="L754" t="s">
        <v>97</v>
      </c>
      <c r="M754" t="s">
        <v>216</v>
      </c>
      <c r="N754" t="s">
        <v>233</v>
      </c>
      <c r="O754" t="s">
        <v>395</v>
      </c>
      <c r="P754" t="s">
        <v>196</v>
      </c>
      <c r="Q754" t="s">
        <v>197</v>
      </c>
      <c r="R754" t="s">
        <v>198</v>
      </c>
      <c r="S754" t="s">
        <v>81</v>
      </c>
    </row>
    <row r="755" spans="1:19" x14ac:dyDescent="0.35">
      <c r="A755">
        <v>55328</v>
      </c>
      <c r="C755">
        <v>104</v>
      </c>
      <c r="D755" t="s">
        <v>39</v>
      </c>
      <c r="E755" t="s">
        <v>209</v>
      </c>
      <c r="F755">
        <v>1207.5999999999999</v>
      </c>
      <c r="G755" s="22">
        <v>45454</v>
      </c>
      <c r="H755" s="22">
        <v>45454</v>
      </c>
      <c r="I755" s="22">
        <v>45454</v>
      </c>
      <c r="J755" s="22">
        <v>45435</v>
      </c>
      <c r="K755" s="22">
        <v>45435</v>
      </c>
      <c r="L755" t="s">
        <v>192</v>
      </c>
      <c r="O755" t="s">
        <v>395</v>
      </c>
      <c r="P755" t="s">
        <v>196</v>
      </c>
      <c r="Q755" t="s">
        <v>197</v>
      </c>
      <c r="R755" t="s">
        <v>198</v>
      </c>
      <c r="S755" t="s">
        <v>81</v>
      </c>
    </row>
    <row r="756" spans="1:19" x14ac:dyDescent="0.35">
      <c r="A756">
        <v>57456</v>
      </c>
      <c r="C756">
        <v>104</v>
      </c>
      <c r="D756" t="s">
        <v>39</v>
      </c>
      <c r="E756" t="s">
        <v>267</v>
      </c>
      <c r="F756">
        <v>474</v>
      </c>
      <c r="G756" s="22">
        <v>45454</v>
      </c>
      <c r="H756" s="22">
        <v>45454</v>
      </c>
      <c r="I756" s="22">
        <v>45454</v>
      </c>
      <c r="J756" s="22">
        <v>45447</v>
      </c>
      <c r="K756" s="22">
        <v>45449</v>
      </c>
      <c r="L756" t="s">
        <v>192</v>
      </c>
      <c r="O756" t="s">
        <v>395</v>
      </c>
      <c r="P756" t="s">
        <v>196</v>
      </c>
      <c r="Q756" t="s">
        <v>197</v>
      </c>
      <c r="R756" t="s">
        <v>198</v>
      </c>
      <c r="S756" t="s">
        <v>81</v>
      </c>
    </row>
    <row r="757" spans="1:19" x14ac:dyDescent="0.35">
      <c r="A757">
        <v>53972</v>
      </c>
      <c r="C757">
        <v>104</v>
      </c>
      <c r="D757" t="s">
        <v>39</v>
      </c>
      <c r="E757" t="s">
        <v>215</v>
      </c>
      <c r="F757">
        <v>1300</v>
      </c>
      <c r="G757" s="22">
        <v>45451</v>
      </c>
      <c r="H757" s="22">
        <v>45453</v>
      </c>
      <c r="I757" s="22">
        <v>45453</v>
      </c>
      <c r="J757" s="22">
        <v>45444</v>
      </c>
      <c r="K757" s="22">
        <v>45426</v>
      </c>
      <c r="L757" t="s">
        <v>309</v>
      </c>
      <c r="M757" t="s">
        <v>216</v>
      </c>
      <c r="N757" t="s">
        <v>217</v>
      </c>
      <c r="O757" t="s">
        <v>390</v>
      </c>
      <c r="P757" t="s">
        <v>196</v>
      </c>
      <c r="Q757" t="s">
        <v>197</v>
      </c>
      <c r="R757" t="s">
        <v>198</v>
      </c>
      <c r="S757" t="s">
        <v>81</v>
      </c>
    </row>
    <row r="758" spans="1:19" x14ac:dyDescent="0.35">
      <c r="A758">
        <v>54020</v>
      </c>
      <c r="C758">
        <v>104</v>
      </c>
      <c r="D758" t="s">
        <v>39</v>
      </c>
      <c r="E758" t="s">
        <v>283</v>
      </c>
      <c r="F758">
        <v>1108.8</v>
      </c>
      <c r="G758" s="22">
        <v>45453</v>
      </c>
      <c r="H758" s="22">
        <v>45453</v>
      </c>
      <c r="I758" s="22">
        <v>45453</v>
      </c>
      <c r="J758" s="22">
        <v>45422</v>
      </c>
      <c r="K758" s="22">
        <v>45427</v>
      </c>
      <c r="L758" t="s">
        <v>192</v>
      </c>
      <c r="O758" t="s">
        <v>395</v>
      </c>
      <c r="P758" t="s">
        <v>196</v>
      </c>
      <c r="Q758" t="s">
        <v>197</v>
      </c>
      <c r="R758" t="s">
        <v>198</v>
      </c>
      <c r="S758" t="s">
        <v>81</v>
      </c>
    </row>
    <row r="759" spans="1:19" x14ac:dyDescent="0.35">
      <c r="A759">
        <v>55040</v>
      </c>
      <c r="C759">
        <v>104</v>
      </c>
      <c r="D759" t="s">
        <v>39</v>
      </c>
      <c r="E759" t="s">
        <v>235</v>
      </c>
      <c r="F759">
        <v>1188.1199999999999</v>
      </c>
      <c r="G759" s="22">
        <v>45452</v>
      </c>
      <c r="H759" s="22">
        <v>45453</v>
      </c>
      <c r="I759" s="22">
        <v>45453</v>
      </c>
      <c r="J759" s="22">
        <v>45434</v>
      </c>
      <c r="K759" s="22">
        <v>45434</v>
      </c>
      <c r="L759" t="s">
        <v>192</v>
      </c>
      <c r="O759" t="s">
        <v>390</v>
      </c>
      <c r="P759" t="s">
        <v>196</v>
      </c>
      <c r="Q759" t="s">
        <v>197</v>
      </c>
      <c r="R759" t="s">
        <v>198</v>
      </c>
      <c r="S759" t="s">
        <v>81</v>
      </c>
    </row>
    <row r="760" spans="1:19" x14ac:dyDescent="0.35">
      <c r="A760">
        <v>55317</v>
      </c>
      <c r="C760">
        <v>104</v>
      </c>
      <c r="D760" t="s">
        <v>39</v>
      </c>
      <c r="F760">
        <v>562</v>
      </c>
      <c r="G760" s="22">
        <v>45453</v>
      </c>
      <c r="H760" s="22">
        <v>45453</v>
      </c>
      <c r="I760" s="22">
        <v>45453</v>
      </c>
      <c r="J760" s="22">
        <v>45435</v>
      </c>
      <c r="K760" s="22">
        <v>45435</v>
      </c>
      <c r="L760" t="s">
        <v>192</v>
      </c>
      <c r="O760" t="s">
        <v>395</v>
      </c>
      <c r="P760" t="s">
        <v>196</v>
      </c>
      <c r="Q760" t="s">
        <v>197</v>
      </c>
      <c r="R760" t="s">
        <v>198</v>
      </c>
      <c r="S760" t="s">
        <v>81</v>
      </c>
    </row>
    <row r="761" spans="1:19" x14ac:dyDescent="0.35">
      <c r="A761">
        <v>62318</v>
      </c>
      <c r="C761">
        <v>104</v>
      </c>
      <c r="D761" t="s">
        <v>39</v>
      </c>
      <c r="E761" t="s">
        <v>293</v>
      </c>
      <c r="F761">
        <v>49.35</v>
      </c>
      <c r="G761" s="22">
        <v>45453</v>
      </c>
      <c r="H761" s="22"/>
      <c r="I761" s="22">
        <v>45453</v>
      </c>
      <c r="J761" s="22">
        <v>45453</v>
      </c>
      <c r="K761" s="22">
        <v>45475</v>
      </c>
      <c r="L761" t="s">
        <v>286</v>
      </c>
      <c r="M761" t="s">
        <v>287</v>
      </c>
      <c r="N761" t="s">
        <v>25</v>
      </c>
      <c r="O761" t="s">
        <v>395</v>
      </c>
      <c r="S761" t="s">
        <v>81</v>
      </c>
    </row>
    <row r="762" spans="1:19" x14ac:dyDescent="0.35">
      <c r="A762">
        <v>55840</v>
      </c>
      <c r="C762">
        <v>104</v>
      </c>
      <c r="D762" t="s">
        <v>39</v>
      </c>
      <c r="E762" t="s">
        <v>282</v>
      </c>
      <c r="F762">
        <v>570.5</v>
      </c>
      <c r="G762" s="22">
        <v>45451</v>
      </c>
      <c r="H762" s="22">
        <v>45453</v>
      </c>
      <c r="I762" s="22">
        <v>45453</v>
      </c>
      <c r="J762" s="22">
        <v>45440</v>
      </c>
      <c r="K762" s="22">
        <v>45440</v>
      </c>
      <c r="L762" t="s">
        <v>192</v>
      </c>
      <c r="O762" t="s">
        <v>390</v>
      </c>
      <c r="P762" t="s">
        <v>196</v>
      </c>
      <c r="Q762" t="s">
        <v>197</v>
      </c>
      <c r="R762" t="s">
        <v>198</v>
      </c>
      <c r="S762" t="s">
        <v>81</v>
      </c>
    </row>
    <row r="763" spans="1:19" x14ac:dyDescent="0.35">
      <c r="A763">
        <v>55857</v>
      </c>
      <c r="C763">
        <v>104</v>
      </c>
      <c r="D763" t="s">
        <v>39</v>
      </c>
      <c r="E763" t="s">
        <v>259</v>
      </c>
      <c r="F763">
        <v>702</v>
      </c>
      <c r="G763" s="22">
        <v>45453</v>
      </c>
      <c r="H763" s="22">
        <v>45453</v>
      </c>
      <c r="I763" s="22">
        <v>45453</v>
      </c>
      <c r="J763" s="22">
        <v>45440</v>
      </c>
      <c r="K763" s="22">
        <v>45440</v>
      </c>
      <c r="L763" t="s">
        <v>192</v>
      </c>
      <c r="O763" t="s">
        <v>395</v>
      </c>
      <c r="P763" t="s">
        <v>196</v>
      </c>
      <c r="Q763" t="s">
        <v>197</v>
      </c>
      <c r="R763" t="s">
        <v>198</v>
      </c>
      <c r="S763" t="s">
        <v>81</v>
      </c>
    </row>
    <row r="764" spans="1:19" x14ac:dyDescent="0.35">
      <c r="A764">
        <v>55859</v>
      </c>
      <c r="C764">
        <v>104</v>
      </c>
      <c r="D764" t="s">
        <v>39</v>
      </c>
      <c r="E764" t="s">
        <v>207</v>
      </c>
      <c r="F764">
        <v>1775.64</v>
      </c>
      <c r="G764" s="22">
        <v>45453</v>
      </c>
      <c r="H764" s="22">
        <v>45453</v>
      </c>
      <c r="I764" s="22">
        <v>45453</v>
      </c>
      <c r="J764" s="22">
        <v>45440</v>
      </c>
      <c r="K764" s="22">
        <v>45440</v>
      </c>
      <c r="L764" t="s">
        <v>192</v>
      </c>
      <c r="O764" t="s">
        <v>395</v>
      </c>
      <c r="P764" t="s">
        <v>196</v>
      </c>
      <c r="Q764" t="s">
        <v>197</v>
      </c>
      <c r="R764" t="s">
        <v>198</v>
      </c>
      <c r="S764" t="s">
        <v>81</v>
      </c>
    </row>
    <row r="765" spans="1:19" x14ac:dyDescent="0.35">
      <c r="A765">
        <v>55860</v>
      </c>
      <c r="C765">
        <v>104</v>
      </c>
      <c r="D765" t="s">
        <v>39</v>
      </c>
      <c r="E765" t="s">
        <v>206</v>
      </c>
      <c r="F765">
        <v>864</v>
      </c>
      <c r="G765" s="22">
        <v>45453</v>
      </c>
      <c r="H765" s="22">
        <v>45453</v>
      </c>
      <c r="I765" s="22">
        <v>45453</v>
      </c>
      <c r="J765" s="22">
        <v>45440</v>
      </c>
      <c r="K765" s="22">
        <v>45440</v>
      </c>
      <c r="L765" t="s">
        <v>192</v>
      </c>
      <c r="O765" t="s">
        <v>395</v>
      </c>
      <c r="P765" t="s">
        <v>196</v>
      </c>
      <c r="Q765" t="s">
        <v>197</v>
      </c>
      <c r="R765" t="s">
        <v>198</v>
      </c>
      <c r="S765" t="s">
        <v>81</v>
      </c>
    </row>
    <row r="766" spans="1:19" x14ac:dyDescent="0.35">
      <c r="A766">
        <v>55870</v>
      </c>
      <c r="C766">
        <v>104</v>
      </c>
      <c r="D766" t="s">
        <v>39</v>
      </c>
      <c r="E766" t="s">
        <v>268</v>
      </c>
      <c r="F766">
        <v>2588.33</v>
      </c>
      <c r="G766" s="22">
        <v>45453</v>
      </c>
      <c r="H766" s="22">
        <v>45453</v>
      </c>
      <c r="I766" s="22">
        <v>45453</v>
      </c>
      <c r="J766" s="22">
        <v>45440</v>
      </c>
      <c r="K766" s="22">
        <v>45440</v>
      </c>
      <c r="L766" t="s">
        <v>192</v>
      </c>
      <c r="O766" t="s">
        <v>395</v>
      </c>
      <c r="P766" t="s">
        <v>196</v>
      </c>
      <c r="Q766" t="s">
        <v>197</v>
      </c>
      <c r="R766" t="s">
        <v>198</v>
      </c>
      <c r="S766" t="s">
        <v>81</v>
      </c>
    </row>
    <row r="767" spans="1:19" x14ac:dyDescent="0.35">
      <c r="A767">
        <v>55871</v>
      </c>
      <c r="C767">
        <v>104</v>
      </c>
      <c r="D767" t="s">
        <v>39</v>
      </c>
      <c r="E767" t="s">
        <v>204</v>
      </c>
      <c r="F767">
        <v>850.75</v>
      </c>
      <c r="G767" s="22">
        <v>45451</v>
      </c>
      <c r="H767" s="22">
        <v>45453</v>
      </c>
      <c r="I767" s="22">
        <v>45453</v>
      </c>
      <c r="J767" s="22">
        <v>45440</v>
      </c>
      <c r="K767" s="22">
        <v>45440</v>
      </c>
      <c r="L767" t="s">
        <v>192</v>
      </c>
      <c r="O767" t="s">
        <v>390</v>
      </c>
      <c r="P767" t="s">
        <v>196</v>
      </c>
      <c r="Q767" t="s">
        <v>197</v>
      </c>
      <c r="R767" t="s">
        <v>198</v>
      </c>
      <c r="S767" t="s">
        <v>81</v>
      </c>
    </row>
    <row r="768" spans="1:19" x14ac:dyDescent="0.35">
      <c r="A768">
        <v>55873</v>
      </c>
      <c r="C768">
        <v>104</v>
      </c>
      <c r="D768" t="s">
        <v>39</v>
      </c>
      <c r="E768" t="s">
        <v>230</v>
      </c>
      <c r="F768">
        <v>375.99</v>
      </c>
      <c r="G768" s="22">
        <v>45451</v>
      </c>
      <c r="H768" s="22">
        <v>45453</v>
      </c>
      <c r="I768" s="22">
        <v>45453</v>
      </c>
      <c r="J768" s="22">
        <v>45440</v>
      </c>
      <c r="K768" s="22">
        <v>45440</v>
      </c>
      <c r="L768" t="s">
        <v>192</v>
      </c>
      <c r="O768" t="s">
        <v>390</v>
      </c>
      <c r="P768" t="s">
        <v>196</v>
      </c>
      <c r="Q768" t="s">
        <v>197</v>
      </c>
      <c r="R768" t="s">
        <v>198</v>
      </c>
      <c r="S768" t="s">
        <v>81</v>
      </c>
    </row>
    <row r="769" spans="1:19" x14ac:dyDescent="0.35">
      <c r="A769">
        <v>55877</v>
      </c>
      <c r="C769">
        <v>104</v>
      </c>
      <c r="D769" t="s">
        <v>39</v>
      </c>
      <c r="E769" t="s">
        <v>263</v>
      </c>
      <c r="F769">
        <v>1800.08</v>
      </c>
      <c r="G769" s="22">
        <v>45452</v>
      </c>
      <c r="H769" s="22">
        <v>45453</v>
      </c>
      <c r="I769" s="22">
        <v>45453</v>
      </c>
      <c r="J769" s="22">
        <v>45440</v>
      </c>
      <c r="K769" s="22">
        <v>45440</v>
      </c>
      <c r="L769" t="s">
        <v>192</v>
      </c>
      <c r="O769" t="s">
        <v>390</v>
      </c>
      <c r="P769" t="s">
        <v>196</v>
      </c>
      <c r="Q769" t="s">
        <v>197</v>
      </c>
      <c r="R769" t="s">
        <v>198</v>
      </c>
      <c r="S769" t="s">
        <v>81</v>
      </c>
    </row>
    <row r="770" spans="1:19" x14ac:dyDescent="0.35">
      <c r="A770">
        <v>56094</v>
      </c>
      <c r="C770">
        <v>104</v>
      </c>
      <c r="D770" t="s">
        <v>39</v>
      </c>
      <c r="F770">
        <v>3485.4</v>
      </c>
      <c r="G770" s="22">
        <v>45453</v>
      </c>
      <c r="H770" s="22">
        <v>45453</v>
      </c>
      <c r="I770" s="22">
        <v>45453</v>
      </c>
      <c r="J770" s="22">
        <v>45441</v>
      </c>
      <c r="K770" s="22">
        <v>45441</v>
      </c>
      <c r="L770" t="s">
        <v>192</v>
      </c>
      <c r="O770" t="s">
        <v>395</v>
      </c>
      <c r="P770" t="s">
        <v>196</v>
      </c>
      <c r="Q770" t="s">
        <v>197</v>
      </c>
      <c r="R770" t="s">
        <v>198</v>
      </c>
      <c r="S770" t="s">
        <v>81</v>
      </c>
    </row>
    <row r="771" spans="1:19" x14ac:dyDescent="0.35">
      <c r="A771">
        <v>56103</v>
      </c>
      <c r="C771">
        <v>104</v>
      </c>
      <c r="D771" t="s">
        <v>39</v>
      </c>
      <c r="E771" t="s">
        <v>345</v>
      </c>
      <c r="F771">
        <v>2208.9699999999998</v>
      </c>
      <c r="G771" s="22">
        <v>45453</v>
      </c>
      <c r="H771" s="22">
        <v>45453</v>
      </c>
      <c r="I771" s="22">
        <v>45453</v>
      </c>
      <c r="J771" s="22">
        <v>45441</v>
      </c>
      <c r="K771" s="22">
        <v>45441</v>
      </c>
      <c r="L771" t="s">
        <v>192</v>
      </c>
      <c r="O771" t="s">
        <v>395</v>
      </c>
      <c r="P771" t="s">
        <v>196</v>
      </c>
      <c r="Q771" t="s">
        <v>197</v>
      </c>
      <c r="R771" t="s">
        <v>198</v>
      </c>
      <c r="S771" t="s">
        <v>81</v>
      </c>
    </row>
    <row r="772" spans="1:19" x14ac:dyDescent="0.35">
      <c r="A772">
        <v>56104</v>
      </c>
      <c r="C772">
        <v>104</v>
      </c>
      <c r="D772" t="s">
        <v>39</v>
      </c>
      <c r="E772" t="s">
        <v>269</v>
      </c>
      <c r="F772">
        <v>479</v>
      </c>
      <c r="G772" s="22">
        <v>45453</v>
      </c>
      <c r="H772" s="22">
        <v>45453</v>
      </c>
      <c r="I772" s="22">
        <v>45453</v>
      </c>
      <c r="J772" s="22">
        <v>45441</v>
      </c>
      <c r="K772" s="22">
        <v>45441</v>
      </c>
      <c r="L772" t="s">
        <v>192</v>
      </c>
      <c r="O772" t="s">
        <v>395</v>
      </c>
      <c r="P772" t="s">
        <v>196</v>
      </c>
      <c r="Q772" t="s">
        <v>197</v>
      </c>
      <c r="R772" t="s">
        <v>198</v>
      </c>
      <c r="S772" t="s">
        <v>81</v>
      </c>
    </row>
    <row r="773" spans="1:19" x14ac:dyDescent="0.35">
      <c r="A773">
        <v>56110</v>
      </c>
      <c r="C773">
        <v>104</v>
      </c>
      <c r="D773" t="s">
        <v>39</v>
      </c>
      <c r="E773" t="s">
        <v>230</v>
      </c>
      <c r="F773">
        <v>322.66000000000003</v>
      </c>
      <c r="G773" s="22">
        <v>45453</v>
      </c>
      <c r="H773" s="22">
        <v>45453</v>
      </c>
      <c r="I773" s="22">
        <v>45453</v>
      </c>
      <c r="J773" s="22">
        <v>45441</v>
      </c>
      <c r="K773" s="22">
        <v>45441</v>
      </c>
      <c r="L773" t="s">
        <v>192</v>
      </c>
      <c r="O773" t="s">
        <v>395</v>
      </c>
      <c r="P773" t="s">
        <v>196</v>
      </c>
      <c r="Q773" t="s">
        <v>197</v>
      </c>
      <c r="R773" t="s">
        <v>198</v>
      </c>
      <c r="S773" t="s">
        <v>81</v>
      </c>
    </row>
    <row r="774" spans="1:19" x14ac:dyDescent="0.35">
      <c r="A774">
        <v>56112</v>
      </c>
      <c r="C774">
        <v>104</v>
      </c>
      <c r="D774" t="s">
        <v>39</v>
      </c>
      <c r="E774" t="s">
        <v>270</v>
      </c>
      <c r="F774">
        <v>2496.11</v>
      </c>
      <c r="G774" s="22">
        <v>45453</v>
      </c>
      <c r="H774" s="22">
        <v>45453</v>
      </c>
      <c r="I774" s="22">
        <v>45453</v>
      </c>
      <c r="J774" s="22">
        <v>45441</v>
      </c>
      <c r="K774" s="22">
        <v>45441</v>
      </c>
      <c r="L774" t="s">
        <v>192</v>
      </c>
      <c r="O774" t="s">
        <v>395</v>
      </c>
      <c r="P774" t="s">
        <v>196</v>
      </c>
      <c r="Q774" t="s">
        <v>197</v>
      </c>
      <c r="R774" t="s">
        <v>198</v>
      </c>
      <c r="S774" t="s">
        <v>81</v>
      </c>
    </row>
    <row r="775" spans="1:19" x14ac:dyDescent="0.35">
      <c r="A775">
        <v>56412</v>
      </c>
      <c r="C775">
        <v>104</v>
      </c>
      <c r="D775" t="s">
        <v>39</v>
      </c>
      <c r="E775" t="s">
        <v>228</v>
      </c>
      <c r="F775">
        <v>513</v>
      </c>
      <c r="G775" s="22">
        <v>45453</v>
      </c>
      <c r="H775" s="22">
        <v>45453</v>
      </c>
      <c r="I775" s="22">
        <v>45453</v>
      </c>
      <c r="J775" s="22">
        <v>45443</v>
      </c>
      <c r="K775" s="22">
        <v>45443</v>
      </c>
      <c r="L775" t="s">
        <v>192</v>
      </c>
      <c r="N775" t="s">
        <v>221</v>
      </c>
      <c r="O775" t="s">
        <v>395</v>
      </c>
      <c r="P775" t="s">
        <v>196</v>
      </c>
      <c r="Q775" t="s">
        <v>197</v>
      </c>
      <c r="R775" t="s">
        <v>198</v>
      </c>
      <c r="S775" t="s">
        <v>81</v>
      </c>
    </row>
    <row r="776" spans="1:19" x14ac:dyDescent="0.35">
      <c r="A776">
        <v>56419</v>
      </c>
      <c r="C776">
        <v>104</v>
      </c>
      <c r="D776" t="s">
        <v>39</v>
      </c>
      <c r="E776" t="s">
        <v>270</v>
      </c>
      <c r="F776">
        <v>627.20000000000005</v>
      </c>
      <c r="G776" s="22">
        <v>45453</v>
      </c>
      <c r="H776" s="22">
        <v>45453</v>
      </c>
      <c r="I776" s="22">
        <v>45453</v>
      </c>
      <c r="J776" s="22">
        <v>45443</v>
      </c>
      <c r="K776" s="22">
        <v>45443</v>
      </c>
      <c r="L776" t="s">
        <v>192</v>
      </c>
      <c r="O776" t="s">
        <v>395</v>
      </c>
      <c r="P776" t="s">
        <v>196</v>
      </c>
      <c r="Q776" t="s">
        <v>197</v>
      </c>
      <c r="R776" t="s">
        <v>198</v>
      </c>
      <c r="S776" t="s">
        <v>81</v>
      </c>
    </row>
    <row r="777" spans="1:19" x14ac:dyDescent="0.35">
      <c r="A777">
        <v>56636</v>
      </c>
      <c r="C777">
        <v>104</v>
      </c>
      <c r="D777" t="s">
        <v>39</v>
      </c>
      <c r="E777" t="s">
        <v>307</v>
      </c>
      <c r="F777">
        <v>240</v>
      </c>
      <c r="G777" s="22">
        <v>45451</v>
      </c>
      <c r="H777" s="22">
        <v>45453</v>
      </c>
      <c r="I777" s="22">
        <v>45453</v>
      </c>
      <c r="J777" s="22">
        <v>45443</v>
      </c>
      <c r="K777" s="22">
        <v>45446</v>
      </c>
      <c r="L777" t="s">
        <v>192</v>
      </c>
      <c r="M777" t="s">
        <v>193</v>
      </c>
      <c r="N777" t="s">
        <v>223</v>
      </c>
      <c r="O777" t="s">
        <v>390</v>
      </c>
      <c r="P777" t="s">
        <v>196</v>
      </c>
      <c r="Q777" t="s">
        <v>197</v>
      </c>
      <c r="R777" t="s">
        <v>198</v>
      </c>
      <c r="S777" t="s">
        <v>81</v>
      </c>
    </row>
    <row r="778" spans="1:19" x14ac:dyDescent="0.35">
      <c r="A778">
        <v>56903</v>
      </c>
      <c r="C778">
        <v>104</v>
      </c>
      <c r="D778" t="s">
        <v>39</v>
      </c>
      <c r="E778" t="s">
        <v>307</v>
      </c>
      <c r="F778">
        <v>240</v>
      </c>
      <c r="G778" s="22">
        <v>45453</v>
      </c>
      <c r="H778" s="22">
        <v>45453</v>
      </c>
      <c r="I778" s="22">
        <v>45453</v>
      </c>
      <c r="J778" s="22">
        <v>45444</v>
      </c>
      <c r="K778" s="22">
        <v>45447</v>
      </c>
      <c r="L778" t="s">
        <v>192</v>
      </c>
      <c r="M778" t="s">
        <v>193</v>
      </c>
      <c r="N778" t="s">
        <v>223</v>
      </c>
      <c r="O778" t="s">
        <v>395</v>
      </c>
      <c r="P778" t="s">
        <v>196</v>
      </c>
      <c r="Q778" t="s">
        <v>197</v>
      </c>
      <c r="R778" t="s">
        <v>198</v>
      </c>
      <c r="S778" t="s">
        <v>81</v>
      </c>
    </row>
    <row r="779" spans="1:19" x14ac:dyDescent="0.35">
      <c r="A779">
        <v>57433</v>
      </c>
      <c r="C779">
        <v>104</v>
      </c>
      <c r="D779" t="s">
        <v>39</v>
      </c>
      <c r="E779" t="s">
        <v>385</v>
      </c>
      <c r="F779">
        <v>249.99</v>
      </c>
      <c r="G779" s="22">
        <v>45453</v>
      </c>
      <c r="H779" s="22">
        <v>45453</v>
      </c>
      <c r="I779" s="22">
        <v>45453</v>
      </c>
      <c r="J779" s="22">
        <v>45447</v>
      </c>
      <c r="K779" s="22">
        <v>45449</v>
      </c>
      <c r="L779" t="s">
        <v>192</v>
      </c>
      <c r="M779" t="s">
        <v>316</v>
      </c>
      <c r="N779" t="s">
        <v>317</v>
      </c>
      <c r="O779" t="s">
        <v>395</v>
      </c>
      <c r="P779" t="s">
        <v>196</v>
      </c>
      <c r="Q779" t="s">
        <v>197</v>
      </c>
      <c r="R779" t="s">
        <v>198</v>
      </c>
      <c r="S779" t="s">
        <v>81</v>
      </c>
    </row>
    <row r="780" spans="1:19" x14ac:dyDescent="0.35">
      <c r="A780">
        <v>62317</v>
      </c>
      <c r="C780">
        <v>104</v>
      </c>
      <c r="D780" t="s">
        <v>39</v>
      </c>
      <c r="E780" t="s">
        <v>293</v>
      </c>
      <c r="F780">
        <v>76.8</v>
      </c>
      <c r="G780" s="22">
        <v>45452</v>
      </c>
      <c r="H780" s="22"/>
      <c r="I780" s="22">
        <v>45452</v>
      </c>
      <c r="J780" s="22">
        <v>45452</v>
      </c>
      <c r="K780" s="22">
        <v>45475</v>
      </c>
      <c r="L780" t="s">
        <v>286</v>
      </c>
      <c r="M780" t="s">
        <v>287</v>
      </c>
      <c r="N780" t="s">
        <v>25</v>
      </c>
      <c r="O780" t="s">
        <v>390</v>
      </c>
      <c r="S780" t="s">
        <v>81</v>
      </c>
    </row>
    <row r="781" spans="1:19" x14ac:dyDescent="0.35">
      <c r="A781">
        <v>62316</v>
      </c>
      <c r="C781">
        <v>104</v>
      </c>
      <c r="D781" t="s">
        <v>39</v>
      </c>
      <c r="E781" t="s">
        <v>293</v>
      </c>
      <c r="F781">
        <v>18.149999999999999</v>
      </c>
      <c r="G781" s="22">
        <v>45451</v>
      </c>
      <c r="H781" s="22"/>
      <c r="I781" s="22">
        <v>45451</v>
      </c>
      <c r="J781" s="22">
        <v>45451</v>
      </c>
      <c r="K781" s="22">
        <v>45475</v>
      </c>
      <c r="L781" t="s">
        <v>286</v>
      </c>
      <c r="M781" t="s">
        <v>287</v>
      </c>
      <c r="N781" t="s">
        <v>25</v>
      </c>
      <c r="O781" t="s">
        <v>390</v>
      </c>
      <c r="S781" t="s">
        <v>81</v>
      </c>
    </row>
    <row r="782" spans="1:19" x14ac:dyDescent="0.35">
      <c r="A782">
        <v>56942</v>
      </c>
      <c r="C782">
        <v>104</v>
      </c>
      <c r="D782" t="s">
        <v>39</v>
      </c>
      <c r="E782" t="s">
        <v>274</v>
      </c>
      <c r="F782">
        <v>454.4</v>
      </c>
      <c r="G782" s="22">
        <v>45450</v>
      </c>
      <c r="H782" s="22">
        <v>45450</v>
      </c>
      <c r="I782" s="22">
        <v>45450</v>
      </c>
      <c r="J782" s="22">
        <v>45443</v>
      </c>
      <c r="K782" s="22">
        <v>45447</v>
      </c>
      <c r="L782" t="s">
        <v>192</v>
      </c>
      <c r="O782" t="s">
        <v>390</v>
      </c>
      <c r="P782" t="s">
        <v>196</v>
      </c>
      <c r="Q782" t="s">
        <v>197</v>
      </c>
      <c r="R782" t="s">
        <v>198</v>
      </c>
      <c r="S782" t="s">
        <v>81</v>
      </c>
    </row>
    <row r="783" spans="1:19" x14ac:dyDescent="0.35">
      <c r="A783">
        <v>57515</v>
      </c>
      <c r="C783">
        <v>104</v>
      </c>
      <c r="D783" t="s">
        <v>39</v>
      </c>
      <c r="E783" t="s">
        <v>407</v>
      </c>
      <c r="F783">
        <v>338.8</v>
      </c>
      <c r="G783" s="22">
        <v>45450</v>
      </c>
      <c r="H783" s="22">
        <v>45450</v>
      </c>
      <c r="I783" s="22">
        <v>45450</v>
      </c>
      <c r="J783" s="22">
        <v>45449</v>
      </c>
      <c r="K783" s="22">
        <v>45449</v>
      </c>
      <c r="L783" t="s">
        <v>97</v>
      </c>
      <c r="M783" t="s">
        <v>193</v>
      </c>
      <c r="N783" t="s">
        <v>389</v>
      </c>
      <c r="O783" t="s">
        <v>390</v>
      </c>
      <c r="P783" t="s">
        <v>196</v>
      </c>
      <c r="Q783" t="s">
        <v>197</v>
      </c>
      <c r="R783" t="s">
        <v>198</v>
      </c>
      <c r="S783" t="s">
        <v>81</v>
      </c>
    </row>
    <row r="784" spans="1:19" x14ac:dyDescent="0.35">
      <c r="A784">
        <v>57595</v>
      </c>
      <c r="C784">
        <v>104</v>
      </c>
      <c r="D784" t="s">
        <v>39</v>
      </c>
      <c r="E784" t="s">
        <v>308</v>
      </c>
      <c r="F784">
        <v>123.8</v>
      </c>
      <c r="G784" s="22">
        <v>45450</v>
      </c>
      <c r="H784" s="22">
        <v>45450</v>
      </c>
      <c r="I784" s="22">
        <v>45450</v>
      </c>
      <c r="J784" s="22">
        <v>45450</v>
      </c>
      <c r="K784" s="22">
        <v>45450</v>
      </c>
      <c r="L784" t="s">
        <v>309</v>
      </c>
      <c r="M784" t="s">
        <v>280</v>
      </c>
      <c r="N784" t="s">
        <v>281</v>
      </c>
      <c r="O784" t="s">
        <v>390</v>
      </c>
      <c r="P784" t="s">
        <v>196</v>
      </c>
      <c r="Q784" t="s">
        <v>197</v>
      </c>
      <c r="R784" t="s">
        <v>198</v>
      </c>
      <c r="S784" t="s">
        <v>81</v>
      </c>
    </row>
    <row r="785" spans="1:19" x14ac:dyDescent="0.35">
      <c r="A785">
        <v>57596</v>
      </c>
      <c r="C785">
        <v>104</v>
      </c>
      <c r="D785" t="s">
        <v>39</v>
      </c>
      <c r="E785" t="s">
        <v>308</v>
      </c>
      <c r="F785">
        <v>245.6</v>
      </c>
      <c r="G785" s="22">
        <v>45450</v>
      </c>
      <c r="H785" s="22">
        <v>45450</v>
      </c>
      <c r="I785" s="22">
        <v>45450</v>
      </c>
      <c r="J785" s="22">
        <v>45450</v>
      </c>
      <c r="K785" s="22">
        <v>45450</v>
      </c>
      <c r="L785" t="s">
        <v>309</v>
      </c>
      <c r="M785" t="s">
        <v>280</v>
      </c>
      <c r="N785" t="s">
        <v>281</v>
      </c>
      <c r="O785" t="s">
        <v>390</v>
      </c>
      <c r="P785" t="s">
        <v>196</v>
      </c>
      <c r="Q785" t="s">
        <v>197</v>
      </c>
      <c r="R785" t="s">
        <v>198</v>
      </c>
      <c r="S785" t="s">
        <v>81</v>
      </c>
    </row>
    <row r="786" spans="1:19" x14ac:dyDescent="0.35">
      <c r="A786">
        <v>57733</v>
      </c>
      <c r="C786">
        <v>104</v>
      </c>
      <c r="D786" t="s">
        <v>39</v>
      </c>
      <c r="E786" t="s">
        <v>308</v>
      </c>
      <c r="F786">
        <v>24.93</v>
      </c>
      <c r="G786" s="22">
        <v>45450</v>
      </c>
      <c r="H786" s="22"/>
      <c r="I786" s="22">
        <v>45450</v>
      </c>
      <c r="J786" s="22">
        <v>45450</v>
      </c>
      <c r="K786" s="22">
        <v>45453</v>
      </c>
      <c r="L786" t="s">
        <v>309</v>
      </c>
      <c r="M786" t="s">
        <v>193</v>
      </c>
      <c r="N786" t="s">
        <v>312</v>
      </c>
      <c r="O786" t="s">
        <v>390</v>
      </c>
      <c r="P786" t="s">
        <v>196</v>
      </c>
      <c r="Q786" t="s">
        <v>197</v>
      </c>
      <c r="R786" t="s">
        <v>198</v>
      </c>
      <c r="S786" t="s">
        <v>81</v>
      </c>
    </row>
    <row r="787" spans="1:19" x14ac:dyDescent="0.35">
      <c r="A787">
        <v>57735</v>
      </c>
      <c r="C787">
        <v>104</v>
      </c>
      <c r="D787" t="s">
        <v>39</v>
      </c>
      <c r="E787" t="s">
        <v>308</v>
      </c>
      <c r="F787">
        <v>20.96</v>
      </c>
      <c r="G787" s="22">
        <v>45450</v>
      </c>
      <c r="H787" s="22"/>
      <c r="I787" s="22">
        <v>45450</v>
      </c>
      <c r="J787" s="22">
        <v>45450</v>
      </c>
      <c r="K787" s="22">
        <v>45453</v>
      </c>
      <c r="L787" t="s">
        <v>309</v>
      </c>
      <c r="M787" t="s">
        <v>210</v>
      </c>
      <c r="N787" t="s">
        <v>211</v>
      </c>
      <c r="O787" t="s">
        <v>390</v>
      </c>
      <c r="P787" t="s">
        <v>196</v>
      </c>
      <c r="Q787" t="s">
        <v>197</v>
      </c>
      <c r="R787" t="s">
        <v>198</v>
      </c>
      <c r="S787" t="s">
        <v>81</v>
      </c>
    </row>
    <row r="788" spans="1:19" x14ac:dyDescent="0.35">
      <c r="A788">
        <v>55822</v>
      </c>
      <c r="C788">
        <v>104</v>
      </c>
      <c r="D788" t="s">
        <v>39</v>
      </c>
      <c r="E788" t="s">
        <v>408</v>
      </c>
      <c r="F788">
        <v>1613.1</v>
      </c>
      <c r="G788" s="22">
        <v>45450</v>
      </c>
      <c r="H788" s="22">
        <v>45450</v>
      </c>
      <c r="I788" s="22">
        <v>45450</v>
      </c>
      <c r="J788" s="22">
        <v>45440</v>
      </c>
      <c r="K788" s="22">
        <v>45440</v>
      </c>
      <c r="L788" t="s">
        <v>192</v>
      </c>
      <c r="O788" t="s">
        <v>390</v>
      </c>
      <c r="P788" t="s">
        <v>196</v>
      </c>
      <c r="Q788" t="s">
        <v>197</v>
      </c>
      <c r="R788" t="s">
        <v>198</v>
      </c>
      <c r="S788" t="s">
        <v>81</v>
      </c>
    </row>
    <row r="789" spans="1:19" x14ac:dyDescent="0.35">
      <c r="A789">
        <v>55824</v>
      </c>
      <c r="C789">
        <v>104</v>
      </c>
      <c r="D789" t="s">
        <v>39</v>
      </c>
      <c r="E789" t="s">
        <v>204</v>
      </c>
      <c r="F789">
        <v>1827.5</v>
      </c>
      <c r="G789" s="22">
        <v>45450</v>
      </c>
      <c r="H789" s="22">
        <v>45450</v>
      </c>
      <c r="I789" s="22">
        <v>45450</v>
      </c>
      <c r="J789" s="22">
        <v>45440</v>
      </c>
      <c r="K789" s="22">
        <v>45440</v>
      </c>
      <c r="L789" t="s">
        <v>192</v>
      </c>
      <c r="O789" t="s">
        <v>390</v>
      </c>
      <c r="P789" t="s">
        <v>196</v>
      </c>
      <c r="Q789" t="s">
        <v>197</v>
      </c>
      <c r="R789" t="s">
        <v>198</v>
      </c>
      <c r="S789" t="s">
        <v>81</v>
      </c>
    </row>
    <row r="790" spans="1:19" x14ac:dyDescent="0.35">
      <c r="A790">
        <v>55833</v>
      </c>
      <c r="C790">
        <v>104</v>
      </c>
      <c r="D790" t="s">
        <v>39</v>
      </c>
      <c r="E790" t="s">
        <v>231</v>
      </c>
      <c r="F790">
        <v>1913.82</v>
      </c>
      <c r="G790" s="22">
        <v>45450</v>
      </c>
      <c r="H790" s="22">
        <v>45450</v>
      </c>
      <c r="I790" s="22">
        <v>45450</v>
      </c>
      <c r="J790" s="22">
        <v>45440</v>
      </c>
      <c r="K790" s="22">
        <v>45440</v>
      </c>
      <c r="L790" t="s">
        <v>192</v>
      </c>
      <c r="O790" t="s">
        <v>390</v>
      </c>
      <c r="P790" t="s">
        <v>196</v>
      </c>
      <c r="Q790" t="s">
        <v>197</v>
      </c>
      <c r="R790" t="s">
        <v>198</v>
      </c>
      <c r="S790" t="s">
        <v>81</v>
      </c>
    </row>
    <row r="791" spans="1:19" x14ac:dyDescent="0.35">
      <c r="A791">
        <v>55835</v>
      </c>
      <c r="C791">
        <v>104</v>
      </c>
      <c r="D791" t="s">
        <v>39</v>
      </c>
      <c r="E791" t="s">
        <v>236</v>
      </c>
      <c r="F791">
        <v>998.8</v>
      </c>
      <c r="G791" s="22">
        <v>45450</v>
      </c>
      <c r="H791" s="22">
        <v>45450</v>
      </c>
      <c r="I791" s="22">
        <v>45450</v>
      </c>
      <c r="J791" s="22">
        <v>45440</v>
      </c>
      <c r="K791" s="22">
        <v>45440</v>
      </c>
      <c r="L791" t="s">
        <v>192</v>
      </c>
      <c r="O791" t="s">
        <v>390</v>
      </c>
      <c r="P791" t="s">
        <v>196</v>
      </c>
      <c r="Q791" t="s">
        <v>197</v>
      </c>
      <c r="R791" t="s">
        <v>198</v>
      </c>
      <c r="S791" t="s">
        <v>81</v>
      </c>
    </row>
    <row r="792" spans="1:19" x14ac:dyDescent="0.35">
      <c r="A792">
        <v>55841</v>
      </c>
      <c r="C792">
        <v>104</v>
      </c>
      <c r="D792" t="s">
        <v>39</v>
      </c>
      <c r="E792" t="s">
        <v>206</v>
      </c>
      <c r="F792">
        <v>648</v>
      </c>
      <c r="G792" s="22">
        <v>45450</v>
      </c>
      <c r="H792" s="22">
        <v>45450</v>
      </c>
      <c r="I792" s="22">
        <v>45450</v>
      </c>
      <c r="J792" s="22">
        <v>45440</v>
      </c>
      <c r="K792" s="22">
        <v>45440</v>
      </c>
      <c r="L792" t="s">
        <v>192</v>
      </c>
      <c r="O792" t="s">
        <v>390</v>
      </c>
      <c r="P792" t="s">
        <v>196</v>
      </c>
      <c r="Q792" t="s">
        <v>197</v>
      </c>
      <c r="R792" t="s">
        <v>198</v>
      </c>
      <c r="S792" t="s">
        <v>81</v>
      </c>
    </row>
    <row r="793" spans="1:19" x14ac:dyDescent="0.35">
      <c r="A793">
        <v>55875</v>
      </c>
      <c r="C793">
        <v>104</v>
      </c>
      <c r="D793" t="s">
        <v>39</v>
      </c>
      <c r="E793" t="s">
        <v>264</v>
      </c>
      <c r="F793">
        <v>527.35</v>
      </c>
      <c r="G793" s="22">
        <v>45450</v>
      </c>
      <c r="H793" s="22">
        <v>45450</v>
      </c>
      <c r="I793" s="22">
        <v>45450</v>
      </c>
      <c r="J793" s="22">
        <v>45440</v>
      </c>
      <c r="K793" s="22">
        <v>45440</v>
      </c>
      <c r="L793" t="s">
        <v>192</v>
      </c>
      <c r="O793" t="s">
        <v>390</v>
      </c>
      <c r="P793" t="s">
        <v>196</v>
      </c>
      <c r="Q793" t="s">
        <v>197</v>
      </c>
      <c r="R793" t="s">
        <v>198</v>
      </c>
      <c r="S793" t="s">
        <v>81</v>
      </c>
    </row>
    <row r="794" spans="1:19" x14ac:dyDescent="0.35">
      <c r="A794">
        <v>56405</v>
      </c>
      <c r="C794">
        <v>104</v>
      </c>
      <c r="D794" t="s">
        <v>39</v>
      </c>
      <c r="E794" t="s">
        <v>267</v>
      </c>
      <c r="F794">
        <v>632</v>
      </c>
      <c r="G794" s="22">
        <v>45450</v>
      </c>
      <c r="H794" s="22">
        <v>45450</v>
      </c>
      <c r="I794" s="22">
        <v>45450</v>
      </c>
      <c r="J794" s="22">
        <v>45443</v>
      </c>
      <c r="K794" s="22">
        <v>45443</v>
      </c>
      <c r="L794" t="s">
        <v>192</v>
      </c>
      <c r="N794" t="s">
        <v>223</v>
      </c>
      <c r="O794" t="s">
        <v>390</v>
      </c>
      <c r="P794" t="s">
        <v>196</v>
      </c>
      <c r="Q794" t="s">
        <v>197</v>
      </c>
      <c r="R794" t="s">
        <v>198</v>
      </c>
      <c r="S794" t="s">
        <v>81</v>
      </c>
    </row>
    <row r="795" spans="1:19" x14ac:dyDescent="0.35">
      <c r="A795">
        <v>54513</v>
      </c>
      <c r="C795">
        <v>104</v>
      </c>
      <c r="D795" t="s">
        <v>39</v>
      </c>
      <c r="E795" t="s">
        <v>209</v>
      </c>
      <c r="F795">
        <v>439.8</v>
      </c>
      <c r="G795" s="22">
        <v>45450</v>
      </c>
      <c r="H795" s="22">
        <v>45450</v>
      </c>
      <c r="I795" s="22">
        <v>45450</v>
      </c>
      <c r="J795" s="22">
        <v>45429</v>
      </c>
      <c r="K795" s="22">
        <v>45429</v>
      </c>
      <c r="L795" t="s">
        <v>192</v>
      </c>
      <c r="O795" t="s">
        <v>390</v>
      </c>
      <c r="P795" t="s">
        <v>196</v>
      </c>
      <c r="Q795" t="s">
        <v>197</v>
      </c>
      <c r="R795" t="s">
        <v>198</v>
      </c>
      <c r="S795" t="s">
        <v>81</v>
      </c>
    </row>
    <row r="796" spans="1:19" x14ac:dyDescent="0.35">
      <c r="A796">
        <v>55305</v>
      </c>
      <c r="C796">
        <v>104</v>
      </c>
      <c r="D796" t="s">
        <v>39</v>
      </c>
      <c r="E796" t="s">
        <v>291</v>
      </c>
      <c r="F796">
        <v>560</v>
      </c>
      <c r="G796" s="22">
        <v>45450</v>
      </c>
      <c r="H796" s="22">
        <v>45450</v>
      </c>
      <c r="I796" s="22">
        <v>45450</v>
      </c>
      <c r="J796" s="22">
        <v>45435</v>
      </c>
      <c r="K796" s="22">
        <v>45435</v>
      </c>
      <c r="L796" t="s">
        <v>97</v>
      </c>
      <c r="M796" t="s">
        <v>239</v>
      </c>
      <c r="N796" t="s">
        <v>292</v>
      </c>
      <c r="O796" t="s">
        <v>390</v>
      </c>
      <c r="P796" t="s">
        <v>196</v>
      </c>
      <c r="Q796" t="s">
        <v>197</v>
      </c>
      <c r="R796" t="s">
        <v>198</v>
      </c>
      <c r="S796" t="s">
        <v>81</v>
      </c>
    </row>
    <row r="797" spans="1:19" x14ac:dyDescent="0.35">
      <c r="A797">
        <v>55831</v>
      </c>
      <c r="C797">
        <v>104</v>
      </c>
      <c r="D797" t="s">
        <v>39</v>
      </c>
      <c r="E797" t="s">
        <v>230</v>
      </c>
      <c r="F797">
        <v>1254.2</v>
      </c>
      <c r="G797" s="22">
        <v>45449</v>
      </c>
      <c r="H797" s="22">
        <v>45449</v>
      </c>
      <c r="I797" s="22">
        <v>45449</v>
      </c>
      <c r="J797" s="22">
        <v>45440</v>
      </c>
      <c r="K797" s="22">
        <v>45440</v>
      </c>
      <c r="L797" t="s">
        <v>192</v>
      </c>
      <c r="O797" t="s">
        <v>390</v>
      </c>
      <c r="P797" t="s">
        <v>196</v>
      </c>
      <c r="Q797" t="s">
        <v>197</v>
      </c>
      <c r="R797" t="s">
        <v>198</v>
      </c>
      <c r="S797" t="s">
        <v>81</v>
      </c>
    </row>
    <row r="798" spans="1:19" x14ac:dyDescent="0.35">
      <c r="A798">
        <v>56298</v>
      </c>
      <c r="C798">
        <v>104</v>
      </c>
      <c r="D798" t="s">
        <v>39</v>
      </c>
      <c r="E798" t="s">
        <v>241</v>
      </c>
      <c r="F798">
        <v>6080</v>
      </c>
      <c r="G798" s="22">
        <v>45449</v>
      </c>
      <c r="H798" s="22">
        <v>45449</v>
      </c>
      <c r="I798" s="22">
        <v>45449</v>
      </c>
      <c r="J798" s="22">
        <v>45441</v>
      </c>
      <c r="K798" s="22">
        <v>45441</v>
      </c>
      <c r="L798" t="s">
        <v>97</v>
      </c>
      <c r="M798" t="s">
        <v>242</v>
      </c>
      <c r="N798" t="s">
        <v>243</v>
      </c>
      <c r="O798" t="s">
        <v>390</v>
      </c>
      <c r="P798" t="s">
        <v>196</v>
      </c>
      <c r="Q798" t="s">
        <v>197</v>
      </c>
      <c r="R798" t="s">
        <v>198</v>
      </c>
      <c r="S798" t="s">
        <v>81</v>
      </c>
    </row>
    <row r="799" spans="1:19" x14ac:dyDescent="0.35">
      <c r="A799">
        <v>56302</v>
      </c>
      <c r="C799">
        <v>104</v>
      </c>
      <c r="D799" t="s">
        <v>39</v>
      </c>
      <c r="E799" t="s">
        <v>218</v>
      </c>
      <c r="F799">
        <v>13806.81</v>
      </c>
      <c r="G799" s="22">
        <v>45449</v>
      </c>
      <c r="H799" s="22">
        <v>45449</v>
      </c>
      <c r="I799" s="22">
        <v>45449</v>
      </c>
      <c r="J799" s="22">
        <v>45441</v>
      </c>
      <c r="K799" s="22">
        <v>45441</v>
      </c>
      <c r="L799" t="s">
        <v>192</v>
      </c>
      <c r="M799" t="s">
        <v>216</v>
      </c>
      <c r="N799" t="s">
        <v>219</v>
      </c>
      <c r="O799" t="s">
        <v>390</v>
      </c>
      <c r="P799" t="s">
        <v>196</v>
      </c>
      <c r="Q799" t="s">
        <v>197</v>
      </c>
      <c r="R799" t="s">
        <v>198</v>
      </c>
      <c r="S799" t="s">
        <v>81</v>
      </c>
    </row>
    <row r="800" spans="1:19" x14ac:dyDescent="0.35">
      <c r="A800">
        <v>56303</v>
      </c>
      <c r="C800">
        <v>104</v>
      </c>
      <c r="D800" t="s">
        <v>39</v>
      </c>
      <c r="E800" t="s">
        <v>218</v>
      </c>
      <c r="F800">
        <v>8866</v>
      </c>
      <c r="G800" s="22">
        <v>45449</v>
      </c>
      <c r="H800" s="22">
        <v>45449</v>
      </c>
      <c r="I800" s="22">
        <v>45449</v>
      </c>
      <c r="J800" s="22">
        <v>45444</v>
      </c>
      <c r="K800" s="22">
        <v>45441</v>
      </c>
      <c r="L800" t="s">
        <v>192</v>
      </c>
      <c r="M800" t="s">
        <v>216</v>
      </c>
      <c r="N800" t="s">
        <v>219</v>
      </c>
      <c r="O800" t="s">
        <v>390</v>
      </c>
      <c r="P800" t="s">
        <v>196</v>
      </c>
      <c r="Q800" t="s">
        <v>197</v>
      </c>
      <c r="R800" t="s">
        <v>198</v>
      </c>
      <c r="S800" t="s">
        <v>81</v>
      </c>
    </row>
    <row r="801" spans="1:19" x14ac:dyDescent="0.35">
      <c r="A801">
        <v>57288</v>
      </c>
      <c r="C801">
        <v>104</v>
      </c>
      <c r="D801" t="s">
        <v>39</v>
      </c>
      <c r="E801" t="s">
        <v>361</v>
      </c>
      <c r="F801">
        <v>3400.12</v>
      </c>
      <c r="G801" s="22">
        <v>45449</v>
      </c>
      <c r="H801" s="22">
        <v>45449</v>
      </c>
      <c r="I801" s="22">
        <v>45449</v>
      </c>
      <c r="J801" s="22">
        <v>45442</v>
      </c>
      <c r="K801" s="22"/>
      <c r="M801" t="s">
        <v>216</v>
      </c>
      <c r="N801" t="s">
        <v>233</v>
      </c>
      <c r="O801" t="s">
        <v>390</v>
      </c>
      <c r="P801" t="s">
        <v>196</v>
      </c>
      <c r="Q801" t="s">
        <v>197</v>
      </c>
      <c r="R801" t="s">
        <v>198</v>
      </c>
      <c r="S801" t="s">
        <v>81</v>
      </c>
    </row>
    <row r="802" spans="1:19" x14ac:dyDescent="0.35">
      <c r="A802">
        <v>57289</v>
      </c>
      <c r="C802">
        <v>104</v>
      </c>
      <c r="D802" t="s">
        <v>39</v>
      </c>
      <c r="E802" t="s">
        <v>244</v>
      </c>
      <c r="F802">
        <v>3225.62</v>
      </c>
      <c r="G802" s="22">
        <v>45449</v>
      </c>
      <c r="H802" s="22">
        <v>45449</v>
      </c>
      <c r="I802" s="22">
        <v>45449</v>
      </c>
      <c r="J802" s="22">
        <v>45442</v>
      </c>
      <c r="K802" s="22"/>
      <c r="M802" t="s">
        <v>216</v>
      </c>
      <c r="N802" t="s">
        <v>233</v>
      </c>
      <c r="O802" t="s">
        <v>390</v>
      </c>
      <c r="P802" t="s">
        <v>196</v>
      </c>
      <c r="Q802" t="s">
        <v>197</v>
      </c>
      <c r="R802" t="s">
        <v>198</v>
      </c>
      <c r="S802" t="s">
        <v>81</v>
      </c>
    </row>
    <row r="803" spans="1:19" x14ac:dyDescent="0.35">
      <c r="A803">
        <v>57290</v>
      </c>
      <c r="C803">
        <v>104</v>
      </c>
      <c r="D803" t="s">
        <v>39</v>
      </c>
      <c r="E803" t="s">
        <v>245</v>
      </c>
      <c r="F803">
        <v>4101.25</v>
      </c>
      <c r="G803" s="22">
        <v>45449</v>
      </c>
      <c r="H803" s="22">
        <v>45449</v>
      </c>
      <c r="I803" s="22">
        <v>45449</v>
      </c>
      <c r="J803" s="22">
        <v>45442</v>
      </c>
      <c r="K803" s="22"/>
      <c r="M803" t="s">
        <v>216</v>
      </c>
      <c r="N803" t="s">
        <v>233</v>
      </c>
      <c r="O803" t="s">
        <v>390</v>
      </c>
      <c r="P803" t="s">
        <v>196</v>
      </c>
      <c r="Q803" t="s">
        <v>197</v>
      </c>
      <c r="R803" t="s">
        <v>198</v>
      </c>
      <c r="S803" t="s">
        <v>81</v>
      </c>
    </row>
    <row r="804" spans="1:19" x14ac:dyDescent="0.35">
      <c r="A804">
        <v>57291</v>
      </c>
      <c r="C804">
        <v>104</v>
      </c>
      <c r="D804" t="s">
        <v>39</v>
      </c>
      <c r="E804" t="s">
        <v>246</v>
      </c>
      <c r="F804">
        <v>4397.76</v>
      </c>
      <c r="G804" s="22">
        <v>45449</v>
      </c>
      <c r="H804" s="22">
        <v>45449</v>
      </c>
      <c r="I804" s="22">
        <v>45449</v>
      </c>
      <c r="J804" s="22">
        <v>45442</v>
      </c>
      <c r="K804" s="22"/>
      <c r="M804" t="s">
        <v>216</v>
      </c>
      <c r="N804" t="s">
        <v>233</v>
      </c>
      <c r="O804" t="s">
        <v>390</v>
      </c>
      <c r="P804" t="s">
        <v>196</v>
      </c>
      <c r="Q804" t="s">
        <v>197</v>
      </c>
      <c r="R804" t="s">
        <v>198</v>
      </c>
      <c r="S804" t="s">
        <v>81</v>
      </c>
    </row>
    <row r="805" spans="1:19" x14ac:dyDescent="0.35">
      <c r="A805">
        <v>57292</v>
      </c>
      <c r="C805">
        <v>104</v>
      </c>
      <c r="D805" t="s">
        <v>39</v>
      </c>
      <c r="E805" t="s">
        <v>247</v>
      </c>
      <c r="F805">
        <v>3404.5</v>
      </c>
      <c r="G805" s="22">
        <v>45449</v>
      </c>
      <c r="H805" s="22">
        <v>45449</v>
      </c>
      <c r="I805" s="22">
        <v>45449</v>
      </c>
      <c r="J805" s="22">
        <v>45442</v>
      </c>
      <c r="K805" s="22"/>
      <c r="M805" t="s">
        <v>216</v>
      </c>
      <c r="N805" t="s">
        <v>233</v>
      </c>
      <c r="O805" t="s">
        <v>390</v>
      </c>
      <c r="P805" t="s">
        <v>196</v>
      </c>
      <c r="Q805" t="s">
        <v>197</v>
      </c>
      <c r="R805" t="s">
        <v>198</v>
      </c>
      <c r="S805" t="s">
        <v>81</v>
      </c>
    </row>
    <row r="806" spans="1:19" x14ac:dyDescent="0.35">
      <c r="A806">
        <v>57293</v>
      </c>
      <c r="C806">
        <v>104</v>
      </c>
      <c r="D806" t="s">
        <v>39</v>
      </c>
      <c r="E806" t="s">
        <v>249</v>
      </c>
      <c r="F806">
        <v>3731.89</v>
      </c>
      <c r="G806" s="22">
        <v>45449</v>
      </c>
      <c r="H806" s="22">
        <v>45449</v>
      </c>
      <c r="I806" s="22">
        <v>45449</v>
      </c>
      <c r="J806" s="22">
        <v>45442</v>
      </c>
      <c r="K806" s="22"/>
      <c r="M806" t="s">
        <v>216</v>
      </c>
      <c r="N806" t="s">
        <v>233</v>
      </c>
      <c r="O806" t="s">
        <v>390</v>
      </c>
      <c r="P806" t="s">
        <v>196</v>
      </c>
      <c r="Q806" t="s">
        <v>197</v>
      </c>
      <c r="R806" t="s">
        <v>198</v>
      </c>
      <c r="S806" t="s">
        <v>81</v>
      </c>
    </row>
    <row r="807" spans="1:19" x14ac:dyDescent="0.35">
      <c r="A807">
        <v>57294</v>
      </c>
      <c r="C807">
        <v>104</v>
      </c>
      <c r="D807" t="s">
        <v>39</v>
      </c>
      <c r="E807" t="s">
        <v>250</v>
      </c>
      <c r="F807">
        <v>3058.72</v>
      </c>
      <c r="G807" s="22">
        <v>45449</v>
      </c>
      <c r="H807" s="22">
        <v>45449</v>
      </c>
      <c r="I807" s="22">
        <v>45449</v>
      </c>
      <c r="J807" s="22">
        <v>45442</v>
      </c>
      <c r="K807" s="22"/>
      <c r="M807" t="s">
        <v>216</v>
      </c>
      <c r="N807" t="s">
        <v>233</v>
      </c>
      <c r="O807" t="s">
        <v>390</v>
      </c>
      <c r="P807" t="s">
        <v>196</v>
      </c>
      <c r="Q807" t="s">
        <v>197</v>
      </c>
      <c r="R807" t="s">
        <v>198</v>
      </c>
      <c r="S807" t="s">
        <v>81</v>
      </c>
    </row>
    <row r="808" spans="1:19" x14ac:dyDescent="0.35">
      <c r="A808">
        <v>57295</v>
      </c>
      <c r="C808">
        <v>104</v>
      </c>
      <c r="D808" t="s">
        <v>39</v>
      </c>
      <c r="E808" t="s">
        <v>252</v>
      </c>
      <c r="F808">
        <v>3494.5</v>
      </c>
      <c r="G808" s="22">
        <v>45449</v>
      </c>
      <c r="H808" s="22">
        <v>45449</v>
      </c>
      <c r="I808" s="22">
        <v>45449</v>
      </c>
      <c r="J808" s="22">
        <v>45442</v>
      </c>
      <c r="K808" s="22"/>
      <c r="M808" t="s">
        <v>216</v>
      </c>
      <c r="N808" t="s">
        <v>233</v>
      </c>
      <c r="O808" t="s">
        <v>390</v>
      </c>
      <c r="P808" t="s">
        <v>196</v>
      </c>
      <c r="Q808" t="s">
        <v>197</v>
      </c>
      <c r="R808" t="s">
        <v>198</v>
      </c>
      <c r="S808" t="s">
        <v>81</v>
      </c>
    </row>
    <row r="809" spans="1:19" x14ac:dyDescent="0.35">
      <c r="A809">
        <v>57296</v>
      </c>
      <c r="C809">
        <v>104</v>
      </c>
      <c r="D809" t="s">
        <v>39</v>
      </c>
      <c r="E809" t="s">
        <v>253</v>
      </c>
      <c r="F809">
        <v>3052.02</v>
      </c>
      <c r="G809" s="22">
        <v>45449</v>
      </c>
      <c r="H809" s="22">
        <v>45449</v>
      </c>
      <c r="I809" s="22">
        <v>45449</v>
      </c>
      <c r="J809" s="22">
        <v>45442</v>
      </c>
      <c r="K809" s="22"/>
      <c r="M809" t="s">
        <v>216</v>
      </c>
      <c r="N809" t="s">
        <v>233</v>
      </c>
      <c r="O809" t="s">
        <v>390</v>
      </c>
      <c r="P809" t="s">
        <v>196</v>
      </c>
      <c r="Q809" t="s">
        <v>197</v>
      </c>
      <c r="R809" t="s">
        <v>198</v>
      </c>
      <c r="S809" t="s">
        <v>81</v>
      </c>
    </row>
    <row r="810" spans="1:19" x14ac:dyDescent="0.35">
      <c r="A810">
        <v>57297</v>
      </c>
      <c r="C810">
        <v>104</v>
      </c>
      <c r="D810" t="s">
        <v>39</v>
      </c>
      <c r="E810" t="s">
        <v>254</v>
      </c>
      <c r="F810">
        <v>1451.43</v>
      </c>
      <c r="G810" s="22">
        <v>45449</v>
      </c>
      <c r="H810" s="22">
        <v>45449</v>
      </c>
      <c r="I810" s="22">
        <v>45449</v>
      </c>
      <c r="J810" s="22">
        <v>45442</v>
      </c>
      <c r="K810" s="22"/>
      <c r="M810" t="s">
        <v>216</v>
      </c>
      <c r="N810" t="s">
        <v>233</v>
      </c>
      <c r="O810" t="s">
        <v>390</v>
      </c>
      <c r="P810" t="s">
        <v>196</v>
      </c>
      <c r="Q810" t="s">
        <v>197</v>
      </c>
      <c r="R810" t="s">
        <v>198</v>
      </c>
      <c r="S810" t="s">
        <v>81</v>
      </c>
    </row>
    <row r="811" spans="1:19" x14ac:dyDescent="0.35">
      <c r="A811">
        <v>57298</v>
      </c>
      <c r="C811">
        <v>104</v>
      </c>
      <c r="D811" t="s">
        <v>39</v>
      </c>
      <c r="E811" t="s">
        <v>255</v>
      </c>
      <c r="F811">
        <v>4125.43</v>
      </c>
      <c r="G811" s="22">
        <v>45449</v>
      </c>
      <c r="H811" s="22">
        <v>45449</v>
      </c>
      <c r="I811" s="22">
        <v>45449</v>
      </c>
      <c r="J811" s="22">
        <v>45442</v>
      </c>
      <c r="K811" s="22"/>
      <c r="M811" t="s">
        <v>216</v>
      </c>
      <c r="N811" t="s">
        <v>233</v>
      </c>
      <c r="O811" t="s">
        <v>390</v>
      </c>
      <c r="P811" t="s">
        <v>196</v>
      </c>
      <c r="Q811" t="s">
        <v>197</v>
      </c>
      <c r="R811" t="s">
        <v>198</v>
      </c>
      <c r="S811" t="s">
        <v>81</v>
      </c>
    </row>
    <row r="812" spans="1:19" x14ac:dyDescent="0.35">
      <c r="A812">
        <v>57299</v>
      </c>
      <c r="C812">
        <v>104</v>
      </c>
      <c r="D812" t="s">
        <v>39</v>
      </c>
      <c r="E812" t="s">
        <v>256</v>
      </c>
      <c r="F812">
        <v>4520.0600000000004</v>
      </c>
      <c r="G812" s="22">
        <v>45449</v>
      </c>
      <c r="H812" s="22">
        <v>45449</v>
      </c>
      <c r="I812" s="22">
        <v>45449</v>
      </c>
      <c r="J812" s="22">
        <v>45442</v>
      </c>
      <c r="K812" s="22"/>
      <c r="M812" t="s">
        <v>216</v>
      </c>
      <c r="N812" t="s">
        <v>233</v>
      </c>
      <c r="O812" t="s">
        <v>390</v>
      </c>
      <c r="P812" t="s">
        <v>196</v>
      </c>
      <c r="Q812" t="s">
        <v>197</v>
      </c>
      <c r="R812" t="s">
        <v>198</v>
      </c>
      <c r="S812" t="s">
        <v>81</v>
      </c>
    </row>
    <row r="813" spans="1:19" x14ac:dyDescent="0.35">
      <c r="A813">
        <v>57300</v>
      </c>
      <c r="C813">
        <v>104</v>
      </c>
      <c r="D813" t="s">
        <v>39</v>
      </c>
      <c r="E813" t="s">
        <v>257</v>
      </c>
      <c r="F813">
        <v>3957.2</v>
      </c>
      <c r="G813" s="22">
        <v>45449</v>
      </c>
      <c r="H813" s="22">
        <v>45449</v>
      </c>
      <c r="I813" s="22">
        <v>45449</v>
      </c>
      <c r="J813" s="22">
        <v>45442</v>
      </c>
      <c r="K813" s="22"/>
      <c r="M813" t="s">
        <v>216</v>
      </c>
      <c r="N813" t="s">
        <v>233</v>
      </c>
      <c r="O813" t="s">
        <v>390</v>
      </c>
      <c r="P813" t="s">
        <v>196</v>
      </c>
      <c r="Q813" t="s">
        <v>197</v>
      </c>
      <c r="R813" t="s">
        <v>198</v>
      </c>
      <c r="S813" t="s">
        <v>81</v>
      </c>
    </row>
    <row r="814" spans="1:19" x14ac:dyDescent="0.35">
      <c r="A814">
        <v>57301</v>
      </c>
      <c r="C814">
        <v>104</v>
      </c>
      <c r="D814" t="s">
        <v>39</v>
      </c>
      <c r="E814" t="s">
        <v>258</v>
      </c>
      <c r="F814">
        <v>2764.63</v>
      </c>
      <c r="G814" s="22">
        <v>45449</v>
      </c>
      <c r="H814" s="22">
        <v>45449</v>
      </c>
      <c r="I814" s="22">
        <v>45449</v>
      </c>
      <c r="J814" s="22">
        <v>45442</v>
      </c>
      <c r="K814" s="22"/>
      <c r="M814" t="s">
        <v>216</v>
      </c>
      <c r="N814" t="s">
        <v>233</v>
      </c>
      <c r="O814" t="s">
        <v>390</v>
      </c>
      <c r="P814" t="s">
        <v>196</v>
      </c>
      <c r="Q814" t="s">
        <v>197</v>
      </c>
      <c r="R814" t="s">
        <v>198</v>
      </c>
      <c r="S814" t="s">
        <v>81</v>
      </c>
    </row>
    <row r="815" spans="1:19" x14ac:dyDescent="0.35">
      <c r="A815">
        <v>57444</v>
      </c>
      <c r="C815">
        <v>104</v>
      </c>
      <c r="D815" t="s">
        <v>39</v>
      </c>
      <c r="E815" t="s">
        <v>308</v>
      </c>
      <c r="F815">
        <v>110</v>
      </c>
      <c r="G815" s="22">
        <v>45449</v>
      </c>
      <c r="H815" s="22"/>
      <c r="I815" s="22">
        <v>45449</v>
      </c>
      <c r="J815" s="22">
        <v>45449</v>
      </c>
      <c r="K815" s="22">
        <v>45449</v>
      </c>
      <c r="L815" t="s">
        <v>309</v>
      </c>
      <c r="M815" t="s">
        <v>280</v>
      </c>
      <c r="N815" t="s">
        <v>409</v>
      </c>
      <c r="O815" t="s">
        <v>390</v>
      </c>
      <c r="P815" t="s">
        <v>196</v>
      </c>
      <c r="Q815" t="s">
        <v>197</v>
      </c>
      <c r="R815" t="s">
        <v>198</v>
      </c>
      <c r="S815" t="s">
        <v>81</v>
      </c>
    </row>
    <row r="816" spans="1:19" x14ac:dyDescent="0.35">
      <c r="A816">
        <v>57512</v>
      </c>
      <c r="C816">
        <v>104</v>
      </c>
      <c r="D816" t="s">
        <v>39</v>
      </c>
      <c r="E816" t="s">
        <v>308</v>
      </c>
      <c r="F816">
        <v>33.159999999999997</v>
      </c>
      <c r="G816" s="22">
        <v>45449</v>
      </c>
      <c r="H816" s="22"/>
      <c r="I816" s="22">
        <v>45449</v>
      </c>
      <c r="J816" s="22">
        <v>45449</v>
      </c>
      <c r="K816" s="22">
        <v>45449</v>
      </c>
      <c r="L816" t="s">
        <v>309</v>
      </c>
      <c r="M816" t="s">
        <v>210</v>
      </c>
      <c r="N816" t="s">
        <v>211</v>
      </c>
      <c r="O816" t="s">
        <v>390</v>
      </c>
      <c r="P816" t="s">
        <v>196</v>
      </c>
      <c r="Q816" t="s">
        <v>197</v>
      </c>
      <c r="R816" t="s">
        <v>198</v>
      </c>
      <c r="S816" t="s">
        <v>81</v>
      </c>
    </row>
    <row r="817" spans="1:19" x14ac:dyDescent="0.35">
      <c r="A817">
        <v>57790</v>
      </c>
      <c r="C817">
        <v>104</v>
      </c>
      <c r="D817" t="s">
        <v>39</v>
      </c>
      <c r="E817" t="s">
        <v>308</v>
      </c>
      <c r="F817">
        <v>10</v>
      </c>
      <c r="G817" s="22">
        <v>45449</v>
      </c>
      <c r="H817" s="22"/>
      <c r="I817" s="22">
        <v>45449</v>
      </c>
      <c r="J817" s="22">
        <v>45449</v>
      </c>
      <c r="K817" s="22">
        <v>45453</v>
      </c>
      <c r="L817" t="s">
        <v>309</v>
      </c>
      <c r="M817" t="s">
        <v>280</v>
      </c>
      <c r="N817" t="s">
        <v>281</v>
      </c>
      <c r="O817" t="s">
        <v>390</v>
      </c>
      <c r="P817" t="s">
        <v>196</v>
      </c>
      <c r="Q817" t="s">
        <v>197</v>
      </c>
      <c r="R817" t="s">
        <v>198</v>
      </c>
      <c r="S817" t="s">
        <v>81</v>
      </c>
    </row>
    <row r="818" spans="1:19" x14ac:dyDescent="0.35">
      <c r="A818">
        <v>62315</v>
      </c>
      <c r="C818">
        <v>104</v>
      </c>
      <c r="D818" t="s">
        <v>39</v>
      </c>
      <c r="E818" t="s">
        <v>293</v>
      </c>
      <c r="F818">
        <v>74.099999999999994</v>
      </c>
      <c r="G818" s="22">
        <v>45449</v>
      </c>
      <c r="H818" s="22"/>
      <c r="I818" s="22">
        <v>45449</v>
      </c>
      <c r="J818" s="22">
        <v>45449</v>
      </c>
      <c r="K818" s="22">
        <v>45475</v>
      </c>
      <c r="L818" t="s">
        <v>286</v>
      </c>
      <c r="M818" t="s">
        <v>287</v>
      </c>
      <c r="N818" t="s">
        <v>25</v>
      </c>
      <c r="O818" t="s">
        <v>390</v>
      </c>
      <c r="S818" t="s">
        <v>81</v>
      </c>
    </row>
    <row r="819" spans="1:19" x14ac:dyDescent="0.35">
      <c r="A819">
        <v>62730</v>
      </c>
      <c r="C819">
        <v>104</v>
      </c>
      <c r="D819" t="s">
        <v>39</v>
      </c>
      <c r="E819" t="s">
        <v>285</v>
      </c>
      <c r="F819">
        <v>82.65</v>
      </c>
      <c r="G819" s="22">
        <v>45449</v>
      </c>
      <c r="H819" s="22"/>
      <c r="I819" s="22">
        <v>45449</v>
      </c>
      <c r="J819" s="22">
        <v>45449</v>
      </c>
      <c r="K819" s="22">
        <v>45476</v>
      </c>
      <c r="L819" t="s">
        <v>286</v>
      </c>
      <c r="M819" t="s">
        <v>287</v>
      </c>
      <c r="N819" t="s">
        <v>25</v>
      </c>
      <c r="O819" t="s">
        <v>390</v>
      </c>
      <c r="S819" t="s">
        <v>81</v>
      </c>
    </row>
    <row r="820" spans="1:19" x14ac:dyDescent="0.35">
      <c r="A820">
        <v>53331</v>
      </c>
      <c r="C820">
        <v>104</v>
      </c>
      <c r="D820" t="s">
        <v>39</v>
      </c>
      <c r="E820" t="s">
        <v>318</v>
      </c>
      <c r="F820">
        <v>1340.75</v>
      </c>
      <c r="G820" s="22">
        <v>45449</v>
      </c>
      <c r="H820" s="22">
        <v>45449</v>
      </c>
      <c r="I820" s="22">
        <v>45449</v>
      </c>
      <c r="J820" s="22">
        <v>45421</v>
      </c>
      <c r="K820" s="22">
        <v>45421</v>
      </c>
      <c r="L820" t="s">
        <v>192</v>
      </c>
      <c r="N820" t="s">
        <v>410</v>
      </c>
      <c r="O820" t="s">
        <v>390</v>
      </c>
      <c r="P820" t="s">
        <v>196</v>
      </c>
      <c r="Q820" t="s">
        <v>197</v>
      </c>
      <c r="R820" t="s">
        <v>198</v>
      </c>
      <c r="S820" t="s">
        <v>81</v>
      </c>
    </row>
    <row r="821" spans="1:19" x14ac:dyDescent="0.35">
      <c r="A821">
        <v>54823</v>
      </c>
      <c r="C821">
        <v>104</v>
      </c>
      <c r="D821" t="s">
        <v>39</v>
      </c>
      <c r="E821" t="s">
        <v>238</v>
      </c>
      <c r="F821">
        <v>8750</v>
      </c>
      <c r="G821" s="22">
        <v>45449</v>
      </c>
      <c r="H821" s="22">
        <v>45449</v>
      </c>
      <c r="I821" s="22">
        <v>45449</v>
      </c>
      <c r="J821" s="22">
        <v>45433</v>
      </c>
      <c r="K821" s="22">
        <v>45433</v>
      </c>
      <c r="L821" t="s">
        <v>97</v>
      </c>
      <c r="M821" t="s">
        <v>242</v>
      </c>
      <c r="N821" t="s">
        <v>240</v>
      </c>
      <c r="O821" t="s">
        <v>390</v>
      </c>
      <c r="P821" t="s">
        <v>196</v>
      </c>
      <c r="Q821" t="s">
        <v>197</v>
      </c>
      <c r="R821" t="s">
        <v>198</v>
      </c>
      <c r="S821" t="s">
        <v>81</v>
      </c>
    </row>
    <row r="822" spans="1:19" x14ac:dyDescent="0.35">
      <c r="A822">
        <v>55318</v>
      </c>
      <c r="C822">
        <v>104</v>
      </c>
      <c r="D822" t="s">
        <v>39</v>
      </c>
      <c r="E822" t="s">
        <v>231</v>
      </c>
      <c r="F822">
        <v>280.33</v>
      </c>
      <c r="G822" s="22">
        <v>45449</v>
      </c>
      <c r="H822" s="22">
        <v>45449</v>
      </c>
      <c r="I822" s="22">
        <v>45449</v>
      </c>
      <c r="J822" s="22">
        <v>45435</v>
      </c>
      <c r="K822" s="22">
        <v>45435</v>
      </c>
      <c r="L822" t="s">
        <v>192</v>
      </c>
      <c r="O822" t="s">
        <v>390</v>
      </c>
      <c r="P822" t="s">
        <v>196</v>
      </c>
      <c r="Q822" t="s">
        <v>197</v>
      </c>
      <c r="R822" t="s">
        <v>198</v>
      </c>
      <c r="S822" t="s">
        <v>81</v>
      </c>
    </row>
    <row r="823" spans="1:19" x14ac:dyDescent="0.35">
      <c r="A823">
        <v>54445</v>
      </c>
      <c r="C823">
        <v>104</v>
      </c>
      <c r="D823" t="s">
        <v>39</v>
      </c>
      <c r="E823" t="s">
        <v>275</v>
      </c>
      <c r="F823">
        <v>806.86</v>
      </c>
      <c r="G823" s="22">
        <v>45448</v>
      </c>
      <c r="H823" s="22">
        <v>45448</v>
      </c>
      <c r="I823" s="22">
        <v>45448</v>
      </c>
      <c r="J823" s="22">
        <v>45429</v>
      </c>
      <c r="K823" s="22">
        <v>45429</v>
      </c>
      <c r="L823" t="s">
        <v>192</v>
      </c>
      <c r="M823" t="s">
        <v>216</v>
      </c>
      <c r="N823" t="s">
        <v>276</v>
      </c>
      <c r="O823" t="s">
        <v>390</v>
      </c>
      <c r="P823" t="s">
        <v>196</v>
      </c>
      <c r="Q823" t="s">
        <v>197</v>
      </c>
      <c r="R823" t="s">
        <v>198</v>
      </c>
      <c r="S823" t="s">
        <v>81</v>
      </c>
    </row>
    <row r="824" spans="1:19" x14ac:dyDescent="0.35">
      <c r="A824">
        <v>55039</v>
      </c>
      <c r="C824">
        <v>104</v>
      </c>
      <c r="D824" t="s">
        <v>39</v>
      </c>
      <c r="E824" t="s">
        <v>204</v>
      </c>
      <c r="F824">
        <v>663.05</v>
      </c>
      <c r="G824" s="22">
        <v>45448</v>
      </c>
      <c r="H824" s="22">
        <v>45448</v>
      </c>
      <c r="I824" s="22">
        <v>45448</v>
      </c>
      <c r="J824" s="22">
        <v>45434</v>
      </c>
      <c r="K824" s="22">
        <v>45434</v>
      </c>
      <c r="L824" t="s">
        <v>192</v>
      </c>
      <c r="O824" t="s">
        <v>390</v>
      </c>
      <c r="P824" t="s">
        <v>196</v>
      </c>
      <c r="Q824" t="s">
        <v>197</v>
      </c>
      <c r="R824" t="s">
        <v>198</v>
      </c>
      <c r="S824" t="s">
        <v>81</v>
      </c>
    </row>
    <row r="825" spans="1:19" x14ac:dyDescent="0.35">
      <c r="A825">
        <v>55042</v>
      </c>
      <c r="C825">
        <v>104</v>
      </c>
      <c r="D825" t="s">
        <v>39</v>
      </c>
      <c r="E825" t="s">
        <v>408</v>
      </c>
      <c r="F825">
        <v>729.53</v>
      </c>
      <c r="G825" s="22">
        <v>45448</v>
      </c>
      <c r="H825" s="22">
        <v>45448</v>
      </c>
      <c r="I825" s="22">
        <v>45448</v>
      </c>
      <c r="J825" s="22">
        <v>45434</v>
      </c>
      <c r="K825" s="22">
        <v>45434</v>
      </c>
      <c r="L825" t="s">
        <v>192</v>
      </c>
      <c r="O825" t="s">
        <v>390</v>
      </c>
      <c r="P825" t="s">
        <v>196</v>
      </c>
      <c r="Q825" t="s">
        <v>197</v>
      </c>
      <c r="R825" t="s">
        <v>198</v>
      </c>
      <c r="S825" t="s">
        <v>81</v>
      </c>
    </row>
    <row r="826" spans="1:19" x14ac:dyDescent="0.35">
      <c r="A826">
        <v>55046</v>
      </c>
      <c r="C826">
        <v>104</v>
      </c>
      <c r="D826" t="s">
        <v>39</v>
      </c>
      <c r="E826" t="s">
        <v>206</v>
      </c>
      <c r="F826">
        <v>1080</v>
      </c>
      <c r="G826" s="22">
        <v>45448</v>
      </c>
      <c r="H826" s="22">
        <v>45448</v>
      </c>
      <c r="I826" s="22">
        <v>45448</v>
      </c>
      <c r="J826" s="22">
        <v>45434</v>
      </c>
      <c r="K826" s="22">
        <v>45434</v>
      </c>
      <c r="L826" t="s">
        <v>192</v>
      </c>
      <c r="O826" t="s">
        <v>390</v>
      </c>
      <c r="P826" t="s">
        <v>196</v>
      </c>
      <c r="Q826" t="s">
        <v>197</v>
      </c>
      <c r="R826" t="s">
        <v>198</v>
      </c>
      <c r="S826" t="s">
        <v>81</v>
      </c>
    </row>
    <row r="827" spans="1:19" x14ac:dyDescent="0.35">
      <c r="A827">
        <v>55319</v>
      </c>
      <c r="C827">
        <v>104</v>
      </c>
      <c r="D827" t="s">
        <v>39</v>
      </c>
      <c r="E827" t="s">
        <v>269</v>
      </c>
      <c r="F827">
        <v>252</v>
      </c>
      <c r="G827" s="22">
        <v>45448</v>
      </c>
      <c r="H827" s="22">
        <v>45448</v>
      </c>
      <c r="I827" s="22">
        <v>45448</v>
      </c>
      <c r="J827" s="22">
        <v>45434</v>
      </c>
      <c r="K827" s="22">
        <v>45435</v>
      </c>
      <c r="L827" t="s">
        <v>192</v>
      </c>
      <c r="M827" t="s">
        <v>210</v>
      </c>
      <c r="N827" t="s">
        <v>211</v>
      </c>
      <c r="O827" t="s">
        <v>390</v>
      </c>
      <c r="P827" t="s">
        <v>196</v>
      </c>
      <c r="Q827" t="s">
        <v>197</v>
      </c>
      <c r="R827" t="s">
        <v>198</v>
      </c>
      <c r="S827" t="s">
        <v>81</v>
      </c>
    </row>
    <row r="828" spans="1:19" x14ac:dyDescent="0.35">
      <c r="A828">
        <v>55330</v>
      </c>
      <c r="C828">
        <v>104</v>
      </c>
      <c r="D828" t="s">
        <v>39</v>
      </c>
      <c r="E828" t="s">
        <v>230</v>
      </c>
      <c r="F828">
        <v>116.34</v>
      </c>
      <c r="G828" s="22">
        <v>45448</v>
      </c>
      <c r="H828" s="22">
        <v>45448</v>
      </c>
      <c r="I828" s="22">
        <v>45448</v>
      </c>
      <c r="J828" s="22">
        <v>45435</v>
      </c>
      <c r="K828" s="22">
        <v>45435</v>
      </c>
      <c r="L828" t="s">
        <v>192</v>
      </c>
      <c r="O828" t="s">
        <v>390</v>
      </c>
      <c r="P828" t="s">
        <v>196</v>
      </c>
      <c r="Q828" t="s">
        <v>197</v>
      </c>
      <c r="R828" t="s">
        <v>198</v>
      </c>
      <c r="S828" t="s">
        <v>81</v>
      </c>
    </row>
    <row r="829" spans="1:19" x14ac:dyDescent="0.35">
      <c r="A829">
        <v>55483</v>
      </c>
      <c r="C829">
        <v>104</v>
      </c>
      <c r="D829" t="s">
        <v>39</v>
      </c>
      <c r="E829" t="s">
        <v>260</v>
      </c>
      <c r="F829">
        <v>1200</v>
      </c>
      <c r="G829" s="22">
        <v>45448</v>
      </c>
      <c r="H829" s="22">
        <v>45448</v>
      </c>
      <c r="I829" s="22">
        <v>45448</v>
      </c>
      <c r="J829" s="22">
        <v>45436</v>
      </c>
      <c r="K829" s="22">
        <v>45436</v>
      </c>
      <c r="L829" t="s">
        <v>192</v>
      </c>
      <c r="M829" t="s">
        <v>261</v>
      </c>
      <c r="N829" t="s">
        <v>262</v>
      </c>
      <c r="O829" t="s">
        <v>390</v>
      </c>
      <c r="P829" t="s">
        <v>196</v>
      </c>
      <c r="Q829" t="s">
        <v>197</v>
      </c>
      <c r="R829" t="s">
        <v>198</v>
      </c>
      <c r="S829" t="s">
        <v>81</v>
      </c>
    </row>
    <row r="830" spans="1:19" x14ac:dyDescent="0.35">
      <c r="A830">
        <v>55836</v>
      </c>
      <c r="C830">
        <v>104</v>
      </c>
      <c r="D830" t="s">
        <v>39</v>
      </c>
      <c r="E830" t="s">
        <v>265</v>
      </c>
      <c r="F830">
        <v>1039.83</v>
      </c>
      <c r="G830" s="22">
        <v>45448</v>
      </c>
      <c r="H830" s="22">
        <v>45448</v>
      </c>
      <c r="I830" s="22">
        <v>45448</v>
      </c>
      <c r="J830" s="22">
        <v>45440</v>
      </c>
      <c r="K830" s="22">
        <v>45440</v>
      </c>
      <c r="L830" t="s">
        <v>192</v>
      </c>
      <c r="O830" t="s">
        <v>390</v>
      </c>
      <c r="P830" t="s">
        <v>196</v>
      </c>
      <c r="Q830" t="s">
        <v>197</v>
      </c>
      <c r="R830" t="s">
        <v>198</v>
      </c>
      <c r="S830" t="s">
        <v>81</v>
      </c>
    </row>
    <row r="831" spans="1:19" x14ac:dyDescent="0.35">
      <c r="A831">
        <v>53003</v>
      </c>
      <c r="C831">
        <v>104</v>
      </c>
      <c r="D831" t="s">
        <v>39</v>
      </c>
      <c r="E831" t="s">
        <v>290</v>
      </c>
      <c r="F831">
        <v>867.9</v>
      </c>
      <c r="G831" s="22">
        <v>45448</v>
      </c>
      <c r="H831" s="22">
        <v>45448</v>
      </c>
      <c r="I831" s="22">
        <v>45448</v>
      </c>
      <c r="J831" s="22">
        <v>45419</v>
      </c>
      <c r="K831" s="22">
        <v>45420</v>
      </c>
      <c r="L831" t="s">
        <v>192</v>
      </c>
      <c r="O831" t="s">
        <v>390</v>
      </c>
      <c r="P831" t="s">
        <v>196</v>
      </c>
      <c r="Q831" t="s">
        <v>197</v>
      </c>
      <c r="R831" t="s">
        <v>198</v>
      </c>
      <c r="S831" t="s">
        <v>81</v>
      </c>
    </row>
    <row r="832" spans="1:19" x14ac:dyDescent="0.35">
      <c r="A832">
        <v>57734</v>
      </c>
      <c r="C832">
        <v>104</v>
      </c>
      <c r="D832" t="s">
        <v>39</v>
      </c>
      <c r="E832" t="s">
        <v>308</v>
      </c>
      <c r="F832">
        <v>10.98</v>
      </c>
      <c r="G832" s="22">
        <v>45447</v>
      </c>
      <c r="H832" s="22"/>
      <c r="I832" s="22">
        <v>45447</v>
      </c>
      <c r="J832" s="22">
        <v>45447</v>
      </c>
      <c r="K832" s="22">
        <v>45453</v>
      </c>
      <c r="L832" t="s">
        <v>309</v>
      </c>
      <c r="M832" t="s">
        <v>210</v>
      </c>
      <c r="N832" t="s">
        <v>211</v>
      </c>
      <c r="O832" t="s">
        <v>390</v>
      </c>
      <c r="P832" t="s">
        <v>196</v>
      </c>
      <c r="Q832" t="s">
        <v>197</v>
      </c>
      <c r="R832" t="s">
        <v>198</v>
      </c>
      <c r="S832" t="s">
        <v>81</v>
      </c>
    </row>
    <row r="833" spans="1:19" x14ac:dyDescent="0.35">
      <c r="A833">
        <v>54053</v>
      </c>
      <c r="C833">
        <v>104</v>
      </c>
      <c r="D833" t="s">
        <v>39</v>
      </c>
      <c r="E833" t="s">
        <v>209</v>
      </c>
      <c r="F833">
        <v>1409</v>
      </c>
      <c r="G833" s="22">
        <v>45447</v>
      </c>
      <c r="H833" s="22">
        <v>45447</v>
      </c>
      <c r="I833" s="22">
        <v>45447</v>
      </c>
      <c r="J833" s="22">
        <v>45427</v>
      </c>
      <c r="K833" s="22">
        <v>45427</v>
      </c>
      <c r="L833" t="s">
        <v>192</v>
      </c>
      <c r="O833" t="s">
        <v>390</v>
      </c>
      <c r="P833" t="s">
        <v>196</v>
      </c>
      <c r="Q833" t="s">
        <v>197</v>
      </c>
      <c r="R833" t="s">
        <v>198</v>
      </c>
      <c r="S833" t="s">
        <v>81</v>
      </c>
    </row>
    <row r="834" spans="1:19" x14ac:dyDescent="0.35">
      <c r="A834">
        <v>54248</v>
      </c>
      <c r="C834">
        <v>104</v>
      </c>
      <c r="D834" t="s">
        <v>39</v>
      </c>
      <c r="E834" t="s">
        <v>237</v>
      </c>
      <c r="F834">
        <v>1100</v>
      </c>
      <c r="G834" s="22">
        <v>45447</v>
      </c>
      <c r="H834" s="22">
        <v>45447</v>
      </c>
      <c r="I834" s="22">
        <v>45447</v>
      </c>
      <c r="J834" s="22">
        <v>45428</v>
      </c>
      <c r="K834" s="22">
        <v>45428</v>
      </c>
      <c r="L834" t="s">
        <v>192</v>
      </c>
      <c r="O834" t="s">
        <v>390</v>
      </c>
      <c r="P834" t="s">
        <v>196</v>
      </c>
      <c r="Q834" t="s">
        <v>197</v>
      </c>
      <c r="R834" t="s">
        <v>198</v>
      </c>
      <c r="S834" t="s">
        <v>81</v>
      </c>
    </row>
    <row r="835" spans="1:19" x14ac:dyDescent="0.35">
      <c r="A835">
        <v>54728</v>
      </c>
      <c r="C835">
        <v>104</v>
      </c>
      <c r="D835" t="s">
        <v>39</v>
      </c>
      <c r="E835" t="s">
        <v>231</v>
      </c>
      <c r="F835">
        <v>2050.92</v>
      </c>
      <c r="G835" s="22">
        <v>45447</v>
      </c>
      <c r="H835" s="22">
        <v>45447</v>
      </c>
      <c r="I835" s="22">
        <v>45447</v>
      </c>
      <c r="J835" s="22">
        <v>45432</v>
      </c>
      <c r="K835" s="22">
        <v>45432</v>
      </c>
      <c r="L835" t="s">
        <v>192</v>
      </c>
      <c r="O835" t="s">
        <v>390</v>
      </c>
      <c r="P835" t="s">
        <v>196</v>
      </c>
      <c r="Q835" t="s">
        <v>197</v>
      </c>
      <c r="R835" t="s">
        <v>198</v>
      </c>
      <c r="S835" t="s">
        <v>81</v>
      </c>
    </row>
    <row r="836" spans="1:19" x14ac:dyDescent="0.35">
      <c r="A836">
        <v>55003</v>
      </c>
      <c r="C836">
        <v>104</v>
      </c>
      <c r="D836" t="s">
        <v>39</v>
      </c>
      <c r="E836" t="s">
        <v>207</v>
      </c>
      <c r="F836">
        <v>1188.8499999999999</v>
      </c>
      <c r="G836" s="22">
        <v>45447</v>
      </c>
      <c r="H836" s="22">
        <v>45447</v>
      </c>
      <c r="I836" s="22">
        <v>45447</v>
      </c>
      <c r="J836" s="22">
        <v>45433</v>
      </c>
      <c r="K836" s="22">
        <v>45433</v>
      </c>
      <c r="L836" t="s">
        <v>192</v>
      </c>
      <c r="O836" t="s">
        <v>390</v>
      </c>
      <c r="P836" t="s">
        <v>196</v>
      </c>
      <c r="Q836" t="s">
        <v>197</v>
      </c>
      <c r="R836" t="s">
        <v>198</v>
      </c>
      <c r="S836" t="s">
        <v>81</v>
      </c>
    </row>
    <row r="837" spans="1:19" x14ac:dyDescent="0.35">
      <c r="A837">
        <v>55326</v>
      </c>
      <c r="C837">
        <v>104</v>
      </c>
      <c r="D837" t="s">
        <v>39</v>
      </c>
      <c r="E837" t="s">
        <v>264</v>
      </c>
      <c r="F837">
        <v>4800</v>
      </c>
      <c r="G837" s="22">
        <v>45447</v>
      </c>
      <c r="H837" s="22">
        <v>45447</v>
      </c>
      <c r="I837" s="22">
        <v>45447</v>
      </c>
      <c r="J837" s="22">
        <v>45435</v>
      </c>
      <c r="K837" s="22">
        <v>45435</v>
      </c>
      <c r="L837" t="s">
        <v>192</v>
      </c>
      <c r="O837" t="s">
        <v>390</v>
      </c>
      <c r="P837" t="s">
        <v>196</v>
      </c>
      <c r="Q837" t="s">
        <v>197</v>
      </c>
      <c r="R837" t="s">
        <v>198</v>
      </c>
      <c r="S837" t="s">
        <v>81</v>
      </c>
    </row>
    <row r="838" spans="1:19" x14ac:dyDescent="0.35">
      <c r="A838">
        <v>55331</v>
      </c>
      <c r="C838">
        <v>104</v>
      </c>
      <c r="D838" t="s">
        <v>39</v>
      </c>
      <c r="E838" t="s">
        <v>230</v>
      </c>
      <c r="F838">
        <v>615.94000000000005</v>
      </c>
      <c r="G838" s="22">
        <v>45447</v>
      </c>
      <c r="H838" s="22">
        <v>45447</v>
      </c>
      <c r="I838" s="22">
        <v>45447</v>
      </c>
      <c r="J838" s="22">
        <v>45435</v>
      </c>
      <c r="K838" s="22">
        <v>45435</v>
      </c>
      <c r="L838" t="s">
        <v>192</v>
      </c>
      <c r="O838" t="s">
        <v>390</v>
      </c>
      <c r="P838" t="s">
        <v>196</v>
      </c>
      <c r="Q838" t="s">
        <v>197</v>
      </c>
      <c r="R838" t="s">
        <v>198</v>
      </c>
      <c r="S838" t="s">
        <v>81</v>
      </c>
    </row>
    <row r="839" spans="1:19" x14ac:dyDescent="0.35">
      <c r="A839">
        <v>55332</v>
      </c>
      <c r="C839">
        <v>104</v>
      </c>
      <c r="D839" t="s">
        <v>39</v>
      </c>
      <c r="E839" t="s">
        <v>230</v>
      </c>
      <c r="F839">
        <v>1020</v>
      </c>
      <c r="G839" s="22">
        <v>45447</v>
      </c>
      <c r="H839" s="22">
        <v>45447</v>
      </c>
      <c r="I839" s="22">
        <v>45447</v>
      </c>
      <c r="J839" s="22">
        <v>45435</v>
      </c>
      <c r="K839" s="22">
        <v>45435</v>
      </c>
      <c r="L839" t="s">
        <v>192</v>
      </c>
      <c r="O839" t="s">
        <v>390</v>
      </c>
      <c r="P839" t="s">
        <v>196</v>
      </c>
      <c r="Q839" t="s">
        <v>197</v>
      </c>
      <c r="R839" t="s">
        <v>198</v>
      </c>
      <c r="S839" t="s">
        <v>81</v>
      </c>
    </row>
    <row r="840" spans="1:19" x14ac:dyDescent="0.35">
      <c r="A840">
        <v>56097</v>
      </c>
      <c r="C840">
        <v>104</v>
      </c>
      <c r="D840" t="s">
        <v>39</v>
      </c>
      <c r="E840" t="s">
        <v>267</v>
      </c>
      <c r="F840">
        <v>474</v>
      </c>
      <c r="G840" s="22">
        <v>45447</v>
      </c>
      <c r="H840" s="22">
        <v>45447</v>
      </c>
      <c r="I840" s="22">
        <v>45447</v>
      </c>
      <c r="J840" s="22">
        <v>45441</v>
      </c>
      <c r="K840" s="22">
        <v>45441</v>
      </c>
      <c r="L840" t="s">
        <v>192</v>
      </c>
      <c r="N840" t="s">
        <v>223</v>
      </c>
      <c r="O840" t="s">
        <v>390</v>
      </c>
      <c r="P840" t="s">
        <v>196</v>
      </c>
      <c r="Q840" t="s">
        <v>197</v>
      </c>
      <c r="R840" t="s">
        <v>198</v>
      </c>
      <c r="S840" t="s">
        <v>81</v>
      </c>
    </row>
    <row r="841" spans="1:19" x14ac:dyDescent="0.35">
      <c r="A841">
        <v>56441</v>
      </c>
      <c r="C841">
        <v>104</v>
      </c>
      <c r="D841" t="s">
        <v>39</v>
      </c>
      <c r="E841" t="s">
        <v>277</v>
      </c>
      <c r="F841">
        <v>7605.59</v>
      </c>
      <c r="G841" s="22">
        <v>45447</v>
      </c>
      <c r="H841" s="22">
        <v>45447</v>
      </c>
      <c r="I841" s="22">
        <v>45447</v>
      </c>
      <c r="J841" s="22">
        <v>45443</v>
      </c>
      <c r="K841" s="22">
        <v>45443</v>
      </c>
      <c r="L841" t="s">
        <v>192</v>
      </c>
      <c r="M841" t="s">
        <v>193</v>
      </c>
      <c r="N841" t="s">
        <v>278</v>
      </c>
      <c r="O841" t="s">
        <v>390</v>
      </c>
      <c r="P841" t="s">
        <v>196</v>
      </c>
      <c r="Q841" t="s">
        <v>197</v>
      </c>
      <c r="R841" t="s">
        <v>198</v>
      </c>
      <c r="S841" t="s">
        <v>81</v>
      </c>
    </row>
    <row r="842" spans="1:19" x14ac:dyDescent="0.35">
      <c r="A842">
        <v>56443</v>
      </c>
      <c r="C842">
        <v>104</v>
      </c>
      <c r="D842" t="s">
        <v>39</v>
      </c>
      <c r="E842" t="s">
        <v>277</v>
      </c>
      <c r="F842">
        <v>1771.22</v>
      </c>
      <c r="G842" s="22">
        <v>45447</v>
      </c>
      <c r="H842" s="22">
        <v>45447</v>
      </c>
      <c r="I842" s="22">
        <v>45447</v>
      </c>
      <c r="J842" s="22">
        <v>45443</v>
      </c>
      <c r="K842" s="22">
        <v>45443</v>
      </c>
      <c r="L842" t="s">
        <v>192</v>
      </c>
      <c r="M842" t="s">
        <v>193</v>
      </c>
      <c r="N842" t="s">
        <v>278</v>
      </c>
      <c r="O842" t="s">
        <v>390</v>
      </c>
      <c r="P842" t="s">
        <v>196</v>
      </c>
      <c r="Q842" t="s">
        <v>197</v>
      </c>
      <c r="R842" t="s">
        <v>198</v>
      </c>
      <c r="S842" t="s">
        <v>81</v>
      </c>
    </row>
    <row r="843" spans="1:19" x14ac:dyDescent="0.35">
      <c r="A843">
        <v>55834</v>
      </c>
      <c r="C843">
        <v>104</v>
      </c>
      <c r="D843" t="s">
        <v>39</v>
      </c>
      <c r="E843" t="s">
        <v>228</v>
      </c>
      <c r="F843">
        <v>513</v>
      </c>
      <c r="G843" s="22">
        <v>45446</v>
      </c>
      <c r="H843" s="22">
        <v>45446</v>
      </c>
      <c r="I843" s="22">
        <v>45446</v>
      </c>
      <c r="J843" s="22">
        <v>45440</v>
      </c>
      <c r="K843" s="22">
        <v>45440</v>
      </c>
      <c r="L843" t="s">
        <v>192</v>
      </c>
      <c r="O843" t="s">
        <v>390</v>
      </c>
      <c r="P843" t="s">
        <v>196</v>
      </c>
      <c r="Q843" t="s">
        <v>197</v>
      </c>
      <c r="R843" t="s">
        <v>198</v>
      </c>
      <c r="S843" t="s">
        <v>81</v>
      </c>
    </row>
    <row r="844" spans="1:19" x14ac:dyDescent="0.35">
      <c r="A844">
        <v>56102</v>
      </c>
      <c r="C844">
        <v>104</v>
      </c>
      <c r="D844" t="s">
        <v>39</v>
      </c>
      <c r="E844" t="s">
        <v>330</v>
      </c>
      <c r="F844">
        <v>340.78</v>
      </c>
      <c r="G844" s="22">
        <v>45446</v>
      </c>
      <c r="H844" s="22">
        <v>45446</v>
      </c>
      <c r="I844" s="22">
        <v>45446</v>
      </c>
      <c r="J844" s="22">
        <v>45441</v>
      </c>
      <c r="K844" s="22">
        <v>45441</v>
      </c>
      <c r="L844" t="s">
        <v>192</v>
      </c>
      <c r="O844" t="s">
        <v>390</v>
      </c>
      <c r="P844" t="s">
        <v>196</v>
      </c>
      <c r="Q844" t="s">
        <v>197</v>
      </c>
      <c r="R844" t="s">
        <v>198</v>
      </c>
      <c r="S844" t="s">
        <v>81</v>
      </c>
    </row>
    <row r="845" spans="1:19" x14ac:dyDescent="0.35">
      <c r="A845">
        <v>56113</v>
      </c>
      <c r="C845">
        <v>104</v>
      </c>
      <c r="D845" t="s">
        <v>39</v>
      </c>
      <c r="E845" t="s">
        <v>270</v>
      </c>
      <c r="F845">
        <v>2302.3200000000002</v>
      </c>
      <c r="G845" s="22">
        <v>45446</v>
      </c>
      <c r="H845" s="22">
        <v>45446</v>
      </c>
      <c r="I845" s="22">
        <v>45446</v>
      </c>
      <c r="J845" s="22">
        <v>45441</v>
      </c>
      <c r="K845" s="22">
        <v>45441</v>
      </c>
      <c r="L845" t="s">
        <v>192</v>
      </c>
      <c r="O845" t="s">
        <v>390</v>
      </c>
      <c r="P845" t="s">
        <v>196</v>
      </c>
      <c r="Q845" t="s">
        <v>197</v>
      </c>
      <c r="R845" t="s">
        <v>198</v>
      </c>
      <c r="S845" t="s">
        <v>81</v>
      </c>
    </row>
    <row r="846" spans="1:19" x14ac:dyDescent="0.35">
      <c r="A846">
        <v>56114</v>
      </c>
      <c r="C846">
        <v>104</v>
      </c>
      <c r="D846" t="s">
        <v>39</v>
      </c>
      <c r="E846" t="s">
        <v>303</v>
      </c>
      <c r="F846">
        <v>1957.4</v>
      </c>
      <c r="G846" s="22">
        <v>45439</v>
      </c>
      <c r="H846" s="22">
        <v>45446</v>
      </c>
      <c r="I846" s="22">
        <v>45446</v>
      </c>
      <c r="J846" s="22">
        <v>45405</v>
      </c>
      <c r="K846" s="22">
        <v>45441</v>
      </c>
      <c r="L846" t="s">
        <v>192</v>
      </c>
      <c r="M846" t="s">
        <v>210</v>
      </c>
      <c r="N846" t="s">
        <v>211</v>
      </c>
      <c r="O846" t="s">
        <v>405</v>
      </c>
      <c r="P846" t="s">
        <v>196</v>
      </c>
      <c r="Q846" t="s">
        <v>197</v>
      </c>
      <c r="R846" t="s">
        <v>198</v>
      </c>
      <c r="S846" t="s">
        <v>81</v>
      </c>
    </row>
    <row r="847" spans="1:19" x14ac:dyDescent="0.35">
      <c r="A847">
        <v>54043</v>
      </c>
      <c r="C847">
        <v>104</v>
      </c>
      <c r="D847" t="s">
        <v>39</v>
      </c>
      <c r="E847" t="s">
        <v>288</v>
      </c>
      <c r="F847">
        <v>2510</v>
      </c>
      <c r="G847" s="22">
        <v>45444</v>
      </c>
      <c r="H847" s="22">
        <v>45446</v>
      </c>
      <c r="I847" s="22">
        <v>45446</v>
      </c>
      <c r="J847" s="22">
        <v>45427</v>
      </c>
      <c r="K847" s="22">
        <v>45427</v>
      </c>
      <c r="L847" t="s">
        <v>192</v>
      </c>
      <c r="M847" t="s">
        <v>261</v>
      </c>
      <c r="N847" t="s">
        <v>262</v>
      </c>
      <c r="O847" t="s">
        <v>405</v>
      </c>
      <c r="P847" t="s">
        <v>196</v>
      </c>
      <c r="Q847" t="s">
        <v>197</v>
      </c>
      <c r="R847" t="s">
        <v>198</v>
      </c>
      <c r="S847" t="s">
        <v>81</v>
      </c>
    </row>
    <row r="848" spans="1:19" x14ac:dyDescent="0.35">
      <c r="A848">
        <v>54052</v>
      </c>
      <c r="C848">
        <v>104</v>
      </c>
      <c r="D848" t="s">
        <v>39</v>
      </c>
      <c r="F848">
        <v>4535.38</v>
      </c>
      <c r="G848" s="22">
        <v>45446</v>
      </c>
      <c r="H848" s="22">
        <v>45446</v>
      </c>
      <c r="I848" s="22">
        <v>45446</v>
      </c>
      <c r="J848" s="22">
        <v>45427</v>
      </c>
      <c r="K848" s="22">
        <v>45427</v>
      </c>
      <c r="L848" t="s">
        <v>192</v>
      </c>
      <c r="O848" t="s">
        <v>390</v>
      </c>
      <c r="P848" t="s">
        <v>196</v>
      </c>
      <c r="Q848" t="s">
        <v>197</v>
      </c>
      <c r="R848" t="s">
        <v>198</v>
      </c>
      <c r="S848" t="s">
        <v>81</v>
      </c>
    </row>
    <row r="849" spans="1:19" x14ac:dyDescent="0.35">
      <c r="A849">
        <v>54241</v>
      </c>
      <c r="C849">
        <v>104</v>
      </c>
      <c r="D849" t="s">
        <v>39</v>
      </c>
      <c r="E849" t="s">
        <v>235</v>
      </c>
      <c r="F849">
        <v>1035.68</v>
      </c>
      <c r="G849" s="22">
        <v>45444</v>
      </c>
      <c r="H849" s="22">
        <v>45446</v>
      </c>
      <c r="I849" s="22">
        <v>45446</v>
      </c>
      <c r="J849" s="22">
        <v>45428</v>
      </c>
      <c r="K849" s="22">
        <v>45428</v>
      </c>
      <c r="L849" t="s">
        <v>192</v>
      </c>
      <c r="O849" t="s">
        <v>405</v>
      </c>
      <c r="P849" t="s">
        <v>196</v>
      </c>
      <c r="Q849" t="s">
        <v>197</v>
      </c>
      <c r="R849" t="s">
        <v>198</v>
      </c>
      <c r="S849" t="s">
        <v>81</v>
      </c>
    </row>
    <row r="850" spans="1:19" x14ac:dyDescent="0.35">
      <c r="A850">
        <v>54437</v>
      </c>
      <c r="C850">
        <v>104</v>
      </c>
      <c r="D850" t="s">
        <v>39</v>
      </c>
      <c r="E850" t="s">
        <v>282</v>
      </c>
      <c r="F850">
        <v>927.3</v>
      </c>
      <c r="G850" s="22">
        <v>45444</v>
      </c>
      <c r="H850" s="22">
        <v>45446</v>
      </c>
      <c r="I850" s="22">
        <v>45446</v>
      </c>
      <c r="J850" s="22">
        <v>45429</v>
      </c>
      <c r="K850" s="22">
        <v>45429</v>
      </c>
      <c r="L850" t="s">
        <v>192</v>
      </c>
      <c r="O850" t="s">
        <v>405</v>
      </c>
      <c r="P850" t="s">
        <v>196</v>
      </c>
      <c r="Q850" t="s">
        <v>197</v>
      </c>
      <c r="R850" t="s">
        <v>198</v>
      </c>
      <c r="S850" t="s">
        <v>81</v>
      </c>
    </row>
    <row r="851" spans="1:19" x14ac:dyDescent="0.35">
      <c r="A851">
        <v>54516</v>
      </c>
      <c r="C851">
        <v>104</v>
      </c>
      <c r="D851" t="s">
        <v>39</v>
      </c>
      <c r="E851" t="s">
        <v>231</v>
      </c>
      <c r="F851">
        <v>964.42</v>
      </c>
      <c r="G851" s="22">
        <v>45446</v>
      </c>
      <c r="H851" s="22">
        <v>45446</v>
      </c>
      <c r="I851" s="22">
        <v>45446</v>
      </c>
      <c r="J851" s="22">
        <v>45429</v>
      </c>
      <c r="K851" s="22">
        <v>45429</v>
      </c>
      <c r="L851" t="s">
        <v>192</v>
      </c>
      <c r="O851" t="s">
        <v>390</v>
      </c>
      <c r="P851" t="s">
        <v>196</v>
      </c>
      <c r="Q851" t="s">
        <v>197</v>
      </c>
      <c r="R851" t="s">
        <v>198</v>
      </c>
      <c r="S851" t="s">
        <v>81</v>
      </c>
    </row>
    <row r="852" spans="1:19" x14ac:dyDescent="0.35">
      <c r="A852">
        <v>54517</v>
      </c>
      <c r="C852">
        <v>104</v>
      </c>
      <c r="D852" t="s">
        <v>39</v>
      </c>
      <c r="E852" t="s">
        <v>207</v>
      </c>
      <c r="F852">
        <v>4184.12</v>
      </c>
      <c r="G852" s="22">
        <v>45444</v>
      </c>
      <c r="H852" s="22">
        <v>45446</v>
      </c>
      <c r="I852" s="22">
        <v>45446</v>
      </c>
      <c r="J852" s="22">
        <v>45429</v>
      </c>
      <c r="K852" s="22">
        <v>45429</v>
      </c>
      <c r="L852" t="s">
        <v>192</v>
      </c>
      <c r="O852" t="s">
        <v>405</v>
      </c>
      <c r="P852" t="s">
        <v>196</v>
      </c>
      <c r="Q852" t="s">
        <v>197</v>
      </c>
      <c r="R852" t="s">
        <v>198</v>
      </c>
      <c r="S852" t="s">
        <v>81</v>
      </c>
    </row>
    <row r="853" spans="1:19" x14ac:dyDescent="0.35">
      <c r="A853">
        <v>54723</v>
      </c>
      <c r="C853">
        <v>104</v>
      </c>
      <c r="D853" t="s">
        <v>39</v>
      </c>
      <c r="E853" t="s">
        <v>408</v>
      </c>
      <c r="F853">
        <v>743.82</v>
      </c>
      <c r="G853" s="22">
        <v>45446</v>
      </c>
      <c r="H853" s="22">
        <v>45446</v>
      </c>
      <c r="I853" s="22">
        <v>45446</v>
      </c>
      <c r="J853" s="22">
        <v>45432</v>
      </c>
      <c r="K853" s="22">
        <v>45432</v>
      </c>
      <c r="L853" t="s">
        <v>192</v>
      </c>
      <c r="O853" t="s">
        <v>390</v>
      </c>
      <c r="P853" t="s">
        <v>196</v>
      </c>
      <c r="Q853" t="s">
        <v>197</v>
      </c>
      <c r="R853" t="s">
        <v>198</v>
      </c>
      <c r="S853" t="s">
        <v>81</v>
      </c>
    </row>
    <row r="854" spans="1:19" x14ac:dyDescent="0.35">
      <c r="A854">
        <v>54725</v>
      </c>
      <c r="C854">
        <v>104</v>
      </c>
      <c r="D854" t="s">
        <v>39</v>
      </c>
      <c r="E854" t="s">
        <v>268</v>
      </c>
      <c r="F854">
        <v>599.6</v>
      </c>
      <c r="G854" s="22">
        <v>45446</v>
      </c>
      <c r="H854" s="22">
        <v>45446</v>
      </c>
      <c r="I854" s="22">
        <v>45446</v>
      </c>
      <c r="J854" s="22">
        <v>45432</v>
      </c>
      <c r="K854" s="22">
        <v>45432</v>
      </c>
      <c r="L854" t="s">
        <v>192</v>
      </c>
      <c r="O854" t="s">
        <v>390</v>
      </c>
      <c r="P854" t="s">
        <v>196</v>
      </c>
      <c r="Q854" t="s">
        <v>197</v>
      </c>
      <c r="R854" t="s">
        <v>198</v>
      </c>
      <c r="S854" t="s">
        <v>81</v>
      </c>
    </row>
    <row r="855" spans="1:19" x14ac:dyDescent="0.35">
      <c r="A855">
        <v>54727</v>
      </c>
      <c r="C855">
        <v>104</v>
      </c>
      <c r="D855" t="s">
        <v>39</v>
      </c>
      <c r="E855" t="s">
        <v>266</v>
      </c>
      <c r="F855">
        <v>1418.84</v>
      </c>
      <c r="G855" s="22">
        <v>45444</v>
      </c>
      <c r="H855" s="22">
        <v>45446</v>
      </c>
      <c r="I855" s="22">
        <v>45446</v>
      </c>
      <c r="J855" s="22">
        <v>45432</v>
      </c>
      <c r="K855" s="22">
        <v>45432</v>
      </c>
      <c r="L855" t="s">
        <v>192</v>
      </c>
      <c r="O855" t="s">
        <v>405</v>
      </c>
      <c r="P855" t="s">
        <v>196</v>
      </c>
      <c r="Q855" t="s">
        <v>197</v>
      </c>
      <c r="R855" t="s">
        <v>198</v>
      </c>
      <c r="S855" t="s">
        <v>81</v>
      </c>
    </row>
    <row r="856" spans="1:19" x14ac:dyDescent="0.35">
      <c r="A856">
        <v>54730</v>
      </c>
      <c r="C856">
        <v>104</v>
      </c>
      <c r="D856" t="s">
        <v>39</v>
      </c>
      <c r="E856" t="s">
        <v>204</v>
      </c>
      <c r="F856">
        <v>373.6</v>
      </c>
      <c r="G856" s="22">
        <v>45444</v>
      </c>
      <c r="H856" s="22">
        <v>45446</v>
      </c>
      <c r="I856" s="22">
        <v>45446</v>
      </c>
      <c r="J856" s="22">
        <v>45432</v>
      </c>
      <c r="K856" s="22">
        <v>45432</v>
      </c>
      <c r="L856" t="s">
        <v>192</v>
      </c>
      <c r="O856" t="s">
        <v>405</v>
      </c>
      <c r="P856" t="s">
        <v>196</v>
      </c>
      <c r="Q856" t="s">
        <v>197</v>
      </c>
      <c r="R856" t="s">
        <v>198</v>
      </c>
      <c r="S856" t="s">
        <v>81</v>
      </c>
    </row>
    <row r="857" spans="1:19" x14ac:dyDescent="0.35">
      <c r="A857">
        <v>54731</v>
      </c>
      <c r="C857">
        <v>104</v>
      </c>
      <c r="D857" t="s">
        <v>39</v>
      </c>
      <c r="E857" t="s">
        <v>230</v>
      </c>
      <c r="F857">
        <v>109.13</v>
      </c>
      <c r="G857" s="22">
        <v>45444</v>
      </c>
      <c r="H857" s="22">
        <v>45446</v>
      </c>
      <c r="I857" s="22">
        <v>45446</v>
      </c>
      <c r="J857" s="22">
        <v>45432</v>
      </c>
      <c r="K857" s="22">
        <v>45432</v>
      </c>
      <c r="L857" t="s">
        <v>192</v>
      </c>
      <c r="O857" t="s">
        <v>405</v>
      </c>
      <c r="P857" t="s">
        <v>196</v>
      </c>
      <c r="Q857" t="s">
        <v>197</v>
      </c>
      <c r="R857" t="s">
        <v>198</v>
      </c>
      <c r="S857" t="s">
        <v>81</v>
      </c>
    </row>
    <row r="858" spans="1:19" x14ac:dyDescent="0.35">
      <c r="A858">
        <v>54734</v>
      </c>
      <c r="C858">
        <v>104</v>
      </c>
      <c r="D858" t="s">
        <v>39</v>
      </c>
      <c r="E858" t="s">
        <v>207</v>
      </c>
      <c r="F858">
        <v>2549.8200000000002</v>
      </c>
      <c r="G858" s="22">
        <v>45446</v>
      </c>
      <c r="H858" s="22">
        <v>45446</v>
      </c>
      <c r="I858" s="22">
        <v>45446</v>
      </c>
      <c r="J858" s="22">
        <v>45432</v>
      </c>
      <c r="K858" s="22">
        <v>45432</v>
      </c>
      <c r="L858" t="s">
        <v>192</v>
      </c>
      <c r="O858" t="s">
        <v>390</v>
      </c>
      <c r="P858" t="s">
        <v>196</v>
      </c>
      <c r="Q858" t="s">
        <v>197</v>
      </c>
      <c r="R858" t="s">
        <v>198</v>
      </c>
      <c r="S858" t="s">
        <v>81</v>
      </c>
    </row>
    <row r="859" spans="1:19" x14ac:dyDescent="0.35">
      <c r="A859">
        <v>55320</v>
      </c>
      <c r="C859">
        <v>104</v>
      </c>
      <c r="D859" t="s">
        <v>39</v>
      </c>
      <c r="E859" t="s">
        <v>314</v>
      </c>
      <c r="F859">
        <v>4044.13</v>
      </c>
      <c r="G859" s="22">
        <v>45446</v>
      </c>
      <c r="H859" s="22">
        <v>45446</v>
      </c>
      <c r="I859" s="22">
        <v>45446</v>
      </c>
      <c r="J859" s="22">
        <v>45435</v>
      </c>
      <c r="K859" s="22">
        <v>45435</v>
      </c>
      <c r="L859" t="s">
        <v>192</v>
      </c>
      <c r="O859" t="s">
        <v>390</v>
      </c>
      <c r="P859" t="s">
        <v>196</v>
      </c>
      <c r="Q859" t="s">
        <v>197</v>
      </c>
      <c r="R859" t="s">
        <v>198</v>
      </c>
      <c r="S859" t="s">
        <v>81</v>
      </c>
    </row>
    <row r="860" spans="1:19" x14ac:dyDescent="0.35">
      <c r="A860">
        <v>55322</v>
      </c>
      <c r="C860">
        <v>104</v>
      </c>
      <c r="D860" t="s">
        <v>39</v>
      </c>
      <c r="E860" t="s">
        <v>314</v>
      </c>
      <c r="F860">
        <v>93.2</v>
      </c>
      <c r="G860" s="22">
        <v>45446</v>
      </c>
      <c r="H860" s="22">
        <v>45446</v>
      </c>
      <c r="I860" s="22">
        <v>45446</v>
      </c>
      <c r="J860" s="22">
        <v>45435</v>
      </c>
      <c r="K860" s="22">
        <v>45435</v>
      </c>
      <c r="L860" t="s">
        <v>192</v>
      </c>
      <c r="O860" t="s">
        <v>390</v>
      </c>
      <c r="P860" t="s">
        <v>196</v>
      </c>
      <c r="Q860" t="s">
        <v>197</v>
      </c>
      <c r="R860" t="s">
        <v>198</v>
      </c>
      <c r="S860" t="s">
        <v>81</v>
      </c>
    </row>
    <row r="861" spans="1:19" x14ac:dyDescent="0.35">
      <c r="A861">
        <v>55323</v>
      </c>
      <c r="C861">
        <v>104</v>
      </c>
      <c r="D861" t="s">
        <v>39</v>
      </c>
      <c r="E861" t="s">
        <v>345</v>
      </c>
      <c r="F861">
        <v>1976.73</v>
      </c>
      <c r="G861" s="22">
        <v>45446</v>
      </c>
      <c r="H861" s="22">
        <v>45446</v>
      </c>
      <c r="I861" s="22">
        <v>45446</v>
      </c>
      <c r="J861" s="22">
        <v>45435</v>
      </c>
      <c r="K861" s="22">
        <v>45435</v>
      </c>
      <c r="L861" t="s">
        <v>192</v>
      </c>
      <c r="O861" t="s">
        <v>390</v>
      </c>
      <c r="P861" t="s">
        <v>196</v>
      </c>
      <c r="Q861" t="s">
        <v>197</v>
      </c>
      <c r="R861" t="s">
        <v>198</v>
      </c>
      <c r="S861" t="s">
        <v>81</v>
      </c>
    </row>
    <row r="862" spans="1:19" x14ac:dyDescent="0.35">
      <c r="A862">
        <v>52857</v>
      </c>
      <c r="C862">
        <v>104</v>
      </c>
      <c r="D862" t="s">
        <v>39</v>
      </c>
      <c r="E862" t="s">
        <v>234</v>
      </c>
      <c r="F862">
        <v>1894</v>
      </c>
      <c r="G862" s="22">
        <v>45446</v>
      </c>
      <c r="H862" s="22">
        <v>45446</v>
      </c>
      <c r="I862" s="22">
        <v>45446</v>
      </c>
      <c r="J862" s="22">
        <v>45415</v>
      </c>
      <c r="K862" s="22">
        <v>45418</v>
      </c>
      <c r="L862" t="s">
        <v>192</v>
      </c>
      <c r="O862" t="s">
        <v>390</v>
      </c>
      <c r="P862" t="s">
        <v>196</v>
      </c>
      <c r="Q862" t="s">
        <v>197</v>
      </c>
      <c r="R862" t="s">
        <v>198</v>
      </c>
      <c r="S862" t="s">
        <v>81</v>
      </c>
    </row>
    <row r="863" spans="1:19" x14ac:dyDescent="0.35">
      <c r="A863">
        <v>53971</v>
      </c>
      <c r="C863">
        <v>104</v>
      </c>
      <c r="D863" t="s">
        <v>39</v>
      </c>
      <c r="E863" t="s">
        <v>215</v>
      </c>
      <c r="F863">
        <v>1270</v>
      </c>
      <c r="G863" s="22">
        <v>45444</v>
      </c>
      <c r="H863" s="22">
        <v>45446</v>
      </c>
      <c r="I863" s="22">
        <v>45446</v>
      </c>
      <c r="J863" s="22">
        <v>45444</v>
      </c>
      <c r="K863" s="22">
        <v>45426</v>
      </c>
      <c r="L863" t="s">
        <v>309</v>
      </c>
      <c r="M863" t="s">
        <v>216</v>
      </c>
      <c r="N863" t="s">
        <v>217</v>
      </c>
      <c r="O863" t="s">
        <v>405</v>
      </c>
      <c r="P863" t="s">
        <v>196</v>
      </c>
      <c r="Q863" t="s">
        <v>197</v>
      </c>
      <c r="R863" t="s">
        <v>198</v>
      </c>
      <c r="S863" t="s">
        <v>81</v>
      </c>
    </row>
    <row r="864" spans="1:19" x14ac:dyDescent="0.35">
      <c r="A864">
        <v>57511</v>
      </c>
      <c r="C864">
        <v>104</v>
      </c>
      <c r="D864" t="s">
        <v>39</v>
      </c>
      <c r="E864" t="s">
        <v>308</v>
      </c>
      <c r="F864">
        <v>84</v>
      </c>
      <c r="G864" s="22">
        <v>45446</v>
      </c>
      <c r="H864" s="22"/>
      <c r="I864" s="22">
        <v>45446</v>
      </c>
      <c r="J864" s="22">
        <v>45446</v>
      </c>
      <c r="K864" s="22">
        <v>45449</v>
      </c>
      <c r="L864" t="s">
        <v>309</v>
      </c>
      <c r="M864" t="s">
        <v>193</v>
      </c>
      <c r="N864" t="s">
        <v>329</v>
      </c>
      <c r="O864" t="s">
        <v>390</v>
      </c>
      <c r="P864" t="s">
        <v>196</v>
      </c>
      <c r="Q864" t="s">
        <v>197</v>
      </c>
      <c r="R864" t="s">
        <v>198</v>
      </c>
      <c r="S864" t="s">
        <v>81</v>
      </c>
    </row>
    <row r="865" spans="1:19" x14ac:dyDescent="0.35">
      <c r="A865">
        <v>62312</v>
      </c>
      <c r="C865">
        <v>104</v>
      </c>
      <c r="D865" t="s">
        <v>39</v>
      </c>
      <c r="E865" t="s">
        <v>293</v>
      </c>
      <c r="F865">
        <v>0.15</v>
      </c>
      <c r="G865" s="22">
        <v>45446</v>
      </c>
      <c r="H865" s="22"/>
      <c r="I865" s="22">
        <v>45446</v>
      </c>
      <c r="J865" s="22">
        <v>45446</v>
      </c>
      <c r="K865" s="22">
        <v>45475</v>
      </c>
      <c r="L865" t="s">
        <v>286</v>
      </c>
      <c r="M865" t="s">
        <v>287</v>
      </c>
      <c r="N865" t="s">
        <v>25</v>
      </c>
      <c r="O865" t="s">
        <v>390</v>
      </c>
      <c r="S865" t="s">
        <v>81</v>
      </c>
    </row>
    <row r="866" spans="1:19" x14ac:dyDescent="0.35">
      <c r="A866">
        <v>62729</v>
      </c>
      <c r="C866">
        <v>104</v>
      </c>
      <c r="D866" t="s">
        <v>39</v>
      </c>
      <c r="E866" t="s">
        <v>285</v>
      </c>
      <c r="F866">
        <v>6.3</v>
      </c>
      <c r="G866" s="22">
        <v>45446</v>
      </c>
      <c r="H866" s="22"/>
      <c r="I866" s="22">
        <v>45446</v>
      </c>
      <c r="J866" s="22">
        <v>45446</v>
      </c>
      <c r="K866" s="22">
        <v>45476</v>
      </c>
      <c r="L866" t="s">
        <v>286</v>
      </c>
      <c r="M866" t="s">
        <v>287</v>
      </c>
      <c r="N866" t="s">
        <v>25</v>
      </c>
      <c r="O866" t="s">
        <v>390</v>
      </c>
      <c r="S866" t="s">
        <v>81</v>
      </c>
    </row>
    <row r="867" spans="1:19" x14ac:dyDescent="0.35">
      <c r="A867">
        <v>49865</v>
      </c>
      <c r="C867">
        <v>104</v>
      </c>
      <c r="D867" t="s">
        <v>39</v>
      </c>
      <c r="E867" t="s">
        <v>321</v>
      </c>
      <c r="F867">
        <v>2640</v>
      </c>
      <c r="G867" s="22">
        <v>45444</v>
      </c>
      <c r="H867" s="22">
        <v>45446</v>
      </c>
      <c r="I867" s="22">
        <v>45446</v>
      </c>
      <c r="J867" s="22">
        <v>45413</v>
      </c>
      <c r="K867" s="22">
        <v>45399</v>
      </c>
      <c r="L867" t="s">
        <v>97</v>
      </c>
      <c r="M867" t="s">
        <v>216</v>
      </c>
      <c r="N867" t="s">
        <v>366</v>
      </c>
      <c r="O867" t="s">
        <v>405</v>
      </c>
      <c r="P867" t="s">
        <v>196</v>
      </c>
      <c r="Q867" t="s">
        <v>197</v>
      </c>
      <c r="R867" t="s">
        <v>198</v>
      </c>
      <c r="S867" t="s">
        <v>81</v>
      </c>
    </row>
    <row r="868" spans="1:19" x14ac:dyDescent="0.35">
      <c r="A868">
        <v>49868</v>
      </c>
      <c r="C868">
        <v>104</v>
      </c>
      <c r="D868" t="s">
        <v>39</v>
      </c>
      <c r="E868" t="s">
        <v>322</v>
      </c>
      <c r="F868">
        <v>2000</v>
      </c>
      <c r="G868" s="22">
        <v>45444</v>
      </c>
      <c r="H868" s="22">
        <v>45446</v>
      </c>
      <c r="I868" s="22">
        <v>45446</v>
      </c>
      <c r="J868" s="22">
        <v>45413</v>
      </c>
      <c r="K868" s="22">
        <v>45399</v>
      </c>
      <c r="L868" t="s">
        <v>97</v>
      </c>
      <c r="M868" t="s">
        <v>216</v>
      </c>
      <c r="N868" t="s">
        <v>366</v>
      </c>
      <c r="O868" t="s">
        <v>405</v>
      </c>
      <c r="P868" t="s">
        <v>196</v>
      </c>
      <c r="Q868" t="s">
        <v>197</v>
      </c>
      <c r="R868" t="s">
        <v>198</v>
      </c>
      <c r="S868" t="s">
        <v>81</v>
      </c>
    </row>
    <row r="869" spans="1:19" x14ac:dyDescent="0.35">
      <c r="A869">
        <v>49871</v>
      </c>
      <c r="C869">
        <v>104</v>
      </c>
      <c r="D869" t="s">
        <v>39</v>
      </c>
      <c r="E869" t="s">
        <v>324</v>
      </c>
      <c r="F869">
        <v>1830</v>
      </c>
      <c r="G869" s="22">
        <v>45444</v>
      </c>
      <c r="H869" s="22">
        <v>45446</v>
      </c>
      <c r="I869" s="22">
        <v>45446</v>
      </c>
      <c r="J869" s="22">
        <v>45413</v>
      </c>
      <c r="K869" s="22">
        <v>45399</v>
      </c>
      <c r="L869" t="s">
        <v>97</v>
      </c>
      <c r="M869" t="s">
        <v>216</v>
      </c>
      <c r="N869" t="s">
        <v>366</v>
      </c>
      <c r="O869" t="s">
        <v>405</v>
      </c>
      <c r="P869" t="s">
        <v>196</v>
      </c>
      <c r="Q869" t="s">
        <v>197</v>
      </c>
      <c r="R869" t="s">
        <v>198</v>
      </c>
      <c r="S869" t="s">
        <v>81</v>
      </c>
    </row>
    <row r="870" spans="1:19" x14ac:dyDescent="0.35">
      <c r="A870">
        <v>49873</v>
      </c>
      <c r="C870">
        <v>104</v>
      </c>
      <c r="D870" t="s">
        <v>39</v>
      </c>
      <c r="E870" t="s">
        <v>326</v>
      </c>
      <c r="F870">
        <v>3500</v>
      </c>
      <c r="G870" s="22">
        <v>45444</v>
      </c>
      <c r="H870" s="22">
        <v>45446</v>
      </c>
      <c r="I870" s="22">
        <v>45446</v>
      </c>
      <c r="J870" s="22">
        <v>45413</v>
      </c>
      <c r="K870" s="22">
        <v>45399</v>
      </c>
      <c r="L870" t="s">
        <v>97</v>
      </c>
      <c r="M870" t="s">
        <v>216</v>
      </c>
      <c r="N870" t="s">
        <v>366</v>
      </c>
      <c r="O870" t="s">
        <v>405</v>
      </c>
      <c r="P870" t="s">
        <v>196</v>
      </c>
      <c r="Q870" t="s">
        <v>197</v>
      </c>
      <c r="R870" t="s">
        <v>198</v>
      </c>
      <c r="S870" t="s">
        <v>81</v>
      </c>
    </row>
    <row r="871" spans="1:19" x14ac:dyDescent="0.35">
      <c r="A871">
        <v>49876</v>
      </c>
      <c r="C871">
        <v>104</v>
      </c>
      <c r="D871" t="s">
        <v>39</v>
      </c>
      <c r="E871" t="s">
        <v>327</v>
      </c>
      <c r="F871">
        <v>1830</v>
      </c>
      <c r="G871" s="22">
        <v>45444</v>
      </c>
      <c r="H871" s="22">
        <v>45446</v>
      </c>
      <c r="I871" s="22">
        <v>45446</v>
      </c>
      <c r="J871" s="22">
        <v>45413</v>
      </c>
      <c r="K871" s="22">
        <v>45399</v>
      </c>
      <c r="L871" t="s">
        <v>97</v>
      </c>
      <c r="M871" t="s">
        <v>216</v>
      </c>
      <c r="N871" t="s">
        <v>366</v>
      </c>
      <c r="O871" t="s">
        <v>405</v>
      </c>
      <c r="P871" t="s">
        <v>196</v>
      </c>
      <c r="Q871" t="s">
        <v>197</v>
      </c>
      <c r="R871" t="s">
        <v>198</v>
      </c>
      <c r="S871" t="s">
        <v>81</v>
      </c>
    </row>
    <row r="872" spans="1:19" x14ac:dyDescent="0.35">
      <c r="A872">
        <v>49878</v>
      </c>
      <c r="C872">
        <v>104</v>
      </c>
      <c r="D872" t="s">
        <v>39</v>
      </c>
      <c r="E872" t="s">
        <v>320</v>
      </c>
      <c r="F872">
        <v>1830</v>
      </c>
      <c r="G872" s="22">
        <v>45444</v>
      </c>
      <c r="H872" s="22">
        <v>45446</v>
      </c>
      <c r="I872" s="22">
        <v>45446</v>
      </c>
      <c r="J872" s="22">
        <v>45413</v>
      </c>
      <c r="K872" s="22">
        <v>45399</v>
      </c>
      <c r="L872" t="s">
        <v>97</v>
      </c>
      <c r="M872" t="s">
        <v>216</v>
      </c>
      <c r="N872" t="s">
        <v>366</v>
      </c>
      <c r="O872" t="s">
        <v>405</v>
      </c>
      <c r="P872" t="s">
        <v>196</v>
      </c>
      <c r="Q872" t="s">
        <v>197</v>
      </c>
      <c r="R872" t="s">
        <v>198</v>
      </c>
      <c r="S872" t="s">
        <v>81</v>
      </c>
    </row>
    <row r="873" spans="1:19" x14ac:dyDescent="0.35">
      <c r="A873">
        <v>49880</v>
      </c>
      <c r="C873">
        <v>104</v>
      </c>
      <c r="D873" t="s">
        <v>39</v>
      </c>
      <c r="E873" t="s">
        <v>325</v>
      </c>
      <c r="F873">
        <v>1830</v>
      </c>
      <c r="G873" s="22">
        <v>45444</v>
      </c>
      <c r="H873" s="22">
        <v>45446</v>
      </c>
      <c r="I873" s="22">
        <v>45446</v>
      </c>
      <c r="J873" s="22">
        <v>45413</v>
      </c>
      <c r="K873" s="22">
        <v>45399</v>
      </c>
      <c r="L873" t="s">
        <v>97</v>
      </c>
      <c r="M873" t="s">
        <v>216</v>
      </c>
      <c r="N873" t="s">
        <v>366</v>
      </c>
      <c r="O873" t="s">
        <v>405</v>
      </c>
      <c r="P873" t="s">
        <v>196</v>
      </c>
      <c r="Q873" t="s">
        <v>197</v>
      </c>
      <c r="R873" t="s">
        <v>198</v>
      </c>
      <c r="S873" t="s">
        <v>81</v>
      </c>
    </row>
    <row r="874" spans="1:19" x14ac:dyDescent="0.35">
      <c r="A874">
        <v>57513</v>
      </c>
      <c r="C874">
        <v>104</v>
      </c>
      <c r="D874" t="s">
        <v>39</v>
      </c>
      <c r="E874" t="s">
        <v>308</v>
      </c>
      <c r="F874">
        <v>40</v>
      </c>
      <c r="G874" s="22">
        <v>45445</v>
      </c>
      <c r="H874" s="22"/>
      <c r="I874" s="22">
        <v>45445</v>
      </c>
      <c r="J874" s="22">
        <v>45445</v>
      </c>
      <c r="K874" s="22">
        <v>45449</v>
      </c>
      <c r="L874" t="s">
        <v>309</v>
      </c>
      <c r="M874" t="s">
        <v>210</v>
      </c>
      <c r="N874" t="s">
        <v>211</v>
      </c>
      <c r="O874" t="s">
        <v>405</v>
      </c>
      <c r="P874" t="s">
        <v>196</v>
      </c>
      <c r="Q874" t="s">
        <v>197</v>
      </c>
      <c r="R874" t="s">
        <v>198</v>
      </c>
      <c r="S874" t="s">
        <v>81</v>
      </c>
    </row>
    <row r="875" spans="1:19" x14ac:dyDescent="0.35">
      <c r="A875">
        <v>62309</v>
      </c>
      <c r="C875">
        <v>104</v>
      </c>
      <c r="D875" t="s">
        <v>39</v>
      </c>
      <c r="E875" t="s">
        <v>293</v>
      </c>
      <c r="F875">
        <v>9.9</v>
      </c>
      <c r="G875" s="22">
        <v>45445</v>
      </c>
      <c r="H875" s="22"/>
      <c r="I875" s="22">
        <v>45445</v>
      </c>
      <c r="J875" s="22">
        <v>45445</v>
      </c>
      <c r="K875" s="22">
        <v>45475</v>
      </c>
      <c r="L875" t="s">
        <v>286</v>
      </c>
      <c r="M875" t="s">
        <v>287</v>
      </c>
      <c r="N875" t="s">
        <v>25</v>
      </c>
      <c r="O875" t="s">
        <v>405</v>
      </c>
      <c r="S875" t="s">
        <v>81</v>
      </c>
    </row>
    <row r="876" spans="1:19" x14ac:dyDescent="0.35">
      <c r="A876">
        <v>55825</v>
      </c>
      <c r="C876">
        <v>104</v>
      </c>
      <c r="D876" t="s">
        <v>39</v>
      </c>
      <c r="E876" t="s">
        <v>267</v>
      </c>
      <c r="F876">
        <v>598</v>
      </c>
      <c r="G876" s="22">
        <v>45443</v>
      </c>
      <c r="H876" s="22">
        <v>45443</v>
      </c>
      <c r="I876" s="22">
        <v>45443</v>
      </c>
      <c r="J876" s="22">
        <v>45440</v>
      </c>
      <c r="K876" s="22">
        <v>45440</v>
      </c>
      <c r="L876" t="s">
        <v>192</v>
      </c>
      <c r="N876" t="s">
        <v>223</v>
      </c>
      <c r="O876" t="s">
        <v>405</v>
      </c>
      <c r="P876" t="s">
        <v>196</v>
      </c>
      <c r="Q876" t="s">
        <v>197</v>
      </c>
      <c r="R876" t="s">
        <v>198</v>
      </c>
      <c r="S876" t="s">
        <v>81</v>
      </c>
    </row>
    <row r="877" spans="1:19" x14ac:dyDescent="0.35">
      <c r="A877">
        <v>56577</v>
      </c>
      <c r="C877">
        <v>104</v>
      </c>
      <c r="D877" t="s">
        <v>39</v>
      </c>
      <c r="E877" t="s">
        <v>296</v>
      </c>
      <c r="F877">
        <v>1695.6</v>
      </c>
      <c r="G877" s="22">
        <v>45443</v>
      </c>
      <c r="H877" s="22"/>
      <c r="I877" s="22">
        <v>45443</v>
      </c>
      <c r="J877" s="22">
        <v>45443</v>
      </c>
      <c r="K877" s="22">
        <v>45446</v>
      </c>
      <c r="L877" t="s">
        <v>286</v>
      </c>
      <c r="M877" t="s">
        <v>294</v>
      </c>
      <c r="N877" t="s">
        <v>294</v>
      </c>
      <c r="O877" t="s">
        <v>405</v>
      </c>
      <c r="S877" t="s">
        <v>81</v>
      </c>
    </row>
    <row r="878" spans="1:19" x14ac:dyDescent="0.35">
      <c r="A878">
        <v>56656</v>
      </c>
      <c r="C878">
        <v>104</v>
      </c>
      <c r="D878" t="s">
        <v>39</v>
      </c>
      <c r="E878" t="s">
        <v>293</v>
      </c>
      <c r="F878">
        <v>22173.51</v>
      </c>
      <c r="G878" s="22">
        <v>45443</v>
      </c>
      <c r="H878" s="22"/>
      <c r="I878" s="22">
        <v>45443</v>
      </c>
      <c r="J878" s="22">
        <v>45443</v>
      </c>
      <c r="K878" s="22">
        <v>45446</v>
      </c>
      <c r="L878" t="s">
        <v>286</v>
      </c>
      <c r="M878" t="s">
        <v>294</v>
      </c>
      <c r="N878" t="s">
        <v>295</v>
      </c>
      <c r="O878" t="s">
        <v>405</v>
      </c>
      <c r="S878" t="s">
        <v>81</v>
      </c>
    </row>
    <row r="879" spans="1:19" x14ac:dyDescent="0.35">
      <c r="A879">
        <v>56657</v>
      </c>
      <c r="C879">
        <v>104</v>
      </c>
      <c r="D879" t="s">
        <v>39</v>
      </c>
      <c r="E879" t="s">
        <v>293</v>
      </c>
      <c r="F879">
        <v>2981.71</v>
      </c>
      <c r="G879" s="22">
        <v>45443</v>
      </c>
      <c r="H879" s="22"/>
      <c r="I879" s="22">
        <v>45443</v>
      </c>
      <c r="J879" s="22">
        <v>45443</v>
      </c>
      <c r="K879" s="22">
        <v>45446</v>
      </c>
      <c r="L879" t="s">
        <v>286</v>
      </c>
      <c r="M879" t="s">
        <v>294</v>
      </c>
      <c r="N879" t="s">
        <v>295</v>
      </c>
      <c r="O879" t="s">
        <v>405</v>
      </c>
      <c r="S879" t="s">
        <v>81</v>
      </c>
    </row>
    <row r="880" spans="1:19" x14ac:dyDescent="0.35">
      <c r="A880">
        <v>56659</v>
      </c>
      <c r="C880">
        <v>104</v>
      </c>
      <c r="D880" t="s">
        <v>39</v>
      </c>
      <c r="E880" t="s">
        <v>293</v>
      </c>
      <c r="F880">
        <v>346.21</v>
      </c>
      <c r="G880" s="22">
        <v>45443</v>
      </c>
      <c r="H880" s="22"/>
      <c r="I880" s="22">
        <v>45443</v>
      </c>
      <c r="J880" s="22">
        <v>45443</v>
      </c>
      <c r="K880" s="22">
        <v>45446</v>
      </c>
      <c r="L880" t="s">
        <v>286</v>
      </c>
      <c r="M880" t="s">
        <v>294</v>
      </c>
      <c r="N880" t="s">
        <v>295</v>
      </c>
      <c r="O880" t="s">
        <v>405</v>
      </c>
      <c r="S880" t="s">
        <v>81</v>
      </c>
    </row>
    <row r="881" spans="1:19" x14ac:dyDescent="0.35">
      <c r="A881">
        <v>56676</v>
      </c>
      <c r="C881">
        <v>104</v>
      </c>
      <c r="D881" t="s">
        <v>39</v>
      </c>
      <c r="E881" t="s">
        <v>293</v>
      </c>
      <c r="F881">
        <v>41.87</v>
      </c>
      <c r="G881" s="22">
        <v>45443</v>
      </c>
      <c r="H881" s="22"/>
      <c r="I881" s="22">
        <v>45443</v>
      </c>
      <c r="J881" s="22">
        <v>45443</v>
      </c>
      <c r="K881" s="22">
        <v>45446</v>
      </c>
      <c r="L881" t="s">
        <v>286</v>
      </c>
      <c r="M881" t="s">
        <v>294</v>
      </c>
      <c r="N881" t="s">
        <v>295</v>
      </c>
      <c r="O881" t="s">
        <v>405</v>
      </c>
      <c r="Q881" t="s">
        <v>197</v>
      </c>
      <c r="S881" t="s">
        <v>81</v>
      </c>
    </row>
    <row r="882" spans="1:19" x14ac:dyDescent="0.35">
      <c r="A882">
        <v>56679</v>
      </c>
      <c r="C882">
        <v>104</v>
      </c>
      <c r="D882" t="s">
        <v>39</v>
      </c>
      <c r="E882" t="s">
        <v>293</v>
      </c>
      <c r="F882">
        <v>156.84</v>
      </c>
      <c r="G882" s="22">
        <v>45443</v>
      </c>
      <c r="H882" s="22"/>
      <c r="I882" s="22">
        <v>45443</v>
      </c>
      <c r="J882" s="22">
        <v>45443</v>
      </c>
      <c r="K882" s="22">
        <v>45446</v>
      </c>
      <c r="L882" t="s">
        <v>286</v>
      </c>
      <c r="M882" t="s">
        <v>294</v>
      </c>
      <c r="N882" t="s">
        <v>295</v>
      </c>
      <c r="O882" t="s">
        <v>405</v>
      </c>
      <c r="Q882" t="s">
        <v>197</v>
      </c>
      <c r="S882" t="s">
        <v>81</v>
      </c>
    </row>
    <row r="883" spans="1:19" x14ac:dyDescent="0.35">
      <c r="A883">
        <v>56700</v>
      </c>
      <c r="C883">
        <v>104</v>
      </c>
      <c r="D883" t="s">
        <v>39</v>
      </c>
      <c r="E883" t="s">
        <v>293</v>
      </c>
      <c r="F883">
        <v>3.68</v>
      </c>
      <c r="G883" s="22">
        <v>45443</v>
      </c>
      <c r="H883" s="22"/>
      <c r="I883" s="22">
        <v>45443</v>
      </c>
      <c r="J883" s="22">
        <v>45443</v>
      </c>
      <c r="K883" s="22">
        <v>45446</v>
      </c>
      <c r="L883" t="s">
        <v>286</v>
      </c>
      <c r="M883" t="s">
        <v>294</v>
      </c>
      <c r="N883" t="s">
        <v>295</v>
      </c>
      <c r="O883" t="s">
        <v>405</v>
      </c>
      <c r="Q883" t="s">
        <v>197</v>
      </c>
      <c r="S883" t="s">
        <v>81</v>
      </c>
    </row>
    <row r="884" spans="1:19" x14ac:dyDescent="0.35">
      <c r="A884">
        <v>52109</v>
      </c>
      <c r="C884">
        <v>104</v>
      </c>
      <c r="D884" t="s">
        <v>39</v>
      </c>
      <c r="E884" t="s">
        <v>234</v>
      </c>
      <c r="F884">
        <v>2841</v>
      </c>
      <c r="G884" s="22">
        <v>45443</v>
      </c>
      <c r="H884" s="22">
        <v>45443</v>
      </c>
      <c r="I884" s="22">
        <v>45443</v>
      </c>
      <c r="J884" s="22">
        <v>45412</v>
      </c>
      <c r="K884" s="22">
        <v>45414</v>
      </c>
      <c r="L884" t="s">
        <v>192</v>
      </c>
      <c r="O884" t="s">
        <v>405</v>
      </c>
      <c r="P884" t="s">
        <v>196</v>
      </c>
      <c r="Q884" t="s">
        <v>197</v>
      </c>
      <c r="R884" t="s">
        <v>198</v>
      </c>
      <c r="S884" t="s">
        <v>81</v>
      </c>
    </row>
    <row r="885" spans="1:19" x14ac:dyDescent="0.35">
      <c r="A885">
        <v>54436</v>
      </c>
      <c r="C885">
        <v>104</v>
      </c>
      <c r="D885" t="s">
        <v>39</v>
      </c>
      <c r="E885" t="s">
        <v>303</v>
      </c>
      <c r="F885">
        <v>1432.26</v>
      </c>
      <c r="G885" s="22">
        <v>45442</v>
      </c>
      <c r="H885" s="22">
        <v>45443</v>
      </c>
      <c r="I885" s="22">
        <v>45443</v>
      </c>
      <c r="J885" s="22">
        <v>45429</v>
      </c>
      <c r="K885" s="22">
        <v>45429</v>
      </c>
      <c r="L885" t="s">
        <v>192</v>
      </c>
      <c r="O885" t="s">
        <v>405</v>
      </c>
      <c r="P885" t="s">
        <v>196</v>
      </c>
      <c r="Q885" t="s">
        <v>197</v>
      </c>
      <c r="R885" t="s">
        <v>198</v>
      </c>
      <c r="S885" t="s">
        <v>81</v>
      </c>
    </row>
    <row r="886" spans="1:19" x14ac:dyDescent="0.35">
      <c r="A886">
        <v>54439</v>
      </c>
      <c r="C886">
        <v>104</v>
      </c>
      <c r="D886" t="s">
        <v>39</v>
      </c>
      <c r="E886" t="s">
        <v>204</v>
      </c>
      <c r="F886">
        <v>802.5</v>
      </c>
      <c r="G886" s="22">
        <v>45443</v>
      </c>
      <c r="H886" s="22">
        <v>45443</v>
      </c>
      <c r="I886" s="22">
        <v>45443</v>
      </c>
      <c r="J886" s="22">
        <v>45429</v>
      </c>
      <c r="K886" s="22">
        <v>45429</v>
      </c>
      <c r="L886" t="s">
        <v>192</v>
      </c>
      <c r="O886" t="s">
        <v>405</v>
      </c>
      <c r="P886" t="s">
        <v>196</v>
      </c>
      <c r="Q886" t="s">
        <v>197</v>
      </c>
      <c r="R886" t="s">
        <v>198</v>
      </c>
      <c r="S886" t="s">
        <v>81</v>
      </c>
    </row>
    <row r="887" spans="1:19" x14ac:dyDescent="0.35">
      <c r="A887">
        <v>54440</v>
      </c>
      <c r="C887">
        <v>104</v>
      </c>
      <c r="D887" t="s">
        <v>39</v>
      </c>
      <c r="E887" t="s">
        <v>236</v>
      </c>
      <c r="F887">
        <v>2109.2399999999998</v>
      </c>
      <c r="G887" s="22">
        <v>45442</v>
      </c>
      <c r="H887" s="22">
        <v>45443</v>
      </c>
      <c r="I887" s="22">
        <v>45443</v>
      </c>
      <c r="J887" s="22">
        <v>45429</v>
      </c>
      <c r="K887" s="22">
        <v>45429</v>
      </c>
      <c r="L887" t="s">
        <v>192</v>
      </c>
      <c r="O887" t="s">
        <v>405</v>
      </c>
      <c r="P887" t="s">
        <v>196</v>
      </c>
      <c r="Q887" t="s">
        <v>197</v>
      </c>
      <c r="R887" t="s">
        <v>198</v>
      </c>
      <c r="S887" t="s">
        <v>81</v>
      </c>
    </row>
    <row r="888" spans="1:19" x14ac:dyDescent="0.35">
      <c r="A888">
        <v>54441</v>
      </c>
      <c r="C888">
        <v>104</v>
      </c>
      <c r="D888" t="s">
        <v>39</v>
      </c>
      <c r="E888" t="s">
        <v>231</v>
      </c>
      <c r="F888">
        <v>839.6</v>
      </c>
      <c r="G888" s="22">
        <v>45443</v>
      </c>
      <c r="H888" s="22">
        <v>45443</v>
      </c>
      <c r="I888" s="22">
        <v>45443</v>
      </c>
      <c r="J888" s="22">
        <v>45429</v>
      </c>
      <c r="K888" s="22">
        <v>45429</v>
      </c>
      <c r="L888" t="s">
        <v>192</v>
      </c>
      <c r="O888" t="s">
        <v>405</v>
      </c>
      <c r="P888" t="s">
        <v>196</v>
      </c>
      <c r="Q888" t="s">
        <v>197</v>
      </c>
      <c r="R888" t="s">
        <v>198</v>
      </c>
      <c r="S888" t="s">
        <v>81</v>
      </c>
    </row>
    <row r="889" spans="1:19" x14ac:dyDescent="0.35">
      <c r="A889">
        <v>54442</v>
      </c>
      <c r="C889">
        <v>104</v>
      </c>
      <c r="D889" t="s">
        <v>39</v>
      </c>
      <c r="E889" t="s">
        <v>207</v>
      </c>
      <c r="F889">
        <v>1170.03</v>
      </c>
      <c r="G889" s="22">
        <v>45442</v>
      </c>
      <c r="H889" s="22">
        <v>45443</v>
      </c>
      <c r="I889" s="22">
        <v>45443</v>
      </c>
      <c r="J889" s="22">
        <v>45429</v>
      </c>
      <c r="K889" s="22">
        <v>45429</v>
      </c>
      <c r="L889" t="s">
        <v>192</v>
      </c>
      <c r="O889" t="s">
        <v>405</v>
      </c>
      <c r="P889" t="s">
        <v>196</v>
      </c>
      <c r="Q889" t="s">
        <v>197</v>
      </c>
      <c r="R889" t="s">
        <v>198</v>
      </c>
      <c r="S889" t="s">
        <v>81</v>
      </c>
    </row>
    <row r="890" spans="1:19" x14ac:dyDescent="0.35">
      <c r="A890">
        <v>54726</v>
      </c>
      <c r="C890">
        <v>104</v>
      </c>
      <c r="D890" t="s">
        <v>39</v>
      </c>
      <c r="E890" t="s">
        <v>269</v>
      </c>
      <c r="F890">
        <v>252</v>
      </c>
      <c r="G890" s="22">
        <v>45443</v>
      </c>
      <c r="H890" s="22">
        <v>45443</v>
      </c>
      <c r="I890" s="22">
        <v>45443</v>
      </c>
      <c r="J890" s="22">
        <v>45428</v>
      </c>
      <c r="K890" s="22">
        <v>45432</v>
      </c>
      <c r="L890" t="s">
        <v>192</v>
      </c>
      <c r="O890" t="s">
        <v>405</v>
      </c>
      <c r="P890" t="s">
        <v>196</v>
      </c>
      <c r="Q890" t="s">
        <v>197</v>
      </c>
      <c r="R890" t="s">
        <v>198</v>
      </c>
      <c r="S890" t="s">
        <v>81</v>
      </c>
    </row>
    <row r="891" spans="1:19" x14ac:dyDescent="0.35">
      <c r="A891">
        <v>54999</v>
      </c>
      <c r="C891">
        <v>104</v>
      </c>
      <c r="D891" t="s">
        <v>39</v>
      </c>
      <c r="E891" t="s">
        <v>230</v>
      </c>
      <c r="F891">
        <v>428.6</v>
      </c>
      <c r="G891" s="22">
        <v>45442</v>
      </c>
      <c r="H891" s="22">
        <v>45443</v>
      </c>
      <c r="I891" s="22">
        <v>45443</v>
      </c>
      <c r="J891" s="22">
        <v>45429</v>
      </c>
      <c r="K891" s="22">
        <v>45433</v>
      </c>
      <c r="L891" t="s">
        <v>192</v>
      </c>
      <c r="O891" t="s">
        <v>405</v>
      </c>
      <c r="P891" t="s">
        <v>196</v>
      </c>
      <c r="Q891" t="s">
        <v>197</v>
      </c>
      <c r="R891" t="s">
        <v>198</v>
      </c>
      <c r="S891" t="s">
        <v>81</v>
      </c>
    </row>
    <row r="892" spans="1:19" x14ac:dyDescent="0.35">
      <c r="A892">
        <v>55414</v>
      </c>
      <c r="C892">
        <v>104</v>
      </c>
      <c r="D892" t="s">
        <v>39</v>
      </c>
      <c r="E892" t="s">
        <v>328</v>
      </c>
      <c r="F892">
        <v>182.08</v>
      </c>
      <c r="G892" s="22">
        <v>45442</v>
      </c>
      <c r="H892" s="22">
        <v>45443</v>
      </c>
      <c r="I892" s="22">
        <v>45443</v>
      </c>
      <c r="J892" s="22">
        <v>45435</v>
      </c>
      <c r="K892" s="22">
        <v>45435</v>
      </c>
      <c r="L892" t="s">
        <v>192</v>
      </c>
      <c r="M892" t="s">
        <v>210</v>
      </c>
      <c r="N892" t="s">
        <v>211</v>
      </c>
      <c r="O892" t="s">
        <v>405</v>
      </c>
      <c r="P892" t="s">
        <v>196</v>
      </c>
      <c r="Q892" t="s">
        <v>197</v>
      </c>
      <c r="R892" t="s">
        <v>198</v>
      </c>
      <c r="S892" t="s">
        <v>81</v>
      </c>
    </row>
    <row r="893" spans="1:19" x14ac:dyDescent="0.35">
      <c r="A893">
        <v>53334</v>
      </c>
      <c r="C893">
        <v>104</v>
      </c>
      <c r="D893" t="s">
        <v>39</v>
      </c>
      <c r="E893" t="s">
        <v>209</v>
      </c>
      <c r="F893">
        <v>809.51</v>
      </c>
      <c r="G893" s="22">
        <v>45443</v>
      </c>
      <c r="H893" s="22">
        <v>45443</v>
      </c>
      <c r="I893" s="22">
        <v>45443</v>
      </c>
      <c r="J893" s="22">
        <v>45421</v>
      </c>
      <c r="K893" s="22">
        <v>45421</v>
      </c>
      <c r="L893" t="s">
        <v>192</v>
      </c>
      <c r="O893" t="s">
        <v>405</v>
      </c>
      <c r="P893" t="s">
        <v>196</v>
      </c>
      <c r="Q893" t="s">
        <v>197</v>
      </c>
      <c r="R893" t="s">
        <v>198</v>
      </c>
      <c r="S893" t="s">
        <v>81</v>
      </c>
    </row>
    <row r="894" spans="1:19" x14ac:dyDescent="0.35">
      <c r="A894">
        <v>53335</v>
      </c>
      <c r="C894">
        <v>104</v>
      </c>
      <c r="D894" t="s">
        <v>39</v>
      </c>
      <c r="E894" t="s">
        <v>235</v>
      </c>
      <c r="F894">
        <v>2329.84</v>
      </c>
      <c r="G894" s="22">
        <v>45442</v>
      </c>
      <c r="H894" s="22">
        <v>45443</v>
      </c>
      <c r="I894" s="22">
        <v>45443</v>
      </c>
      <c r="J894" s="22">
        <v>45421</v>
      </c>
      <c r="K894" s="22">
        <v>45421</v>
      </c>
      <c r="L894" t="s">
        <v>192</v>
      </c>
      <c r="O894" t="s">
        <v>405</v>
      </c>
      <c r="P894" t="s">
        <v>196</v>
      </c>
      <c r="Q894" t="s">
        <v>197</v>
      </c>
      <c r="R894" t="s">
        <v>198</v>
      </c>
      <c r="S894" t="s">
        <v>81</v>
      </c>
    </row>
    <row r="895" spans="1:19" x14ac:dyDescent="0.35">
      <c r="A895">
        <v>53625</v>
      </c>
      <c r="C895">
        <v>104</v>
      </c>
      <c r="D895" t="s">
        <v>39</v>
      </c>
      <c r="E895" t="s">
        <v>222</v>
      </c>
      <c r="F895">
        <v>598.79999999999995</v>
      </c>
      <c r="G895" s="22">
        <v>45442</v>
      </c>
      <c r="H895" s="22">
        <v>45443</v>
      </c>
      <c r="I895" s="22">
        <v>45443</v>
      </c>
      <c r="J895" s="22">
        <v>45422</v>
      </c>
      <c r="K895" s="22">
        <v>45422</v>
      </c>
      <c r="L895" t="s">
        <v>192</v>
      </c>
      <c r="M895" t="s">
        <v>210</v>
      </c>
      <c r="N895" t="s">
        <v>221</v>
      </c>
      <c r="O895" t="s">
        <v>405</v>
      </c>
      <c r="P895" t="s">
        <v>196</v>
      </c>
      <c r="Q895" t="s">
        <v>197</v>
      </c>
      <c r="R895" t="s">
        <v>198</v>
      </c>
      <c r="S895" t="s">
        <v>81</v>
      </c>
    </row>
    <row r="896" spans="1:19" x14ac:dyDescent="0.35">
      <c r="A896">
        <v>53685</v>
      </c>
      <c r="C896">
        <v>104</v>
      </c>
      <c r="D896" t="s">
        <v>39</v>
      </c>
      <c r="E896" t="s">
        <v>199</v>
      </c>
      <c r="F896">
        <v>622.08000000000004</v>
      </c>
      <c r="G896" s="22">
        <v>45442</v>
      </c>
      <c r="H896" s="22">
        <v>45443</v>
      </c>
      <c r="I896" s="22">
        <v>45443</v>
      </c>
      <c r="J896" s="22">
        <v>45422</v>
      </c>
      <c r="K896" s="22">
        <v>45422</v>
      </c>
      <c r="L896" t="s">
        <v>192</v>
      </c>
      <c r="M896" t="s">
        <v>193</v>
      </c>
      <c r="N896" t="s">
        <v>194</v>
      </c>
      <c r="O896" t="s">
        <v>405</v>
      </c>
      <c r="P896" t="s">
        <v>196</v>
      </c>
      <c r="Q896" t="s">
        <v>197</v>
      </c>
      <c r="R896" t="s">
        <v>198</v>
      </c>
      <c r="S896" t="s">
        <v>81</v>
      </c>
    </row>
    <row r="897" spans="1:19" x14ac:dyDescent="0.35">
      <c r="A897">
        <v>53127</v>
      </c>
      <c r="C897">
        <v>104</v>
      </c>
      <c r="D897" t="s">
        <v>39</v>
      </c>
      <c r="F897">
        <v>246.82</v>
      </c>
      <c r="G897" s="22">
        <v>45441</v>
      </c>
      <c r="H897" s="22">
        <v>45441</v>
      </c>
      <c r="I897" s="22">
        <v>45441</v>
      </c>
      <c r="J897" s="22">
        <v>45420</v>
      </c>
      <c r="K897" s="22">
        <v>45420</v>
      </c>
      <c r="L897" t="s">
        <v>192</v>
      </c>
      <c r="O897" t="s">
        <v>405</v>
      </c>
      <c r="P897" t="s">
        <v>196</v>
      </c>
      <c r="Q897" t="s">
        <v>197</v>
      </c>
      <c r="R897" t="s">
        <v>198</v>
      </c>
      <c r="S897" t="s">
        <v>81</v>
      </c>
    </row>
    <row r="898" spans="1:19" x14ac:dyDescent="0.35">
      <c r="A898">
        <v>53812</v>
      </c>
      <c r="C898">
        <v>104</v>
      </c>
      <c r="D898" t="s">
        <v>39</v>
      </c>
      <c r="E898" t="s">
        <v>293</v>
      </c>
      <c r="F898">
        <v>900</v>
      </c>
      <c r="G898" s="22">
        <v>45441</v>
      </c>
      <c r="H898" s="22">
        <v>45441</v>
      </c>
      <c r="I898" s="22">
        <v>45441</v>
      </c>
      <c r="J898" s="22">
        <v>45425</v>
      </c>
      <c r="K898" s="22">
        <v>45425</v>
      </c>
      <c r="L898" t="s">
        <v>192</v>
      </c>
      <c r="M898" t="s">
        <v>316</v>
      </c>
      <c r="N898" t="s">
        <v>340</v>
      </c>
      <c r="O898" t="s">
        <v>405</v>
      </c>
      <c r="P898" t="s">
        <v>196</v>
      </c>
      <c r="Q898" t="s">
        <v>197</v>
      </c>
      <c r="R898" t="s">
        <v>198</v>
      </c>
      <c r="S898" t="s">
        <v>81</v>
      </c>
    </row>
    <row r="899" spans="1:19" x14ac:dyDescent="0.35">
      <c r="A899">
        <v>53918</v>
      </c>
      <c r="C899">
        <v>104</v>
      </c>
      <c r="D899" t="s">
        <v>39</v>
      </c>
      <c r="E899" t="s">
        <v>411</v>
      </c>
      <c r="F899">
        <v>160</v>
      </c>
      <c r="G899" s="22">
        <v>45441</v>
      </c>
      <c r="H899" s="22">
        <v>45441</v>
      </c>
      <c r="I899" s="22">
        <v>45441</v>
      </c>
      <c r="J899" s="22">
        <v>45426</v>
      </c>
      <c r="K899" s="22">
        <v>45426</v>
      </c>
      <c r="L899" t="s">
        <v>309</v>
      </c>
      <c r="M899" t="s">
        <v>193</v>
      </c>
      <c r="N899" t="s">
        <v>281</v>
      </c>
      <c r="O899" t="s">
        <v>405</v>
      </c>
      <c r="P899" t="s">
        <v>196</v>
      </c>
      <c r="Q899" t="s">
        <v>197</v>
      </c>
      <c r="R899" t="s">
        <v>198</v>
      </c>
      <c r="S899" t="s">
        <v>81</v>
      </c>
    </row>
    <row r="900" spans="1:19" x14ac:dyDescent="0.35">
      <c r="A900">
        <v>55583</v>
      </c>
      <c r="C900">
        <v>104</v>
      </c>
      <c r="D900" t="s">
        <v>39</v>
      </c>
      <c r="E900" t="s">
        <v>218</v>
      </c>
      <c r="F900">
        <v>17990.509999999998</v>
      </c>
      <c r="G900" s="22">
        <v>45442</v>
      </c>
      <c r="H900" s="22">
        <v>45441</v>
      </c>
      <c r="I900" s="22">
        <v>45441</v>
      </c>
      <c r="J900" s="22">
        <v>45441</v>
      </c>
      <c r="K900" s="22"/>
      <c r="L900" t="s">
        <v>192</v>
      </c>
      <c r="M900" t="s">
        <v>216</v>
      </c>
      <c r="N900" t="s">
        <v>219</v>
      </c>
      <c r="O900" t="s">
        <v>405</v>
      </c>
      <c r="P900" t="s">
        <v>196</v>
      </c>
      <c r="Q900" t="s">
        <v>197</v>
      </c>
      <c r="R900" t="s">
        <v>198</v>
      </c>
      <c r="S900" t="s">
        <v>81</v>
      </c>
    </row>
    <row r="901" spans="1:19" x14ac:dyDescent="0.35">
      <c r="A901">
        <v>54242</v>
      </c>
      <c r="C901">
        <v>104</v>
      </c>
      <c r="D901" t="s">
        <v>39</v>
      </c>
      <c r="E901" t="s">
        <v>231</v>
      </c>
      <c r="F901">
        <v>1293.1099999999999</v>
      </c>
      <c r="G901" s="22">
        <v>45441</v>
      </c>
      <c r="H901" s="22">
        <v>45441</v>
      </c>
      <c r="I901" s="22">
        <v>45441</v>
      </c>
      <c r="J901" s="22">
        <v>45428</v>
      </c>
      <c r="K901" s="22">
        <v>45428</v>
      </c>
      <c r="L901" t="s">
        <v>192</v>
      </c>
      <c r="O901" t="s">
        <v>405</v>
      </c>
      <c r="P901" t="s">
        <v>196</v>
      </c>
      <c r="Q901" t="s">
        <v>197</v>
      </c>
      <c r="R901" t="s">
        <v>198</v>
      </c>
      <c r="S901" t="s">
        <v>81</v>
      </c>
    </row>
    <row r="902" spans="1:19" x14ac:dyDescent="0.35">
      <c r="A902">
        <v>54251</v>
      </c>
      <c r="C902">
        <v>104</v>
      </c>
      <c r="D902" t="s">
        <v>39</v>
      </c>
      <c r="E902" t="s">
        <v>204</v>
      </c>
      <c r="F902">
        <v>429.4</v>
      </c>
      <c r="G902" s="22">
        <v>45441</v>
      </c>
      <c r="H902" s="22">
        <v>45441</v>
      </c>
      <c r="I902" s="22">
        <v>45441</v>
      </c>
      <c r="J902" s="22">
        <v>45428</v>
      </c>
      <c r="K902" s="22">
        <v>45428</v>
      </c>
      <c r="L902" t="s">
        <v>192</v>
      </c>
      <c r="O902" t="s">
        <v>405</v>
      </c>
      <c r="P902" t="s">
        <v>196</v>
      </c>
      <c r="Q902" t="s">
        <v>197</v>
      </c>
      <c r="R902" t="s">
        <v>198</v>
      </c>
      <c r="S902" t="s">
        <v>81</v>
      </c>
    </row>
    <row r="903" spans="1:19" x14ac:dyDescent="0.35">
      <c r="A903">
        <v>54925</v>
      </c>
      <c r="C903">
        <v>104</v>
      </c>
      <c r="D903" t="s">
        <v>39</v>
      </c>
      <c r="E903" t="s">
        <v>217</v>
      </c>
      <c r="F903">
        <v>3506.67</v>
      </c>
      <c r="G903" s="22">
        <v>45441</v>
      </c>
      <c r="H903" s="22">
        <v>45441</v>
      </c>
      <c r="I903" s="22">
        <v>45441</v>
      </c>
      <c r="J903" s="22">
        <v>45444</v>
      </c>
      <c r="K903" s="22">
        <v>45433</v>
      </c>
      <c r="L903" t="s">
        <v>192</v>
      </c>
      <c r="M903" t="s">
        <v>216</v>
      </c>
      <c r="N903" t="s">
        <v>217</v>
      </c>
      <c r="O903" t="s">
        <v>405</v>
      </c>
      <c r="P903" t="s">
        <v>196</v>
      </c>
      <c r="Q903" t="s">
        <v>197</v>
      </c>
      <c r="R903" t="s">
        <v>198</v>
      </c>
      <c r="S903" t="s">
        <v>81</v>
      </c>
    </row>
    <row r="904" spans="1:19" x14ac:dyDescent="0.35">
      <c r="A904">
        <v>53002</v>
      </c>
      <c r="C904">
        <v>104</v>
      </c>
      <c r="D904" t="s">
        <v>39</v>
      </c>
      <c r="E904" t="s">
        <v>237</v>
      </c>
      <c r="F904">
        <v>1707</v>
      </c>
      <c r="G904" s="22">
        <v>45440</v>
      </c>
      <c r="H904" s="22">
        <v>45440</v>
      </c>
      <c r="I904" s="22">
        <v>45440</v>
      </c>
      <c r="J904" s="22">
        <v>45418</v>
      </c>
      <c r="K904" s="22">
        <v>45420</v>
      </c>
      <c r="L904" t="s">
        <v>192</v>
      </c>
      <c r="O904" t="s">
        <v>405</v>
      </c>
      <c r="P904" t="s">
        <v>196</v>
      </c>
      <c r="Q904" t="s">
        <v>197</v>
      </c>
      <c r="R904" t="s">
        <v>198</v>
      </c>
      <c r="S904" t="s">
        <v>81</v>
      </c>
    </row>
    <row r="905" spans="1:19" x14ac:dyDescent="0.35">
      <c r="A905">
        <v>53123</v>
      </c>
      <c r="C905">
        <v>104</v>
      </c>
      <c r="D905" t="s">
        <v>39</v>
      </c>
      <c r="E905" t="s">
        <v>209</v>
      </c>
      <c r="F905">
        <v>2021.66</v>
      </c>
      <c r="G905" s="22">
        <v>45440</v>
      </c>
      <c r="H905" s="22">
        <v>45440</v>
      </c>
      <c r="I905" s="22">
        <v>45440</v>
      </c>
      <c r="J905" s="22">
        <v>45420</v>
      </c>
      <c r="K905" s="22">
        <v>45420</v>
      </c>
      <c r="L905" t="s">
        <v>192</v>
      </c>
      <c r="O905" t="s">
        <v>405</v>
      </c>
      <c r="P905" t="s">
        <v>196</v>
      </c>
      <c r="Q905" t="s">
        <v>197</v>
      </c>
      <c r="R905" t="s">
        <v>198</v>
      </c>
      <c r="S905" t="s">
        <v>81</v>
      </c>
    </row>
    <row r="906" spans="1:19" x14ac:dyDescent="0.35">
      <c r="A906">
        <v>53794</v>
      </c>
      <c r="C906">
        <v>104</v>
      </c>
      <c r="D906" t="s">
        <v>39</v>
      </c>
      <c r="E906" t="s">
        <v>341</v>
      </c>
      <c r="F906">
        <v>623</v>
      </c>
      <c r="G906" s="22">
        <v>45440</v>
      </c>
      <c r="H906" s="22">
        <v>45440</v>
      </c>
      <c r="I906" s="22">
        <v>45440</v>
      </c>
      <c r="J906" s="22">
        <v>45425</v>
      </c>
      <c r="K906" s="22">
        <v>45425</v>
      </c>
      <c r="L906" t="s">
        <v>97</v>
      </c>
      <c r="M906" t="s">
        <v>316</v>
      </c>
      <c r="N906" t="s">
        <v>340</v>
      </c>
      <c r="O906" t="s">
        <v>405</v>
      </c>
      <c r="P906" t="s">
        <v>196</v>
      </c>
      <c r="Q906" t="s">
        <v>197</v>
      </c>
      <c r="R906" t="s">
        <v>198</v>
      </c>
      <c r="S906" t="s">
        <v>81</v>
      </c>
    </row>
    <row r="907" spans="1:19" x14ac:dyDescent="0.35">
      <c r="A907">
        <v>53867</v>
      </c>
      <c r="C907">
        <v>104</v>
      </c>
      <c r="D907" t="s">
        <v>39</v>
      </c>
      <c r="E907" t="s">
        <v>231</v>
      </c>
      <c r="F907">
        <v>1098.18</v>
      </c>
      <c r="G907" s="22">
        <v>45440</v>
      </c>
      <c r="H907" s="22">
        <v>45440</v>
      </c>
      <c r="I907" s="22">
        <v>45440</v>
      </c>
      <c r="J907" s="22">
        <v>45425</v>
      </c>
      <c r="K907" s="22">
        <v>45426</v>
      </c>
      <c r="L907" t="s">
        <v>192</v>
      </c>
      <c r="O907" t="s">
        <v>405</v>
      </c>
      <c r="P907" t="s">
        <v>196</v>
      </c>
      <c r="Q907" t="s">
        <v>197</v>
      </c>
      <c r="R907" t="s">
        <v>198</v>
      </c>
      <c r="S907" t="s">
        <v>81</v>
      </c>
    </row>
    <row r="908" spans="1:19" x14ac:dyDescent="0.35">
      <c r="A908">
        <v>54055</v>
      </c>
      <c r="C908">
        <v>104</v>
      </c>
      <c r="D908" t="s">
        <v>39</v>
      </c>
      <c r="E908" t="s">
        <v>230</v>
      </c>
      <c r="F908">
        <v>548.08000000000004</v>
      </c>
      <c r="G908" s="22">
        <v>45440</v>
      </c>
      <c r="H908" s="22">
        <v>45440</v>
      </c>
      <c r="I908" s="22">
        <v>45440</v>
      </c>
      <c r="J908" s="22">
        <v>45427</v>
      </c>
      <c r="K908" s="22">
        <v>45427</v>
      </c>
      <c r="L908" t="s">
        <v>192</v>
      </c>
      <c r="O908" t="s">
        <v>405</v>
      </c>
      <c r="P908" t="s">
        <v>196</v>
      </c>
      <c r="Q908" t="s">
        <v>197</v>
      </c>
      <c r="R908" t="s">
        <v>198</v>
      </c>
      <c r="S908" t="s">
        <v>81</v>
      </c>
    </row>
    <row r="909" spans="1:19" x14ac:dyDescent="0.35">
      <c r="A909">
        <v>54252</v>
      </c>
      <c r="C909">
        <v>104</v>
      </c>
      <c r="D909" t="s">
        <v>39</v>
      </c>
      <c r="E909" t="s">
        <v>264</v>
      </c>
      <c r="F909">
        <v>1054.8599999999999</v>
      </c>
      <c r="G909" s="22">
        <v>45440</v>
      </c>
      <c r="H909" s="22">
        <v>45440</v>
      </c>
      <c r="I909" s="22">
        <v>45440</v>
      </c>
      <c r="J909" s="22">
        <v>45428</v>
      </c>
      <c r="K909" s="22">
        <v>45428</v>
      </c>
      <c r="L909" t="s">
        <v>192</v>
      </c>
      <c r="O909" t="s">
        <v>405</v>
      </c>
      <c r="P909" t="s">
        <v>196</v>
      </c>
      <c r="Q909" t="s">
        <v>197</v>
      </c>
      <c r="R909" t="s">
        <v>198</v>
      </c>
      <c r="S909" t="s">
        <v>81</v>
      </c>
    </row>
    <row r="910" spans="1:19" x14ac:dyDescent="0.35">
      <c r="A910">
        <v>55005</v>
      </c>
      <c r="C910">
        <v>104</v>
      </c>
      <c r="D910" t="s">
        <v>39</v>
      </c>
      <c r="E910" t="s">
        <v>267</v>
      </c>
      <c r="F910">
        <v>265</v>
      </c>
      <c r="G910" s="22">
        <v>45440</v>
      </c>
      <c r="H910" s="22">
        <v>45440</v>
      </c>
      <c r="I910" s="22">
        <v>45440</v>
      </c>
      <c r="J910" s="22">
        <v>45433</v>
      </c>
      <c r="K910" s="22">
        <v>45433</v>
      </c>
      <c r="L910" t="s">
        <v>192</v>
      </c>
      <c r="N910" t="s">
        <v>223</v>
      </c>
      <c r="O910" t="s">
        <v>405</v>
      </c>
      <c r="P910" t="s">
        <v>196</v>
      </c>
      <c r="Q910" t="s">
        <v>197</v>
      </c>
      <c r="R910" t="s">
        <v>198</v>
      </c>
      <c r="S910" t="s">
        <v>81</v>
      </c>
    </row>
    <row r="911" spans="1:19" x14ac:dyDescent="0.35">
      <c r="A911">
        <v>54057</v>
      </c>
      <c r="C911">
        <v>104</v>
      </c>
      <c r="D911" t="s">
        <v>39</v>
      </c>
      <c r="E911" t="s">
        <v>345</v>
      </c>
      <c r="F911">
        <v>760</v>
      </c>
      <c r="G911" s="22">
        <v>45439</v>
      </c>
      <c r="H911" s="22">
        <v>45439</v>
      </c>
      <c r="I911" s="22">
        <v>45439</v>
      </c>
      <c r="J911" s="22">
        <v>45427</v>
      </c>
      <c r="K911" s="22">
        <v>45427</v>
      </c>
      <c r="L911" t="s">
        <v>192</v>
      </c>
      <c r="O911" t="s">
        <v>405</v>
      </c>
      <c r="P911" t="s">
        <v>196</v>
      </c>
      <c r="Q911" t="s">
        <v>197</v>
      </c>
      <c r="R911" t="s">
        <v>198</v>
      </c>
      <c r="S911" t="s">
        <v>81</v>
      </c>
    </row>
    <row r="912" spans="1:19" x14ac:dyDescent="0.35">
      <c r="A912">
        <v>54060</v>
      </c>
      <c r="C912">
        <v>104</v>
      </c>
      <c r="D912" t="s">
        <v>39</v>
      </c>
      <c r="E912" t="s">
        <v>266</v>
      </c>
      <c r="F912">
        <v>950.76</v>
      </c>
      <c r="G912" s="22">
        <v>45439</v>
      </c>
      <c r="H912" s="22">
        <v>45439</v>
      </c>
      <c r="I912" s="22">
        <v>45439</v>
      </c>
      <c r="J912" s="22">
        <v>45427</v>
      </c>
      <c r="K912" s="22">
        <v>45427</v>
      </c>
      <c r="L912" t="s">
        <v>192</v>
      </c>
      <c r="O912" t="s">
        <v>405</v>
      </c>
      <c r="P912" t="s">
        <v>196</v>
      </c>
      <c r="Q912" t="s">
        <v>197</v>
      </c>
      <c r="R912" t="s">
        <v>198</v>
      </c>
      <c r="S912" t="s">
        <v>81</v>
      </c>
    </row>
    <row r="913" spans="1:19" x14ac:dyDescent="0.35">
      <c r="A913">
        <v>54247</v>
      </c>
      <c r="C913">
        <v>104</v>
      </c>
      <c r="D913" t="s">
        <v>39</v>
      </c>
      <c r="E913" t="s">
        <v>206</v>
      </c>
      <c r="F913">
        <v>630</v>
      </c>
      <c r="G913" s="22">
        <v>45439</v>
      </c>
      <c r="H913" s="22">
        <v>45439</v>
      </c>
      <c r="I913" s="22">
        <v>45439</v>
      </c>
      <c r="J913" s="22">
        <v>45428</v>
      </c>
      <c r="K913" s="22">
        <v>45428</v>
      </c>
      <c r="L913" t="s">
        <v>192</v>
      </c>
      <c r="O913" t="s">
        <v>405</v>
      </c>
      <c r="P913" t="s">
        <v>196</v>
      </c>
      <c r="Q913" t="s">
        <v>197</v>
      </c>
      <c r="R913" t="s">
        <v>198</v>
      </c>
      <c r="S913" t="s">
        <v>81</v>
      </c>
    </row>
    <row r="914" spans="1:19" x14ac:dyDescent="0.35">
      <c r="A914">
        <v>54249</v>
      </c>
      <c r="C914">
        <v>104</v>
      </c>
      <c r="D914" t="s">
        <v>39</v>
      </c>
      <c r="E914" t="s">
        <v>207</v>
      </c>
      <c r="F914">
        <v>1855.79</v>
      </c>
      <c r="G914" s="22">
        <v>45439</v>
      </c>
      <c r="H914" s="22">
        <v>45439</v>
      </c>
      <c r="I914" s="22">
        <v>45439</v>
      </c>
      <c r="J914" s="22">
        <v>45428</v>
      </c>
      <c r="K914" s="22">
        <v>45428</v>
      </c>
      <c r="L914" t="s">
        <v>192</v>
      </c>
      <c r="O914" t="s">
        <v>405</v>
      </c>
      <c r="P914" t="s">
        <v>196</v>
      </c>
      <c r="Q914" t="s">
        <v>197</v>
      </c>
      <c r="R914" t="s">
        <v>198</v>
      </c>
      <c r="S914" t="s">
        <v>81</v>
      </c>
    </row>
    <row r="915" spans="1:19" x14ac:dyDescent="0.35">
      <c r="A915">
        <v>54250</v>
      </c>
      <c r="C915">
        <v>104</v>
      </c>
      <c r="D915" t="s">
        <v>39</v>
      </c>
      <c r="E915" t="s">
        <v>204</v>
      </c>
      <c r="F915">
        <v>530</v>
      </c>
      <c r="G915" s="22">
        <v>45437</v>
      </c>
      <c r="H915" s="22">
        <v>45439</v>
      </c>
      <c r="I915" s="22">
        <v>45439</v>
      </c>
      <c r="J915" s="22">
        <v>45428</v>
      </c>
      <c r="K915" s="22">
        <v>45428</v>
      </c>
      <c r="L915" t="s">
        <v>192</v>
      </c>
      <c r="O915" t="s">
        <v>412</v>
      </c>
      <c r="P915" t="s">
        <v>196</v>
      </c>
      <c r="Q915" t="s">
        <v>197</v>
      </c>
      <c r="R915" t="s">
        <v>198</v>
      </c>
      <c r="S915" t="s">
        <v>81</v>
      </c>
    </row>
    <row r="916" spans="1:19" x14ac:dyDescent="0.35">
      <c r="A916">
        <v>54253</v>
      </c>
      <c r="C916">
        <v>104</v>
      </c>
      <c r="D916" t="s">
        <v>39</v>
      </c>
      <c r="E916" t="s">
        <v>230</v>
      </c>
      <c r="F916">
        <v>844.56</v>
      </c>
      <c r="G916" s="22">
        <v>45437</v>
      </c>
      <c r="H916" s="22">
        <v>45439</v>
      </c>
      <c r="I916" s="22">
        <v>45439</v>
      </c>
      <c r="J916" s="22">
        <v>45428</v>
      </c>
      <c r="K916" s="22">
        <v>45428</v>
      </c>
      <c r="L916" t="s">
        <v>192</v>
      </c>
      <c r="O916" t="s">
        <v>412</v>
      </c>
      <c r="P916" t="s">
        <v>196</v>
      </c>
      <c r="Q916" t="s">
        <v>197</v>
      </c>
      <c r="R916" t="s">
        <v>198</v>
      </c>
      <c r="S916" t="s">
        <v>81</v>
      </c>
    </row>
    <row r="917" spans="1:19" x14ac:dyDescent="0.35">
      <c r="A917">
        <v>54255</v>
      </c>
      <c r="C917">
        <v>104</v>
      </c>
      <c r="D917" t="s">
        <v>39</v>
      </c>
      <c r="E917" t="s">
        <v>230</v>
      </c>
      <c r="F917">
        <v>513.58000000000004</v>
      </c>
      <c r="G917" s="22">
        <v>45439</v>
      </c>
      <c r="H917" s="22">
        <v>45439</v>
      </c>
      <c r="I917" s="22">
        <v>45439</v>
      </c>
      <c r="J917" s="22">
        <v>45428</v>
      </c>
      <c r="K917" s="22">
        <v>45428</v>
      </c>
      <c r="L917" t="s">
        <v>192</v>
      </c>
      <c r="O917" t="s">
        <v>405</v>
      </c>
      <c r="P917" t="s">
        <v>196</v>
      </c>
      <c r="Q917" t="s">
        <v>197</v>
      </c>
      <c r="R917" t="s">
        <v>198</v>
      </c>
      <c r="S917" t="s">
        <v>81</v>
      </c>
    </row>
    <row r="918" spans="1:19" x14ac:dyDescent="0.35">
      <c r="A918">
        <v>54256</v>
      </c>
      <c r="C918">
        <v>104</v>
      </c>
      <c r="D918" t="s">
        <v>39</v>
      </c>
      <c r="E918" t="s">
        <v>270</v>
      </c>
      <c r="F918">
        <v>219.8</v>
      </c>
      <c r="G918" s="22">
        <v>45439</v>
      </c>
      <c r="H918" s="22">
        <v>45439</v>
      </c>
      <c r="I918" s="22">
        <v>45439</v>
      </c>
      <c r="J918" s="22">
        <v>45426</v>
      </c>
      <c r="K918" s="22">
        <v>45428</v>
      </c>
      <c r="L918" t="s">
        <v>192</v>
      </c>
      <c r="M918" t="s">
        <v>210</v>
      </c>
      <c r="N918" t="s">
        <v>221</v>
      </c>
      <c r="O918" t="s">
        <v>405</v>
      </c>
      <c r="P918" t="s">
        <v>196</v>
      </c>
      <c r="Q918" t="s">
        <v>197</v>
      </c>
      <c r="R918" t="s">
        <v>198</v>
      </c>
      <c r="S918" t="s">
        <v>81</v>
      </c>
    </row>
    <row r="919" spans="1:19" x14ac:dyDescent="0.35">
      <c r="A919">
        <v>54257</v>
      </c>
      <c r="C919">
        <v>104</v>
      </c>
      <c r="D919" t="s">
        <v>39</v>
      </c>
      <c r="E919" t="s">
        <v>270</v>
      </c>
      <c r="F919">
        <v>3107.36</v>
      </c>
      <c r="G919" s="22">
        <v>45439</v>
      </c>
      <c r="H919" s="22">
        <v>45439</v>
      </c>
      <c r="I919" s="22">
        <v>45439</v>
      </c>
      <c r="J919" s="22">
        <v>45426</v>
      </c>
      <c r="K919" s="22">
        <v>45428</v>
      </c>
      <c r="L919" t="s">
        <v>192</v>
      </c>
      <c r="M919" t="s">
        <v>210</v>
      </c>
      <c r="N919" t="s">
        <v>211</v>
      </c>
      <c r="O919" t="s">
        <v>405</v>
      </c>
      <c r="P919" t="s">
        <v>196</v>
      </c>
      <c r="Q919" t="s">
        <v>197</v>
      </c>
      <c r="R919" t="s">
        <v>198</v>
      </c>
      <c r="S919" t="s">
        <v>81</v>
      </c>
    </row>
    <row r="920" spans="1:19" x14ac:dyDescent="0.35">
      <c r="A920">
        <v>54258</v>
      </c>
      <c r="C920">
        <v>104</v>
      </c>
      <c r="D920" t="s">
        <v>39</v>
      </c>
      <c r="E920" t="s">
        <v>270</v>
      </c>
      <c r="F920">
        <v>306.35000000000002</v>
      </c>
      <c r="G920" s="22">
        <v>45439</v>
      </c>
      <c r="H920" s="22">
        <v>45439</v>
      </c>
      <c r="I920" s="22">
        <v>45439</v>
      </c>
      <c r="J920" s="22">
        <v>45426</v>
      </c>
      <c r="K920" s="22">
        <v>45428</v>
      </c>
      <c r="L920" t="s">
        <v>192</v>
      </c>
      <c r="M920" t="s">
        <v>193</v>
      </c>
      <c r="N920" t="s">
        <v>304</v>
      </c>
      <c r="O920" t="s">
        <v>405</v>
      </c>
      <c r="P920" t="s">
        <v>196</v>
      </c>
      <c r="Q920" t="s">
        <v>197</v>
      </c>
      <c r="R920" t="s">
        <v>198</v>
      </c>
      <c r="S920" t="s">
        <v>81</v>
      </c>
    </row>
    <row r="921" spans="1:19" x14ac:dyDescent="0.35">
      <c r="A921">
        <v>54729</v>
      </c>
      <c r="C921">
        <v>104</v>
      </c>
      <c r="D921" t="s">
        <v>39</v>
      </c>
      <c r="E921" t="s">
        <v>263</v>
      </c>
      <c r="F921">
        <v>1066.5999999999999</v>
      </c>
      <c r="G921" s="22">
        <v>45438</v>
      </c>
      <c r="H921" s="22">
        <v>45439</v>
      </c>
      <c r="I921" s="22">
        <v>45439</v>
      </c>
      <c r="J921" s="22">
        <v>45432</v>
      </c>
      <c r="K921" s="22">
        <v>45432</v>
      </c>
      <c r="L921" t="s">
        <v>192</v>
      </c>
      <c r="O921" t="s">
        <v>412</v>
      </c>
      <c r="P921" t="s">
        <v>196</v>
      </c>
      <c r="Q921" t="s">
        <v>197</v>
      </c>
      <c r="R921" t="s">
        <v>198</v>
      </c>
      <c r="S921" t="s">
        <v>81</v>
      </c>
    </row>
    <row r="922" spans="1:19" x14ac:dyDescent="0.35">
      <c r="A922">
        <v>54915</v>
      </c>
      <c r="C922">
        <v>104</v>
      </c>
      <c r="D922" t="s">
        <v>39</v>
      </c>
      <c r="E922" t="s">
        <v>272</v>
      </c>
      <c r="F922">
        <v>4319.17</v>
      </c>
      <c r="G922" s="22">
        <v>45438</v>
      </c>
      <c r="H922" s="22">
        <v>45439</v>
      </c>
      <c r="I922" s="22">
        <v>45439</v>
      </c>
      <c r="J922" s="22">
        <v>45433</v>
      </c>
      <c r="K922" s="22">
        <v>45433</v>
      </c>
      <c r="L922" t="s">
        <v>192</v>
      </c>
      <c r="M922" t="s">
        <v>193</v>
      </c>
      <c r="N922" t="s">
        <v>273</v>
      </c>
      <c r="O922" t="s">
        <v>412</v>
      </c>
      <c r="P922" t="s">
        <v>196</v>
      </c>
      <c r="Q922" t="s">
        <v>197</v>
      </c>
      <c r="R922" t="s">
        <v>198</v>
      </c>
      <c r="S922" t="s">
        <v>81</v>
      </c>
    </row>
    <row r="923" spans="1:19" x14ac:dyDescent="0.35">
      <c r="A923">
        <v>52198</v>
      </c>
      <c r="C923">
        <v>104</v>
      </c>
      <c r="D923" t="s">
        <v>39</v>
      </c>
      <c r="E923" t="s">
        <v>310</v>
      </c>
      <c r="F923">
        <v>60</v>
      </c>
      <c r="G923" s="22">
        <v>45437</v>
      </c>
      <c r="H923" s="22">
        <v>45439</v>
      </c>
      <c r="I923" s="22">
        <v>45439</v>
      </c>
      <c r="J923" s="22">
        <v>45412</v>
      </c>
      <c r="K923" s="22">
        <v>45414</v>
      </c>
      <c r="L923" t="s">
        <v>97</v>
      </c>
      <c r="M923" t="s">
        <v>216</v>
      </c>
      <c r="N923" t="s">
        <v>311</v>
      </c>
      <c r="O923" t="s">
        <v>412</v>
      </c>
      <c r="P923" t="s">
        <v>196</v>
      </c>
      <c r="Q923" t="s">
        <v>197</v>
      </c>
      <c r="R923" t="s">
        <v>198</v>
      </c>
      <c r="S923" t="s">
        <v>81</v>
      </c>
    </row>
    <row r="924" spans="1:19" x14ac:dyDescent="0.35">
      <c r="A924">
        <v>51063</v>
      </c>
      <c r="C924">
        <v>104</v>
      </c>
      <c r="D924" t="s">
        <v>39</v>
      </c>
      <c r="E924" t="s">
        <v>384</v>
      </c>
      <c r="F924">
        <v>453.39</v>
      </c>
      <c r="G924" s="22">
        <v>45439</v>
      </c>
      <c r="H924" s="22">
        <v>45439</v>
      </c>
      <c r="I924" s="22">
        <v>45439</v>
      </c>
      <c r="J924" s="22">
        <v>45406</v>
      </c>
      <c r="K924" s="22">
        <v>45406</v>
      </c>
      <c r="L924" t="s">
        <v>192</v>
      </c>
      <c r="O924" t="s">
        <v>405</v>
      </c>
      <c r="P924" t="s">
        <v>196</v>
      </c>
      <c r="Q924" t="s">
        <v>197</v>
      </c>
      <c r="R924" t="s">
        <v>198</v>
      </c>
      <c r="S924" t="s">
        <v>81</v>
      </c>
    </row>
    <row r="925" spans="1:19" x14ac:dyDescent="0.35">
      <c r="A925">
        <v>55523</v>
      </c>
      <c r="C925">
        <v>104</v>
      </c>
      <c r="D925" t="s">
        <v>39</v>
      </c>
      <c r="E925" t="s">
        <v>315</v>
      </c>
      <c r="F925">
        <v>175.93</v>
      </c>
      <c r="G925" s="22">
        <v>45437</v>
      </c>
      <c r="H925" s="22">
        <v>45439</v>
      </c>
      <c r="I925" s="22">
        <v>45439</v>
      </c>
      <c r="J925" s="22">
        <v>45436</v>
      </c>
      <c r="K925" s="22">
        <v>45436</v>
      </c>
      <c r="L925" t="s">
        <v>192</v>
      </c>
      <c r="M925" t="s">
        <v>316</v>
      </c>
      <c r="N925" t="s">
        <v>317</v>
      </c>
      <c r="O925" t="s">
        <v>412</v>
      </c>
      <c r="P925" t="s">
        <v>196</v>
      </c>
      <c r="Q925" t="s">
        <v>197</v>
      </c>
      <c r="R925" t="s">
        <v>198</v>
      </c>
      <c r="S925" t="s">
        <v>81</v>
      </c>
    </row>
    <row r="926" spans="1:19" x14ac:dyDescent="0.35">
      <c r="A926">
        <v>55524</v>
      </c>
      <c r="C926">
        <v>104</v>
      </c>
      <c r="D926" t="s">
        <v>39</v>
      </c>
      <c r="E926" t="s">
        <v>315</v>
      </c>
      <c r="F926">
        <v>117.63</v>
      </c>
      <c r="G926" s="22">
        <v>45437</v>
      </c>
      <c r="H926" s="22">
        <v>45439</v>
      </c>
      <c r="I926" s="22">
        <v>45439</v>
      </c>
      <c r="J926" s="22">
        <v>45436</v>
      </c>
      <c r="K926" s="22">
        <v>45436</v>
      </c>
      <c r="L926" t="s">
        <v>192</v>
      </c>
      <c r="M926" t="s">
        <v>316</v>
      </c>
      <c r="N926" t="s">
        <v>317</v>
      </c>
      <c r="O926" t="s">
        <v>412</v>
      </c>
      <c r="P926" t="s">
        <v>196</v>
      </c>
      <c r="Q926" t="s">
        <v>197</v>
      </c>
      <c r="R926" t="s">
        <v>198</v>
      </c>
      <c r="S926" t="s">
        <v>81</v>
      </c>
    </row>
    <row r="927" spans="1:19" x14ac:dyDescent="0.35">
      <c r="A927">
        <v>56402</v>
      </c>
      <c r="C927">
        <v>104</v>
      </c>
      <c r="D927" t="s">
        <v>39</v>
      </c>
      <c r="E927" t="s">
        <v>308</v>
      </c>
      <c r="F927">
        <v>130</v>
      </c>
      <c r="G927" s="22">
        <v>45439</v>
      </c>
      <c r="H927" s="22"/>
      <c r="I927" s="22">
        <v>45439</v>
      </c>
      <c r="J927" s="22">
        <v>45439</v>
      </c>
      <c r="K927" s="22">
        <v>45443</v>
      </c>
      <c r="L927" t="s">
        <v>309</v>
      </c>
      <c r="M927" t="s">
        <v>280</v>
      </c>
      <c r="N927" t="s">
        <v>281</v>
      </c>
      <c r="O927" t="s">
        <v>405</v>
      </c>
      <c r="P927" t="s">
        <v>196</v>
      </c>
      <c r="Q927" t="s">
        <v>197</v>
      </c>
      <c r="R927" t="s">
        <v>198</v>
      </c>
      <c r="S927" t="s">
        <v>81</v>
      </c>
    </row>
    <row r="928" spans="1:19" x14ac:dyDescent="0.35">
      <c r="A928">
        <v>52903</v>
      </c>
      <c r="C928">
        <v>104</v>
      </c>
      <c r="D928" t="s">
        <v>39</v>
      </c>
      <c r="E928" t="s">
        <v>199</v>
      </c>
      <c r="F928">
        <v>1348.56</v>
      </c>
      <c r="G928" s="22">
        <v>45437</v>
      </c>
      <c r="H928" s="22">
        <v>45439</v>
      </c>
      <c r="I928" s="22">
        <v>45439</v>
      </c>
      <c r="J928" s="22">
        <v>45416</v>
      </c>
      <c r="K928" s="22">
        <v>45419</v>
      </c>
      <c r="L928" t="s">
        <v>192</v>
      </c>
      <c r="M928" t="s">
        <v>193</v>
      </c>
      <c r="N928" t="s">
        <v>194</v>
      </c>
      <c r="O928" t="s">
        <v>412</v>
      </c>
      <c r="P928" t="s">
        <v>196</v>
      </c>
      <c r="Q928" t="s">
        <v>197</v>
      </c>
      <c r="R928" t="s">
        <v>198</v>
      </c>
      <c r="S928" t="s">
        <v>81</v>
      </c>
    </row>
    <row r="929" spans="1:19" x14ac:dyDescent="0.35">
      <c r="A929">
        <v>53128</v>
      </c>
      <c r="C929">
        <v>104</v>
      </c>
      <c r="D929" t="s">
        <v>39</v>
      </c>
      <c r="F929">
        <v>2002.24</v>
      </c>
      <c r="G929" s="22">
        <v>45439</v>
      </c>
      <c r="H929" s="22">
        <v>45439</v>
      </c>
      <c r="I929" s="22">
        <v>45439</v>
      </c>
      <c r="J929" s="22">
        <v>45420</v>
      </c>
      <c r="K929" s="22">
        <v>45420</v>
      </c>
      <c r="L929" t="s">
        <v>192</v>
      </c>
      <c r="O929" t="s">
        <v>405</v>
      </c>
      <c r="P929" t="s">
        <v>196</v>
      </c>
      <c r="Q929" t="s">
        <v>197</v>
      </c>
      <c r="R929" t="s">
        <v>198</v>
      </c>
      <c r="S929" t="s">
        <v>81</v>
      </c>
    </row>
    <row r="930" spans="1:19" x14ac:dyDescent="0.35">
      <c r="A930">
        <v>53688</v>
      </c>
      <c r="C930">
        <v>104</v>
      </c>
      <c r="D930" t="s">
        <v>39</v>
      </c>
      <c r="E930" t="s">
        <v>231</v>
      </c>
      <c r="F930">
        <v>453.92</v>
      </c>
      <c r="G930" s="22">
        <v>45439</v>
      </c>
      <c r="H930" s="22">
        <v>45439</v>
      </c>
      <c r="I930" s="22">
        <v>45439</v>
      </c>
      <c r="J930" s="22">
        <v>45422</v>
      </c>
      <c r="K930" s="22">
        <v>45422</v>
      </c>
      <c r="L930" t="s">
        <v>192</v>
      </c>
      <c r="O930" t="s">
        <v>405</v>
      </c>
      <c r="P930" t="s">
        <v>196</v>
      </c>
      <c r="Q930" t="s">
        <v>197</v>
      </c>
      <c r="R930" t="s">
        <v>198</v>
      </c>
      <c r="S930" t="s">
        <v>81</v>
      </c>
    </row>
    <row r="931" spans="1:19" x14ac:dyDescent="0.35">
      <c r="A931">
        <v>53698</v>
      </c>
      <c r="C931">
        <v>104</v>
      </c>
      <c r="D931" t="s">
        <v>39</v>
      </c>
      <c r="E931" t="s">
        <v>282</v>
      </c>
      <c r="F931">
        <v>75</v>
      </c>
      <c r="G931" s="22">
        <v>45437</v>
      </c>
      <c r="H931" s="22">
        <v>45439</v>
      </c>
      <c r="I931" s="22">
        <v>45439</v>
      </c>
      <c r="J931" s="22">
        <v>45422</v>
      </c>
      <c r="K931" s="22">
        <v>45422</v>
      </c>
      <c r="L931" t="s">
        <v>192</v>
      </c>
      <c r="O931" t="s">
        <v>412</v>
      </c>
      <c r="P931" t="s">
        <v>196</v>
      </c>
      <c r="Q931" t="s">
        <v>197</v>
      </c>
      <c r="R931" t="s">
        <v>198</v>
      </c>
      <c r="S931" t="s">
        <v>81</v>
      </c>
    </row>
    <row r="932" spans="1:19" x14ac:dyDescent="0.35">
      <c r="A932">
        <v>54011</v>
      </c>
      <c r="C932">
        <v>104</v>
      </c>
      <c r="D932" t="s">
        <v>39</v>
      </c>
      <c r="E932" t="s">
        <v>330</v>
      </c>
      <c r="F932">
        <v>297.10000000000002</v>
      </c>
      <c r="G932" s="22">
        <v>45439</v>
      </c>
      <c r="H932" s="22">
        <v>45439</v>
      </c>
      <c r="I932" s="22">
        <v>45439</v>
      </c>
      <c r="J932" s="22">
        <v>45425</v>
      </c>
      <c r="K932" s="22">
        <v>45427</v>
      </c>
      <c r="L932" t="s">
        <v>192</v>
      </c>
      <c r="M932" t="s">
        <v>210</v>
      </c>
      <c r="N932" t="s">
        <v>221</v>
      </c>
      <c r="O932" t="s">
        <v>405</v>
      </c>
      <c r="P932" t="s">
        <v>196</v>
      </c>
      <c r="Q932" t="s">
        <v>197</v>
      </c>
      <c r="R932" t="s">
        <v>198</v>
      </c>
      <c r="S932" t="s">
        <v>81</v>
      </c>
    </row>
    <row r="933" spans="1:19" x14ac:dyDescent="0.35">
      <c r="A933">
        <v>54013</v>
      </c>
      <c r="C933">
        <v>104</v>
      </c>
      <c r="D933" t="s">
        <v>39</v>
      </c>
      <c r="E933" t="s">
        <v>230</v>
      </c>
      <c r="F933">
        <v>114.66</v>
      </c>
      <c r="G933" s="22">
        <v>45437</v>
      </c>
      <c r="H933" s="22">
        <v>45439</v>
      </c>
      <c r="I933" s="22">
        <v>45439</v>
      </c>
      <c r="J933" s="22">
        <v>45423</v>
      </c>
      <c r="K933" s="22">
        <v>45427</v>
      </c>
      <c r="L933" t="s">
        <v>192</v>
      </c>
      <c r="O933" t="s">
        <v>412</v>
      </c>
      <c r="P933" t="s">
        <v>196</v>
      </c>
      <c r="Q933" t="s">
        <v>197</v>
      </c>
      <c r="R933" t="s">
        <v>198</v>
      </c>
      <c r="S933" t="s">
        <v>81</v>
      </c>
    </row>
    <row r="934" spans="1:19" x14ac:dyDescent="0.35">
      <c r="A934">
        <v>54016</v>
      </c>
      <c r="C934">
        <v>104</v>
      </c>
      <c r="D934" t="s">
        <v>39</v>
      </c>
      <c r="E934" t="s">
        <v>263</v>
      </c>
      <c r="F934">
        <v>779.64</v>
      </c>
      <c r="G934" s="22">
        <v>45439</v>
      </c>
      <c r="H934" s="22">
        <v>45439</v>
      </c>
      <c r="I934" s="22">
        <v>45439</v>
      </c>
      <c r="J934" s="22">
        <v>45426</v>
      </c>
      <c r="K934" s="22">
        <v>45427</v>
      </c>
      <c r="L934" t="s">
        <v>192</v>
      </c>
      <c r="O934" t="s">
        <v>405</v>
      </c>
      <c r="P934" t="s">
        <v>196</v>
      </c>
      <c r="Q934" t="s">
        <v>197</v>
      </c>
      <c r="R934" t="s">
        <v>198</v>
      </c>
      <c r="S934" t="s">
        <v>81</v>
      </c>
    </row>
    <row r="935" spans="1:19" x14ac:dyDescent="0.35">
      <c r="A935">
        <v>56386</v>
      </c>
      <c r="C935">
        <v>104</v>
      </c>
      <c r="D935" t="s">
        <v>39</v>
      </c>
      <c r="E935" t="s">
        <v>308</v>
      </c>
      <c r="F935">
        <v>20</v>
      </c>
      <c r="G935" s="22">
        <v>45437</v>
      </c>
      <c r="H935" s="22"/>
      <c r="I935" s="22">
        <v>45437</v>
      </c>
      <c r="J935" s="22">
        <v>45437</v>
      </c>
      <c r="K935" s="22">
        <v>45443</v>
      </c>
      <c r="L935" t="s">
        <v>309</v>
      </c>
      <c r="M935" t="s">
        <v>193</v>
      </c>
      <c r="N935" t="s">
        <v>312</v>
      </c>
      <c r="O935" t="s">
        <v>412</v>
      </c>
      <c r="P935" t="s">
        <v>196</v>
      </c>
      <c r="Q935" t="s">
        <v>197</v>
      </c>
      <c r="R935" t="s">
        <v>198</v>
      </c>
      <c r="S935" t="s">
        <v>81</v>
      </c>
    </row>
    <row r="936" spans="1:19" x14ac:dyDescent="0.35">
      <c r="A936">
        <v>56391</v>
      </c>
      <c r="C936">
        <v>104</v>
      </c>
      <c r="D936" t="s">
        <v>39</v>
      </c>
      <c r="E936" t="s">
        <v>308</v>
      </c>
      <c r="F936">
        <v>39.799999999999997</v>
      </c>
      <c r="G936" s="22">
        <v>45437</v>
      </c>
      <c r="H936" s="22"/>
      <c r="I936" s="22">
        <v>45437</v>
      </c>
      <c r="J936" s="22">
        <v>45437</v>
      </c>
      <c r="K936" s="22">
        <v>45443</v>
      </c>
      <c r="L936" t="s">
        <v>309</v>
      </c>
      <c r="M936" t="s">
        <v>193</v>
      </c>
      <c r="N936" t="s">
        <v>304</v>
      </c>
      <c r="O936" t="s">
        <v>412</v>
      </c>
      <c r="P936" t="s">
        <v>196</v>
      </c>
      <c r="Q936" t="s">
        <v>197</v>
      </c>
      <c r="R936" t="s">
        <v>198</v>
      </c>
      <c r="S936" t="s">
        <v>81</v>
      </c>
    </row>
    <row r="937" spans="1:19" x14ac:dyDescent="0.35">
      <c r="A937">
        <v>56393</v>
      </c>
      <c r="C937">
        <v>104</v>
      </c>
      <c r="D937" t="s">
        <v>39</v>
      </c>
      <c r="E937" t="s">
        <v>308</v>
      </c>
      <c r="F937">
        <v>66</v>
      </c>
      <c r="G937" s="22">
        <v>45437</v>
      </c>
      <c r="H937" s="22"/>
      <c r="I937" s="22">
        <v>45437</v>
      </c>
      <c r="J937" s="22">
        <v>45437</v>
      </c>
      <c r="K937" s="22">
        <v>45443</v>
      </c>
      <c r="L937" t="s">
        <v>309</v>
      </c>
      <c r="M937" t="s">
        <v>193</v>
      </c>
      <c r="N937" t="s">
        <v>304</v>
      </c>
      <c r="O937" t="s">
        <v>412</v>
      </c>
      <c r="P937" t="s">
        <v>196</v>
      </c>
      <c r="Q937" t="s">
        <v>197</v>
      </c>
      <c r="R937" t="s">
        <v>198</v>
      </c>
      <c r="S937" t="s">
        <v>81</v>
      </c>
    </row>
    <row r="938" spans="1:19" x14ac:dyDescent="0.35">
      <c r="A938">
        <v>51496</v>
      </c>
      <c r="C938">
        <v>104</v>
      </c>
      <c r="D938" t="s">
        <v>39</v>
      </c>
      <c r="E938" t="s">
        <v>321</v>
      </c>
      <c r="F938">
        <v>4890</v>
      </c>
      <c r="G938" s="22">
        <v>45437</v>
      </c>
      <c r="H938" s="22">
        <v>45436</v>
      </c>
      <c r="I938" s="22">
        <v>45436</v>
      </c>
      <c r="J938" s="22">
        <v>45408</v>
      </c>
      <c r="K938" s="22">
        <v>45408</v>
      </c>
      <c r="L938" t="s">
        <v>97</v>
      </c>
      <c r="M938" t="s">
        <v>216</v>
      </c>
      <c r="N938" t="s">
        <v>311</v>
      </c>
      <c r="O938" t="s">
        <v>412</v>
      </c>
      <c r="P938" t="s">
        <v>196</v>
      </c>
      <c r="Q938" t="s">
        <v>197</v>
      </c>
      <c r="R938" t="s">
        <v>198</v>
      </c>
      <c r="S938" t="s">
        <v>81</v>
      </c>
    </row>
    <row r="939" spans="1:19" x14ac:dyDescent="0.35">
      <c r="A939">
        <v>51497</v>
      </c>
      <c r="C939">
        <v>104</v>
      </c>
      <c r="D939" t="s">
        <v>39</v>
      </c>
      <c r="E939" t="s">
        <v>322</v>
      </c>
      <c r="F939">
        <v>3490</v>
      </c>
      <c r="G939" s="22">
        <v>45437</v>
      </c>
      <c r="H939" s="22">
        <v>45436</v>
      </c>
      <c r="I939" s="22">
        <v>45436</v>
      </c>
      <c r="J939" s="22">
        <v>45408</v>
      </c>
      <c r="K939" s="22">
        <v>45408</v>
      </c>
      <c r="L939" t="s">
        <v>97</v>
      </c>
      <c r="M939" t="s">
        <v>216</v>
      </c>
      <c r="N939" t="s">
        <v>311</v>
      </c>
      <c r="O939" t="s">
        <v>412</v>
      </c>
      <c r="P939" t="s">
        <v>196</v>
      </c>
      <c r="Q939" t="s">
        <v>197</v>
      </c>
      <c r="R939" t="s">
        <v>198</v>
      </c>
      <c r="S939" t="s">
        <v>81</v>
      </c>
    </row>
    <row r="940" spans="1:19" x14ac:dyDescent="0.35">
      <c r="A940">
        <v>51498</v>
      </c>
      <c r="C940">
        <v>104</v>
      </c>
      <c r="D940" t="s">
        <v>39</v>
      </c>
      <c r="E940" t="s">
        <v>323</v>
      </c>
      <c r="F940">
        <v>930</v>
      </c>
      <c r="G940" s="22">
        <v>45437</v>
      </c>
      <c r="H940" s="22">
        <v>45436</v>
      </c>
      <c r="I940" s="22">
        <v>45436</v>
      </c>
      <c r="J940" s="22">
        <v>45408</v>
      </c>
      <c r="K940" s="22">
        <v>45408</v>
      </c>
      <c r="L940" t="s">
        <v>97</v>
      </c>
      <c r="M940" t="s">
        <v>216</v>
      </c>
      <c r="N940" t="s">
        <v>311</v>
      </c>
      <c r="O940" t="s">
        <v>412</v>
      </c>
      <c r="P940" t="s">
        <v>196</v>
      </c>
      <c r="Q940" t="s">
        <v>197</v>
      </c>
      <c r="R940" t="s">
        <v>198</v>
      </c>
      <c r="S940" t="s">
        <v>81</v>
      </c>
    </row>
    <row r="941" spans="1:19" x14ac:dyDescent="0.35">
      <c r="A941">
        <v>51499</v>
      </c>
      <c r="C941">
        <v>104</v>
      </c>
      <c r="D941" t="s">
        <v>39</v>
      </c>
      <c r="E941" t="s">
        <v>324</v>
      </c>
      <c r="F941">
        <v>3490</v>
      </c>
      <c r="G941" s="22">
        <v>45437</v>
      </c>
      <c r="H941" s="22">
        <v>45436</v>
      </c>
      <c r="I941" s="22">
        <v>45436</v>
      </c>
      <c r="J941" s="22">
        <v>45408</v>
      </c>
      <c r="K941" s="22">
        <v>45408</v>
      </c>
      <c r="L941" t="s">
        <v>97</v>
      </c>
      <c r="M941" t="s">
        <v>216</v>
      </c>
      <c r="N941" t="s">
        <v>311</v>
      </c>
      <c r="O941" t="s">
        <v>412</v>
      </c>
      <c r="P941" t="s">
        <v>196</v>
      </c>
      <c r="Q941" t="s">
        <v>197</v>
      </c>
      <c r="R941" t="s">
        <v>198</v>
      </c>
      <c r="S941" t="s">
        <v>81</v>
      </c>
    </row>
    <row r="942" spans="1:19" x14ac:dyDescent="0.35">
      <c r="A942">
        <v>51500</v>
      </c>
      <c r="C942">
        <v>104</v>
      </c>
      <c r="D942" t="s">
        <v>39</v>
      </c>
      <c r="E942" t="s">
        <v>326</v>
      </c>
      <c r="F942">
        <v>3490</v>
      </c>
      <c r="G942" s="22">
        <v>45437</v>
      </c>
      <c r="H942" s="22">
        <v>45436</v>
      </c>
      <c r="I942" s="22">
        <v>45436</v>
      </c>
      <c r="J942" s="22">
        <v>45408</v>
      </c>
      <c r="K942" s="22">
        <v>45408</v>
      </c>
      <c r="L942" t="s">
        <v>97</v>
      </c>
      <c r="M942" t="s">
        <v>216</v>
      </c>
      <c r="N942" t="s">
        <v>311</v>
      </c>
      <c r="O942" t="s">
        <v>412</v>
      </c>
      <c r="P942" t="s">
        <v>196</v>
      </c>
      <c r="Q942" t="s">
        <v>197</v>
      </c>
      <c r="R942" t="s">
        <v>198</v>
      </c>
      <c r="S942" t="s">
        <v>81</v>
      </c>
    </row>
    <row r="943" spans="1:19" x14ac:dyDescent="0.35">
      <c r="A943">
        <v>51501</v>
      </c>
      <c r="C943">
        <v>104</v>
      </c>
      <c r="D943" t="s">
        <v>39</v>
      </c>
      <c r="E943" t="s">
        <v>327</v>
      </c>
      <c r="F943">
        <v>3490</v>
      </c>
      <c r="G943" s="22">
        <v>45437</v>
      </c>
      <c r="H943" s="22">
        <v>45436</v>
      </c>
      <c r="I943" s="22">
        <v>45436</v>
      </c>
      <c r="J943" s="22">
        <v>45408</v>
      </c>
      <c r="K943" s="22">
        <v>45408</v>
      </c>
      <c r="L943" t="s">
        <v>97</v>
      </c>
      <c r="M943" t="s">
        <v>216</v>
      </c>
      <c r="N943" t="s">
        <v>311</v>
      </c>
      <c r="O943" t="s">
        <v>412</v>
      </c>
      <c r="P943" t="s">
        <v>196</v>
      </c>
      <c r="Q943" t="s">
        <v>197</v>
      </c>
      <c r="R943" t="s">
        <v>198</v>
      </c>
      <c r="S943" t="s">
        <v>81</v>
      </c>
    </row>
    <row r="944" spans="1:19" x14ac:dyDescent="0.35">
      <c r="A944">
        <v>51502</v>
      </c>
      <c r="C944">
        <v>104</v>
      </c>
      <c r="D944" t="s">
        <v>39</v>
      </c>
      <c r="E944" t="s">
        <v>320</v>
      </c>
      <c r="F944">
        <v>3490</v>
      </c>
      <c r="G944" s="22">
        <v>45437</v>
      </c>
      <c r="H944" s="22">
        <v>45436</v>
      </c>
      <c r="I944" s="22">
        <v>45436</v>
      </c>
      <c r="J944" s="22">
        <v>45408</v>
      </c>
      <c r="K944" s="22">
        <v>45408</v>
      </c>
      <c r="L944" t="s">
        <v>97</v>
      </c>
      <c r="M944" t="s">
        <v>216</v>
      </c>
      <c r="N944" t="s">
        <v>311</v>
      </c>
      <c r="O944" t="s">
        <v>412</v>
      </c>
      <c r="P944" t="s">
        <v>196</v>
      </c>
      <c r="Q944" t="s">
        <v>197</v>
      </c>
      <c r="R944" t="s">
        <v>198</v>
      </c>
      <c r="S944" t="s">
        <v>81</v>
      </c>
    </row>
    <row r="945" spans="1:19" x14ac:dyDescent="0.35">
      <c r="A945">
        <v>51503</v>
      </c>
      <c r="C945">
        <v>104</v>
      </c>
      <c r="D945" t="s">
        <v>39</v>
      </c>
      <c r="E945" t="s">
        <v>325</v>
      </c>
      <c r="F945">
        <v>3490</v>
      </c>
      <c r="G945" s="22">
        <v>45437</v>
      </c>
      <c r="H945" s="22">
        <v>45436</v>
      </c>
      <c r="I945" s="22">
        <v>45436</v>
      </c>
      <c r="J945" s="22">
        <v>45408</v>
      </c>
      <c r="K945" s="22">
        <v>45408</v>
      </c>
      <c r="L945" t="s">
        <v>97</v>
      </c>
      <c r="M945" t="s">
        <v>216</v>
      </c>
      <c r="N945" t="s">
        <v>311</v>
      </c>
      <c r="O945" t="s">
        <v>412</v>
      </c>
      <c r="P945" t="s">
        <v>196</v>
      </c>
      <c r="Q945" t="s">
        <v>197</v>
      </c>
      <c r="R945" t="s">
        <v>198</v>
      </c>
      <c r="S945" t="s">
        <v>81</v>
      </c>
    </row>
    <row r="946" spans="1:19" x14ac:dyDescent="0.35">
      <c r="A946">
        <v>53687</v>
      </c>
      <c r="C946">
        <v>104</v>
      </c>
      <c r="D946" t="s">
        <v>39</v>
      </c>
      <c r="E946" t="s">
        <v>268</v>
      </c>
      <c r="F946">
        <v>622.6</v>
      </c>
      <c r="G946" s="22">
        <v>45436</v>
      </c>
      <c r="H946" s="22">
        <v>45436</v>
      </c>
      <c r="I946" s="22">
        <v>45436</v>
      </c>
      <c r="J946" s="22">
        <v>45422</v>
      </c>
      <c r="K946" s="22">
        <v>45422</v>
      </c>
      <c r="L946" t="s">
        <v>192</v>
      </c>
      <c r="M946" t="s">
        <v>210</v>
      </c>
      <c r="N946" t="s">
        <v>211</v>
      </c>
      <c r="O946" t="s">
        <v>412</v>
      </c>
      <c r="P946" t="s">
        <v>196</v>
      </c>
      <c r="Q946" t="s">
        <v>197</v>
      </c>
      <c r="R946" t="s">
        <v>198</v>
      </c>
      <c r="S946" t="s">
        <v>81</v>
      </c>
    </row>
    <row r="947" spans="1:19" x14ac:dyDescent="0.35">
      <c r="A947">
        <v>53692</v>
      </c>
      <c r="C947">
        <v>104</v>
      </c>
      <c r="D947" t="s">
        <v>39</v>
      </c>
      <c r="E947" t="s">
        <v>204</v>
      </c>
      <c r="F947">
        <v>1324.75</v>
      </c>
      <c r="G947" s="22">
        <v>45436</v>
      </c>
      <c r="H947" s="22">
        <v>45436</v>
      </c>
      <c r="I947" s="22">
        <v>45436</v>
      </c>
      <c r="J947" s="22">
        <v>45422</v>
      </c>
      <c r="K947" s="22">
        <v>45422</v>
      </c>
      <c r="L947" t="s">
        <v>192</v>
      </c>
      <c r="O947" t="s">
        <v>412</v>
      </c>
      <c r="P947" t="s">
        <v>196</v>
      </c>
      <c r="Q947" t="s">
        <v>197</v>
      </c>
      <c r="R947" t="s">
        <v>198</v>
      </c>
      <c r="S947" t="s">
        <v>81</v>
      </c>
    </row>
    <row r="948" spans="1:19" x14ac:dyDescent="0.35">
      <c r="A948">
        <v>53700</v>
      </c>
      <c r="C948">
        <v>104</v>
      </c>
      <c r="D948" t="s">
        <v>39</v>
      </c>
      <c r="E948" t="s">
        <v>282</v>
      </c>
      <c r="F948">
        <v>793.5</v>
      </c>
      <c r="G948" s="22">
        <v>45436</v>
      </c>
      <c r="H948" s="22">
        <v>45436</v>
      </c>
      <c r="I948" s="22">
        <v>45436</v>
      </c>
      <c r="J948" s="22">
        <v>45422</v>
      </c>
      <c r="K948" s="22">
        <v>45422</v>
      </c>
      <c r="L948" t="s">
        <v>192</v>
      </c>
      <c r="O948" t="s">
        <v>412</v>
      </c>
      <c r="P948" t="s">
        <v>196</v>
      </c>
      <c r="Q948" t="s">
        <v>197</v>
      </c>
      <c r="R948" t="s">
        <v>198</v>
      </c>
      <c r="S948" t="s">
        <v>81</v>
      </c>
    </row>
    <row r="949" spans="1:19" x14ac:dyDescent="0.35">
      <c r="A949">
        <v>53862</v>
      </c>
      <c r="C949">
        <v>104</v>
      </c>
      <c r="D949" t="s">
        <v>39</v>
      </c>
      <c r="E949" t="s">
        <v>208</v>
      </c>
      <c r="F949">
        <v>824.4</v>
      </c>
      <c r="G949" s="22">
        <v>45436</v>
      </c>
      <c r="H949" s="22">
        <v>45436</v>
      </c>
      <c r="I949" s="22">
        <v>45436</v>
      </c>
      <c r="J949" s="22">
        <v>45422</v>
      </c>
      <c r="K949" s="22">
        <v>45426</v>
      </c>
      <c r="L949" t="s">
        <v>192</v>
      </c>
      <c r="O949" t="s">
        <v>412</v>
      </c>
      <c r="P949" t="s">
        <v>196</v>
      </c>
      <c r="Q949" t="s">
        <v>197</v>
      </c>
      <c r="R949" t="s">
        <v>198</v>
      </c>
      <c r="S949" t="s">
        <v>81</v>
      </c>
    </row>
    <row r="950" spans="1:19" x14ac:dyDescent="0.35">
      <c r="A950">
        <v>54018</v>
      </c>
      <c r="C950">
        <v>104</v>
      </c>
      <c r="D950" t="s">
        <v>39</v>
      </c>
      <c r="E950" t="s">
        <v>264</v>
      </c>
      <c r="F950">
        <v>734.4</v>
      </c>
      <c r="G950" s="22">
        <v>45436</v>
      </c>
      <c r="H950" s="22">
        <v>45436</v>
      </c>
      <c r="I950" s="22">
        <v>45436</v>
      </c>
      <c r="J950" s="22">
        <v>45422</v>
      </c>
      <c r="K950" s="22">
        <v>45427</v>
      </c>
      <c r="L950" t="s">
        <v>192</v>
      </c>
      <c r="O950" t="s">
        <v>412</v>
      </c>
      <c r="P950" t="s">
        <v>196</v>
      </c>
      <c r="Q950" t="s">
        <v>197</v>
      </c>
      <c r="R950" t="s">
        <v>198</v>
      </c>
      <c r="S950" t="s">
        <v>81</v>
      </c>
    </row>
    <row r="951" spans="1:19" x14ac:dyDescent="0.35">
      <c r="A951">
        <v>54797</v>
      </c>
      <c r="C951">
        <v>104</v>
      </c>
      <c r="D951" t="s">
        <v>39</v>
      </c>
      <c r="E951" t="s">
        <v>217</v>
      </c>
      <c r="F951">
        <v>1144.9000000000001</v>
      </c>
      <c r="G951" s="22">
        <v>45435</v>
      </c>
      <c r="H951" s="22">
        <v>45435</v>
      </c>
      <c r="I951" s="22">
        <v>45435</v>
      </c>
      <c r="J951" s="22">
        <v>45442</v>
      </c>
      <c r="K951" s="22">
        <v>45432</v>
      </c>
      <c r="L951" t="s">
        <v>192</v>
      </c>
      <c r="M951" t="s">
        <v>216</v>
      </c>
      <c r="N951" t="s">
        <v>217</v>
      </c>
      <c r="O951" t="s">
        <v>412</v>
      </c>
      <c r="P951" t="s">
        <v>196</v>
      </c>
      <c r="Q951" t="s">
        <v>197</v>
      </c>
      <c r="R951" t="s">
        <v>198</v>
      </c>
      <c r="S951" t="s">
        <v>81</v>
      </c>
    </row>
    <row r="952" spans="1:19" x14ac:dyDescent="0.35">
      <c r="A952">
        <v>55066</v>
      </c>
      <c r="C952">
        <v>104</v>
      </c>
      <c r="D952" t="s">
        <v>39</v>
      </c>
      <c r="E952" t="s">
        <v>218</v>
      </c>
      <c r="F952">
        <v>16624.18</v>
      </c>
      <c r="G952" s="22">
        <v>45435</v>
      </c>
      <c r="H952" s="22">
        <v>45435</v>
      </c>
      <c r="I952" s="22">
        <v>45435</v>
      </c>
      <c r="J952" s="22">
        <v>45434</v>
      </c>
      <c r="K952" s="22">
        <v>45434</v>
      </c>
      <c r="L952" t="s">
        <v>192</v>
      </c>
      <c r="M952" t="s">
        <v>216</v>
      </c>
      <c r="N952" t="s">
        <v>219</v>
      </c>
      <c r="O952" t="s">
        <v>412</v>
      </c>
      <c r="P952" t="s">
        <v>196</v>
      </c>
      <c r="Q952" t="s">
        <v>197</v>
      </c>
      <c r="R952" t="s">
        <v>198</v>
      </c>
      <c r="S952" t="s">
        <v>81</v>
      </c>
    </row>
    <row r="953" spans="1:19" x14ac:dyDescent="0.35">
      <c r="A953">
        <v>53050</v>
      </c>
      <c r="C953">
        <v>104</v>
      </c>
      <c r="D953" t="s">
        <v>39</v>
      </c>
      <c r="E953" t="s">
        <v>413</v>
      </c>
      <c r="F953">
        <v>260.35000000000002</v>
      </c>
      <c r="G953" s="22">
        <v>45435</v>
      </c>
      <c r="H953" s="22">
        <v>45435</v>
      </c>
      <c r="I953" s="22">
        <v>45435</v>
      </c>
      <c r="J953" s="22">
        <v>45420</v>
      </c>
      <c r="K953" s="22">
        <v>45420</v>
      </c>
      <c r="L953" t="s">
        <v>97</v>
      </c>
      <c r="M953" t="s">
        <v>193</v>
      </c>
      <c r="N953" t="s">
        <v>194</v>
      </c>
      <c r="O953" t="s">
        <v>412</v>
      </c>
      <c r="P953" t="s">
        <v>196</v>
      </c>
      <c r="Q953" t="s">
        <v>197</v>
      </c>
      <c r="R953" t="s">
        <v>198</v>
      </c>
      <c r="S953" t="s">
        <v>81</v>
      </c>
    </row>
    <row r="954" spans="1:19" x14ac:dyDescent="0.35">
      <c r="A954">
        <v>53098</v>
      </c>
      <c r="C954">
        <v>104</v>
      </c>
      <c r="D954" t="s">
        <v>39</v>
      </c>
      <c r="E954" t="s">
        <v>231</v>
      </c>
      <c r="F954">
        <v>1263.1099999999999</v>
      </c>
      <c r="G954" s="22">
        <v>45435</v>
      </c>
      <c r="H954" s="22">
        <v>45435</v>
      </c>
      <c r="I954" s="22">
        <v>45435</v>
      </c>
      <c r="J954" s="22">
        <v>45420</v>
      </c>
      <c r="K954" s="22">
        <v>45420</v>
      </c>
      <c r="L954" t="s">
        <v>192</v>
      </c>
      <c r="O954" t="s">
        <v>412</v>
      </c>
      <c r="P954" t="s">
        <v>196</v>
      </c>
      <c r="Q954" t="s">
        <v>197</v>
      </c>
      <c r="R954" t="s">
        <v>198</v>
      </c>
      <c r="S954" t="s">
        <v>81</v>
      </c>
    </row>
    <row r="955" spans="1:19" x14ac:dyDescent="0.35">
      <c r="A955">
        <v>53693</v>
      </c>
      <c r="C955">
        <v>104</v>
      </c>
      <c r="D955" t="s">
        <v>39</v>
      </c>
      <c r="E955" t="s">
        <v>230</v>
      </c>
      <c r="F955">
        <v>288.66000000000003</v>
      </c>
      <c r="G955" s="22">
        <v>45435</v>
      </c>
      <c r="H955" s="22">
        <v>45435</v>
      </c>
      <c r="I955" s="22">
        <v>45435</v>
      </c>
      <c r="J955" s="22">
        <v>45422</v>
      </c>
      <c r="K955" s="22">
        <v>45422</v>
      </c>
      <c r="L955" t="s">
        <v>192</v>
      </c>
      <c r="O955" t="s">
        <v>412</v>
      </c>
      <c r="P955" t="s">
        <v>196</v>
      </c>
      <c r="Q955" t="s">
        <v>197</v>
      </c>
      <c r="R955" t="s">
        <v>198</v>
      </c>
      <c r="S955" t="s">
        <v>81</v>
      </c>
    </row>
    <row r="956" spans="1:19" x14ac:dyDescent="0.35">
      <c r="A956">
        <v>51495</v>
      </c>
      <c r="C956">
        <v>104</v>
      </c>
      <c r="D956" t="s">
        <v>39</v>
      </c>
      <c r="E956" t="s">
        <v>319</v>
      </c>
      <c r="F956">
        <v>28360</v>
      </c>
      <c r="G956" s="22">
        <v>45437</v>
      </c>
      <c r="H956" s="22">
        <v>45435</v>
      </c>
      <c r="I956" s="22">
        <v>45435</v>
      </c>
      <c r="J956" s="22">
        <v>45408</v>
      </c>
      <c r="K956" s="22">
        <v>45408</v>
      </c>
      <c r="L956" t="s">
        <v>97</v>
      </c>
      <c r="M956" t="s">
        <v>216</v>
      </c>
      <c r="N956" t="s">
        <v>311</v>
      </c>
      <c r="O956" t="s">
        <v>412</v>
      </c>
      <c r="P956" t="s">
        <v>196</v>
      </c>
      <c r="Q956" t="s">
        <v>197</v>
      </c>
      <c r="R956" t="s">
        <v>198</v>
      </c>
      <c r="S956" t="s">
        <v>81</v>
      </c>
    </row>
    <row r="957" spans="1:19" x14ac:dyDescent="0.35">
      <c r="A957">
        <v>52430</v>
      </c>
      <c r="C957">
        <v>104</v>
      </c>
      <c r="D957" t="s">
        <v>39</v>
      </c>
      <c r="E957" t="s">
        <v>235</v>
      </c>
      <c r="F957">
        <v>1694.09</v>
      </c>
      <c r="G957" s="22">
        <v>45435</v>
      </c>
      <c r="H957" s="22">
        <v>45435</v>
      </c>
      <c r="I957" s="22">
        <v>45435</v>
      </c>
      <c r="J957" s="22">
        <v>45412</v>
      </c>
      <c r="K957" s="22">
        <v>45415</v>
      </c>
      <c r="L957" t="s">
        <v>192</v>
      </c>
      <c r="O957" t="s">
        <v>412</v>
      </c>
      <c r="P957" t="s">
        <v>196</v>
      </c>
      <c r="Q957" t="s">
        <v>197</v>
      </c>
      <c r="R957" t="s">
        <v>198</v>
      </c>
      <c r="S957" t="s">
        <v>81</v>
      </c>
    </row>
    <row r="958" spans="1:19" x14ac:dyDescent="0.35">
      <c r="A958">
        <v>51478</v>
      </c>
      <c r="C958">
        <v>104</v>
      </c>
      <c r="D958" t="s">
        <v>39</v>
      </c>
      <c r="E958" t="s">
        <v>331</v>
      </c>
      <c r="F958">
        <v>970.42</v>
      </c>
      <c r="G958" s="22">
        <v>45434</v>
      </c>
      <c r="H958" s="22">
        <v>45434</v>
      </c>
      <c r="I958" s="22">
        <v>45434</v>
      </c>
      <c r="J958" s="22">
        <v>45404</v>
      </c>
      <c r="K958" s="22">
        <v>45407</v>
      </c>
      <c r="L958" t="s">
        <v>192</v>
      </c>
      <c r="M958" t="s">
        <v>193</v>
      </c>
      <c r="N958" t="s">
        <v>194</v>
      </c>
      <c r="O958" t="s">
        <v>412</v>
      </c>
      <c r="P958" t="s">
        <v>196</v>
      </c>
      <c r="Q958" t="s">
        <v>197</v>
      </c>
      <c r="R958" t="s">
        <v>198</v>
      </c>
      <c r="S958" t="s">
        <v>81</v>
      </c>
    </row>
    <row r="959" spans="1:19" x14ac:dyDescent="0.35">
      <c r="A959">
        <v>51061</v>
      </c>
      <c r="C959">
        <v>104</v>
      </c>
      <c r="D959" t="s">
        <v>39</v>
      </c>
      <c r="E959" t="s">
        <v>290</v>
      </c>
      <c r="F959">
        <v>473.4</v>
      </c>
      <c r="G959" s="22">
        <v>45434</v>
      </c>
      <c r="H959" s="22">
        <v>45434</v>
      </c>
      <c r="I959" s="22">
        <v>45434</v>
      </c>
      <c r="J959" s="22">
        <v>45406</v>
      </c>
      <c r="K959" s="22">
        <v>45406</v>
      </c>
      <c r="L959" t="s">
        <v>192</v>
      </c>
      <c r="O959" t="s">
        <v>412</v>
      </c>
      <c r="P959" t="s">
        <v>196</v>
      </c>
      <c r="Q959" t="s">
        <v>197</v>
      </c>
      <c r="R959" t="s">
        <v>198</v>
      </c>
      <c r="S959" t="s">
        <v>81</v>
      </c>
    </row>
    <row r="960" spans="1:19" x14ac:dyDescent="0.35">
      <c r="A960">
        <v>52915</v>
      </c>
      <c r="C960">
        <v>104</v>
      </c>
      <c r="D960" t="s">
        <v>39</v>
      </c>
      <c r="E960" t="s">
        <v>414</v>
      </c>
      <c r="F960">
        <v>600</v>
      </c>
      <c r="G960" s="22">
        <v>45434</v>
      </c>
      <c r="H960" s="22">
        <v>45434</v>
      </c>
      <c r="I960" s="22">
        <v>45434</v>
      </c>
      <c r="J960" s="22">
        <v>45419</v>
      </c>
      <c r="K960" s="22">
        <v>45419</v>
      </c>
      <c r="L960" t="s">
        <v>97</v>
      </c>
      <c r="M960" t="s">
        <v>280</v>
      </c>
      <c r="N960" t="s">
        <v>415</v>
      </c>
      <c r="O960" t="s">
        <v>412</v>
      </c>
      <c r="P960" t="s">
        <v>196</v>
      </c>
      <c r="Q960" t="s">
        <v>197</v>
      </c>
      <c r="R960" t="s">
        <v>198</v>
      </c>
      <c r="S960" t="s">
        <v>81</v>
      </c>
    </row>
    <row r="961" spans="1:19" x14ac:dyDescent="0.35">
      <c r="A961">
        <v>52931</v>
      </c>
      <c r="C961">
        <v>104</v>
      </c>
      <c r="D961" t="s">
        <v>39</v>
      </c>
      <c r="E961" t="s">
        <v>231</v>
      </c>
      <c r="F961">
        <v>1070.29</v>
      </c>
      <c r="G961" s="22">
        <v>45434</v>
      </c>
      <c r="H961" s="22">
        <v>45434</v>
      </c>
      <c r="I961" s="22">
        <v>45434</v>
      </c>
      <c r="J961" s="22">
        <v>45419</v>
      </c>
      <c r="K961" s="22">
        <v>45419</v>
      </c>
      <c r="L961" t="s">
        <v>192</v>
      </c>
      <c r="O961" t="s">
        <v>412</v>
      </c>
      <c r="P961" t="s">
        <v>196</v>
      </c>
      <c r="Q961" t="s">
        <v>197</v>
      </c>
      <c r="R961" t="s">
        <v>198</v>
      </c>
      <c r="S961" t="s">
        <v>81</v>
      </c>
    </row>
    <row r="962" spans="1:19" x14ac:dyDescent="0.35">
      <c r="A962">
        <v>52939</v>
      </c>
      <c r="C962">
        <v>104</v>
      </c>
      <c r="D962" t="s">
        <v>39</v>
      </c>
      <c r="E962" t="s">
        <v>416</v>
      </c>
      <c r="F962">
        <v>770</v>
      </c>
      <c r="G962" s="22">
        <v>45434</v>
      </c>
      <c r="H962" s="22">
        <v>45434</v>
      </c>
      <c r="I962" s="22">
        <v>45434</v>
      </c>
      <c r="J962" s="22">
        <v>45419</v>
      </c>
      <c r="K962" s="22">
        <v>45419</v>
      </c>
      <c r="L962" t="s">
        <v>97</v>
      </c>
      <c r="M962" t="s">
        <v>280</v>
      </c>
      <c r="N962" t="s">
        <v>339</v>
      </c>
      <c r="O962" t="s">
        <v>412</v>
      </c>
      <c r="P962" t="s">
        <v>196</v>
      </c>
      <c r="Q962" t="s">
        <v>197</v>
      </c>
      <c r="R962" t="s">
        <v>198</v>
      </c>
      <c r="S962" t="s">
        <v>81</v>
      </c>
    </row>
    <row r="963" spans="1:19" x14ac:dyDescent="0.35">
      <c r="A963">
        <v>53095</v>
      </c>
      <c r="C963">
        <v>104</v>
      </c>
      <c r="D963" t="s">
        <v>39</v>
      </c>
      <c r="E963" t="s">
        <v>207</v>
      </c>
      <c r="F963">
        <v>1294.47</v>
      </c>
      <c r="G963" s="22">
        <v>45434</v>
      </c>
      <c r="H963" s="22">
        <v>45434</v>
      </c>
      <c r="I963" s="22">
        <v>45434</v>
      </c>
      <c r="J963" s="22">
        <v>45420</v>
      </c>
      <c r="K963" s="22">
        <v>45420</v>
      </c>
      <c r="L963" t="s">
        <v>192</v>
      </c>
      <c r="O963" t="s">
        <v>412</v>
      </c>
      <c r="P963" t="s">
        <v>196</v>
      </c>
      <c r="Q963" t="s">
        <v>197</v>
      </c>
      <c r="R963" t="s">
        <v>198</v>
      </c>
      <c r="S963" t="s">
        <v>81</v>
      </c>
    </row>
    <row r="964" spans="1:19" x14ac:dyDescent="0.35">
      <c r="A964">
        <v>53097</v>
      </c>
      <c r="C964">
        <v>104</v>
      </c>
      <c r="D964" t="s">
        <v>39</v>
      </c>
      <c r="E964" t="s">
        <v>207</v>
      </c>
      <c r="F964">
        <v>315</v>
      </c>
      <c r="G964" s="22">
        <v>45434</v>
      </c>
      <c r="H964" s="22">
        <v>45434</v>
      </c>
      <c r="I964" s="22">
        <v>45434</v>
      </c>
      <c r="J964" s="22">
        <v>45420</v>
      </c>
      <c r="K964" s="22">
        <v>45420</v>
      </c>
      <c r="L964" t="s">
        <v>192</v>
      </c>
      <c r="O964" t="s">
        <v>412</v>
      </c>
      <c r="P964" t="s">
        <v>196</v>
      </c>
      <c r="Q964" t="s">
        <v>197</v>
      </c>
      <c r="R964" t="s">
        <v>198</v>
      </c>
      <c r="S964" t="s">
        <v>81</v>
      </c>
    </row>
    <row r="965" spans="1:19" x14ac:dyDescent="0.35">
      <c r="A965">
        <v>53125</v>
      </c>
      <c r="C965">
        <v>104</v>
      </c>
      <c r="D965" t="s">
        <v>39</v>
      </c>
      <c r="E965" t="s">
        <v>204</v>
      </c>
      <c r="F965">
        <v>805.25</v>
      </c>
      <c r="G965" s="22">
        <v>45434</v>
      </c>
      <c r="H965" s="22">
        <v>45434</v>
      </c>
      <c r="I965" s="22">
        <v>45434</v>
      </c>
      <c r="J965" s="22">
        <v>45420</v>
      </c>
      <c r="K965" s="22">
        <v>45420</v>
      </c>
      <c r="L965" t="s">
        <v>192</v>
      </c>
      <c r="O965" t="s">
        <v>412</v>
      </c>
      <c r="P965" t="s">
        <v>196</v>
      </c>
      <c r="Q965" t="s">
        <v>197</v>
      </c>
      <c r="R965" t="s">
        <v>198</v>
      </c>
      <c r="S965" t="s">
        <v>81</v>
      </c>
    </row>
    <row r="966" spans="1:19" x14ac:dyDescent="0.35">
      <c r="A966">
        <v>53329</v>
      </c>
      <c r="C966">
        <v>104</v>
      </c>
      <c r="D966" t="s">
        <v>39</v>
      </c>
      <c r="E966" t="s">
        <v>204</v>
      </c>
      <c r="F966">
        <v>1000</v>
      </c>
      <c r="G966" s="22">
        <v>45434</v>
      </c>
      <c r="H966" s="22">
        <v>45434</v>
      </c>
      <c r="I966" s="22">
        <v>45434</v>
      </c>
      <c r="J966" s="22">
        <v>45421</v>
      </c>
      <c r="K966" s="22">
        <v>45421</v>
      </c>
      <c r="L966" t="s">
        <v>192</v>
      </c>
      <c r="O966" t="s">
        <v>412</v>
      </c>
      <c r="P966" t="s">
        <v>196</v>
      </c>
      <c r="Q966" t="s">
        <v>197</v>
      </c>
      <c r="R966" t="s">
        <v>198</v>
      </c>
      <c r="S966" t="s">
        <v>81</v>
      </c>
    </row>
    <row r="967" spans="1:19" x14ac:dyDescent="0.35">
      <c r="A967">
        <v>53631</v>
      </c>
      <c r="C967">
        <v>104</v>
      </c>
      <c r="D967" t="s">
        <v>39</v>
      </c>
      <c r="E967" t="s">
        <v>417</v>
      </c>
      <c r="F967">
        <v>29.98</v>
      </c>
      <c r="G967" s="22">
        <v>45434</v>
      </c>
      <c r="H967" s="22"/>
      <c r="I967" s="22">
        <v>45434</v>
      </c>
      <c r="J967" s="22">
        <v>45422</v>
      </c>
      <c r="K967" s="22">
        <v>45422</v>
      </c>
      <c r="L967" t="s">
        <v>97</v>
      </c>
      <c r="M967" t="s">
        <v>239</v>
      </c>
      <c r="N967" t="s">
        <v>292</v>
      </c>
      <c r="O967" t="s">
        <v>412</v>
      </c>
      <c r="P967" t="s">
        <v>196</v>
      </c>
      <c r="Q967" t="s">
        <v>197</v>
      </c>
      <c r="R967" t="s">
        <v>198</v>
      </c>
      <c r="S967" t="s">
        <v>81</v>
      </c>
    </row>
    <row r="968" spans="1:19" x14ac:dyDescent="0.35">
      <c r="A968">
        <v>53696</v>
      </c>
      <c r="C968">
        <v>104</v>
      </c>
      <c r="D968" t="s">
        <v>39</v>
      </c>
      <c r="E968" t="s">
        <v>301</v>
      </c>
      <c r="F968">
        <v>2520</v>
      </c>
      <c r="G968" s="22">
        <v>45434</v>
      </c>
      <c r="H968" s="22">
        <v>45434</v>
      </c>
      <c r="I968" s="22">
        <v>45434</v>
      </c>
      <c r="J968" s="22">
        <v>45422</v>
      </c>
      <c r="K968" s="22">
        <v>45422</v>
      </c>
      <c r="L968" t="s">
        <v>192</v>
      </c>
      <c r="N968" t="s">
        <v>223</v>
      </c>
      <c r="O968" t="s">
        <v>412</v>
      </c>
      <c r="P968" t="s">
        <v>196</v>
      </c>
      <c r="Q968" t="s">
        <v>197</v>
      </c>
      <c r="R968" t="s">
        <v>198</v>
      </c>
      <c r="S968" t="s">
        <v>81</v>
      </c>
    </row>
    <row r="969" spans="1:19" x14ac:dyDescent="0.35">
      <c r="A969">
        <v>55489</v>
      </c>
      <c r="C969">
        <v>104</v>
      </c>
      <c r="D969" t="s">
        <v>39</v>
      </c>
      <c r="E969" t="s">
        <v>308</v>
      </c>
      <c r="F969">
        <v>47.97</v>
      </c>
      <c r="G969" s="22">
        <v>45434</v>
      </c>
      <c r="H969" s="22"/>
      <c r="I969" s="22">
        <v>45434</v>
      </c>
      <c r="J969" s="22">
        <v>45434</v>
      </c>
      <c r="K969" s="22">
        <v>45436</v>
      </c>
      <c r="L969" t="s">
        <v>309</v>
      </c>
      <c r="M969" t="s">
        <v>210</v>
      </c>
      <c r="N969" t="s">
        <v>211</v>
      </c>
      <c r="O969" t="s">
        <v>412</v>
      </c>
      <c r="P969" t="s">
        <v>196</v>
      </c>
      <c r="Q969" t="s">
        <v>197</v>
      </c>
      <c r="R969" t="s">
        <v>198</v>
      </c>
      <c r="S969" t="s">
        <v>81</v>
      </c>
    </row>
    <row r="970" spans="1:19" x14ac:dyDescent="0.35">
      <c r="A970">
        <v>56394</v>
      </c>
      <c r="C970">
        <v>104</v>
      </c>
      <c r="D970" t="s">
        <v>39</v>
      </c>
      <c r="E970" t="s">
        <v>308</v>
      </c>
      <c r="F970">
        <v>81.61</v>
      </c>
      <c r="G970" s="22">
        <v>45434</v>
      </c>
      <c r="H970" s="22"/>
      <c r="I970" s="22">
        <v>45434</v>
      </c>
      <c r="J970" s="22">
        <v>45434</v>
      </c>
      <c r="K970" s="22">
        <v>45443</v>
      </c>
      <c r="L970" t="s">
        <v>309</v>
      </c>
      <c r="M970" t="s">
        <v>280</v>
      </c>
      <c r="N970" t="s">
        <v>281</v>
      </c>
      <c r="O970" t="s">
        <v>412</v>
      </c>
      <c r="P970" t="s">
        <v>196</v>
      </c>
      <c r="Q970" t="s">
        <v>197</v>
      </c>
      <c r="R970" t="s">
        <v>198</v>
      </c>
      <c r="S970" t="s">
        <v>81</v>
      </c>
    </row>
    <row r="971" spans="1:19" x14ac:dyDescent="0.35">
      <c r="A971">
        <v>56397</v>
      </c>
      <c r="C971">
        <v>104</v>
      </c>
      <c r="D971" t="s">
        <v>39</v>
      </c>
      <c r="E971" t="s">
        <v>308</v>
      </c>
      <c r="F971">
        <v>85.9</v>
      </c>
      <c r="G971" s="22">
        <v>45434</v>
      </c>
      <c r="H971" s="22"/>
      <c r="I971" s="22">
        <v>45434</v>
      </c>
      <c r="J971" s="22">
        <v>45434</v>
      </c>
      <c r="K971" s="22">
        <v>45443</v>
      </c>
      <c r="L971" t="s">
        <v>309</v>
      </c>
      <c r="M971" t="s">
        <v>280</v>
      </c>
      <c r="N971" t="s">
        <v>281</v>
      </c>
      <c r="O971" t="s">
        <v>412</v>
      </c>
      <c r="P971" t="s">
        <v>196</v>
      </c>
      <c r="Q971" t="s">
        <v>197</v>
      </c>
      <c r="R971" t="s">
        <v>198</v>
      </c>
      <c r="S971" t="s">
        <v>81</v>
      </c>
    </row>
    <row r="972" spans="1:19" x14ac:dyDescent="0.35">
      <c r="A972">
        <v>55484</v>
      </c>
      <c r="C972">
        <v>104</v>
      </c>
      <c r="D972" t="s">
        <v>39</v>
      </c>
      <c r="E972" t="s">
        <v>308</v>
      </c>
      <c r="F972">
        <v>19.91</v>
      </c>
      <c r="G972" s="22">
        <v>45433</v>
      </c>
      <c r="H972" s="22"/>
      <c r="I972" s="22">
        <v>45433</v>
      </c>
      <c r="J972" s="22">
        <v>45433</v>
      </c>
      <c r="K972" s="22">
        <v>45436</v>
      </c>
      <c r="L972" t="s">
        <v>309</v>
      </c>
      <c r="M972" t="s">
        <v>193</v>
      </c>
      <c r="N972" t="s">
        <v>312</v>
      </c>
      <c r="O972" t="s">
        <v>412</v>
      </c>
      <c r="P972" t="s">
        <v>196</v>
      </c>
      <c r="Q972" t="s">
        <v>197</v>
      </c>
      <c r="R972" t="s">
        <v>198</v>
      </c>
      <c r="S972" t="s">
        <v>81</v>
      </c>
    </row>
    <row r="973" spans="1:19" x14ac:dyDescent="0.35">
      <c r="A973">
        <v>55486</v>
      </c>
      <c r="C973">
        <v>104</v>
      </c>
      <c r="D973" t="s">
        <v>39</v>
      </c>
      <c r="E973" t="s">
        <v>308</v>
      </c>
      <c r="F973">
        <v>19.98</v>
      </c>
      <c r="G973" s="22">
        <v>45433</v>
      </c>
      <c r="H973" s="22"/>
      <c r="I973" s="22">
        <v>45433</v>
      </c>
      <c r="J973" s="22">
        <v>45433</v>
      </c>
      <c r="K973" s="22">
        <v>45436</v>
      </c>
      <c r="L973" t="s">
        <v>309</v>
      </c>
      <c r="M973" t="s">
        <v>193</v>
      </c>
      <c r="N973" t="s">
        <v>312</v>
      </c>
      <c r="O973" t="s">
        <v>412</v>
      </c>
      <c r="P973" t="s">
        <v>196</v>
      </c>
      <c r="Q973" t="s">
        <v>197</v>
      </c>
      <c r="R973" t="s">
        <v>198</v>
      </c>
      <c r="S973" t="s">
        <v>81</v>
      </c>
    </row>
    <row r="974" spans="1:19" x14ac:dyDescent="0.35">
      <c r="A974">
        <v>55487</v>
      </c>
      <c r="C974">
        <v>104</v>
      </c>
      <c r="D974" t="s">
        <v>39</v>
      </c>
      <c r="E974" t="s">
        <v>308</v>
      </c>
      <c r="F974">
        <v>34.97</v>
      </c>
      <c r="G974" s="22">
        <v>45433</v>
      </c>
      <c r="H974" s="22"/>
      <c r="I974" s="22">
        <v>45433</v>
      </c>
      <c r="J974" s="22">
        <v>45433</v>
      </c>
      <c r="K974" s="22">
        <v>45436</v>
      </c>
      <c r="L974" t="s">
        <v>309</v>
      </c>
      <c r="M974" t="s">
        <v>193</v>
      </c>
      <c r="N974" t="s">
        <v>312</v>
      </c>
      <c r="O974" t="s">
        <v>412</v>
      </c>
      <c r="P974" t="s">
        <v>196</v>
      </c>
      <c r="Q974" t="s">
        <v>197</v>
      </c>
      <c r="R974" t="s">
        <v>198</v>
      </c>
      <c r="S974" t="s">
        <v>81</v>
      </c>
    </row>
    <row r="975" spans="1:19" x14ac:dyDescent="0.35">
      <c r="A975">
        <v>52106</v>
      </c>
      <c r="C975">
        <v>104</v>
      </c>
      <c r="D975" t="s">
        <v>39</v>
      </c>
      <c r="E975" t="s">
        <v>237</v>
      </c>
      <c r="F975">
        <v>1918.5</v>
      </c>
      <c r="G975" s="22">
        <v>45433</v>
      </c>
      <c r="H975" s="22">
        <v>45433</v>
      </c>
      <c r="I975" s="22">
        <v>45433</v>
      </c>
      <c r="J975" s="22">
        <v>45411</v>
      </c>
      <c r="K975" s="22">
        <v>45414</v>
      </c>
      <c r="L975" t="s">
        <v>192</v>
      </c>
      <c r="O975" t="s">
        <v>412</v>
      </c>
      <c r="P975" t="s">
        <v>196</v>
      </c>
      <c r="Q975" t="s">
        <v>197</v>
      </c>
      <c r="R975" t="s">
        <v>198</v>
      </c>
      <c r="S975" t="s">
        <v>81</v>
      </c>
    </row>
    <row r="976" spans="1:19" x14ac:dyDescent="0.35">
      <c r="A976">
        <v>52443</v>
      </c>
      <c r="C976">
        <v>104</v>
      </c>
      <c r="D976" t="s">
        <v>39</v>
      </c>
      <c r="E976" t="s">
        <v>209</v>
      </c>
      <c r="F976">
        <v>1627.9</v>
      </c>
      <c r="G976" s="22">
        <v>45433</v>
      </c>
      <c r="H976" s="22">
        <v>45433</v>
      </c>
      <c r="I976" s="22">
        <v>45433</v>
      </c>
      <c r="J976" s="22">
        <v>45412</v>
      </c>
      <c r="K976" s="22">
        <v>45415</v>
      </c>
      <c r="L976" t="s">
        <v>192</v>
      </c>
      <c r="O976" t="s">
        <v>412</v>
      </c>
      <c r="P976" t="s">
        <v>196</v>
      </c>
      <c r="Q976" t="s">
        <v>197</v>
      </c>
      <c r="R976" t="s">
        <v>198</v>
      </c>
      <c r="S976" t="s">
        <v>81</v>
      </c>
    </row>
    <row r="977" spans="1:19" x14ac:dyDescent="0.35">
      <c r="A977">
        <v>52872</v>
      </c>
      <c r="C977">
        <v>104</v>
      </c>
      <c r="D977" t="s">
        <v>39</v>
      </c>
      <c r="E977" t="s">
        <v>348</v>
      </c>
      <c r="F977">
        <v>343</v>
      </c>
      <c r="G977" s="22">
        <v>45433</v>
      </c>
      <c r="H977" s="22">
        <v>45433</v>
      </c>
      <c r="I977" s="22">
        <v>45433</v>
      </c>
      <c r="J977" s="22">
        <v>45418</v>
      </c>
      <c r="K977" s="22">
        <v>45418</v>
      </c>
      <c r="L977" t="s">
        <v>97</v>
      </c>
      <c r="M977" t="s">
        <v>216</v>
      </c>
      <c r="N977" t="s">
        <v>349</v>
      </c>
      <c r="O977" t="s">
        <v>412</v>
      </c>
      <c r="P977" t="s">
        <v>196</v>
      </c>
      <c r="Q977" t="s">
        <v>197</v>
      </c>
      <c r="R977" t="s">
        <v>198</v>
      </c>
      <c r="S977" t="s">
        <v>81</v>
      </c>
    </row>
    <row r="978" spans="1:19" x14ac:dyDescent="0.35">
      <c r="A978">
        <v>53000</v>
      </c>
      <c r="C978">
        <v>104</v>
      </c>
      <c r="D978" t="s">
        <v>39</v>
      </c>
      <c r="E978" t="s">
        <v>204</v>
      </c>
      <c r="F978">
        <v>263</v>
      </c>
      <c r="G978" s="22">
        <v>45433</v>
      </c>
      <c r="H978" s="22">
        <v>45433</v>
      </c>
      <c r="I978" s="22">
        <v>45433</v>
      </c>
      <c r="J978" s="22">
        <v>45419</v>
      </c>
      <c r="K978" s="22">
        <v>45420</v>
      </c>
      <c r="L978" t="s">
        <v>192</v>
      </c>
      <c r="O978" t="s">
        <v>412</v>
      </c>
      <c r="P978" t="s">
        <v>196</v>
      </c>
      <c r="Q978" t="s">
        <v>197</v>
      </c>
      <c r="R978" t="s">
        <v>198</v>
      </c>
      <c r="S978" t="s">
        <v>81</v>
      </c>
    </row>
    <row r="979" spans="1:19" x14ac:dyDescent="0.35">
      <c r="A979">
        <v>53010</v>
      </c>
      <c r="C979">
        <v>104</v>
      </c>
      <c r="D979" t="s">
        <v>39</v>
      </c>
      <c r="E979" t="s">
        <v>207</v>
      </c>
      <c r="F979">
        <v>200.38</v>
      </c>
      <c r="G979" s="22">
        <v>45433</v>
      </c>
      <c r="H979" s="22">
        <v>45433</v>
      </c>
      <c r="I979" s="22">
        <v>45433</v>
      </c>
      <c r="J979" s="22">
        <v>45419</v>
      </c>
      <c r="K979" s="22">
        <v>45420</v>
      </c>
      <c r="L979" t="s">
        <v>192</v>
      </c>
      <c r="O979" t="s">
        <v>412</v>
      </c>
      <c r="P979" t="s">
        <v>196</v>
      </c>
      <c r="Q979" t="s">
        <v>197</v>
      </c>
      <c r="R979" t="s">
        <v>198</v>
      </c>
      <c r="S979" t="s">
        <v>81</v>
      </c>
    </row>
    <row r="980" spans="1:19" x14ac:dyDescent="0.35">
      <c r="A980">
        <v>53106</v>
      </c>
      <c r="C980">
        <v>104</v>
      </c>
      <c r="D980" t="s">
        <v>39</v>
      </c>
      <c r="E980" t="s">
        <v>230</v>
      </c>
      <c r="F980">
        <v>494.6</v>
      </c>
      <c r="G980" s="22">
        <v>45433</v>
      </c>
      <c r="H980" s="22">
        <v>45433</v>
      </c>
      <c r="I980" s="22">
        <v>45433</v>
      </c>
      <c r="J980" s="22">
        <v>45420</v>
      </c>
      <c r="K980" s="22">
        <v>45420</v>
      </c>
      <c r="L980" t="s">
        <v>192</v>
      </c>
      <c r="O980" t="s">
        <v>412</v>
      </c>
      <c r="P980" t="s">
        <v>196</v>
      </c>
      <c r="Q980" t="s">
        <v>197</v>
      </c>
      <c r="R980" t="s">
        <v>198</v>
      </c>
      <c r="S980" t="s">
        <v>81</v>
      </c>
    </row>
    <row r="981" spans="1:19" x14ac:dyDescent="0.35">
      <c r="A981">
        <v>53910</v>
      </c>
      <c r="C981">
        <v>104</v>
      </c>
      <c r="D981" t="s">
        <v>39</v>
      </c>
      <c r="E981" t="s">
        <v>217</v>
      </c>
      <c r="F981">
        <v>229.6</v>
      </c>
      <c r="G981" s="22">
        <v>45433</v>
      </c>
      <c r="H981" s="22">
        <v>45433</v>
      </c>
      <c r="I981" s="22">
        <v>45433</v>
      </c>
      <c r="J981" s="22">
        <v>45426</v>
      </c>
      <c r="K981" s="22">
        <v>45426</v>
      </c>
      <c r="L981" t="s">
        <v>97</v>
      </c>
      <c r="M981" t="s">
        <v>216</v>
      </c>
      <c r="N981" t="s">
        <v>217</v>
      </c>
      <c r="O981" t="s">
        <v>412</v>
      </c>
      <c r="P981" t="s">
        <v>196</v>
      </c>
      <c r="Q981" t="s">
        <v>197</v>
      </c>
      <c r="R981" t="s">
        <v>198</v>
      </c>
      <c r="S981" t="s">
        <v>81</v>
      </c>
    </row>
    <row r="982" spans="1:19" x14ac:dyDescent="0.35">
      <c r="A982">
        <v>54045</v>
      </c>
      <c r="C982">
        <v>104</v>
      </c>
      <c r="D982" t="s">
        <v>39</v>
      </c>
      <c r="E982" t="s">
        <v>328</v>
      </c>
      <c r="F982">
        <v>427.42</v>
      </c>
      <c r="G982" s="22">
        <v>45433</v>
      </c>
      <c r="H982" s="22">
        <v>45433</v>
      </c>
      <c r="I982" s="22">
        <v>45433</v>
      </c>
      <c r="J982" s="22">
        <v>45426</v>
      </c>
      <c r="K982" s="22">
        <v>45427</v>
      </c>
      <c r="L982" t="s">
        <v>192</v>
      </c>
      <c r="M982" t="s">
        <v>210</v>
      </c>
      <c r="N982" t="s">
        <v>211</v>
      </c>
      <c r="O982" t="s">
        <v>412</v>
      </c>
      <c r="P982" t="s">
        <v>196</v>
      </c>
      <c r="Q982" t="s">
        <v>197</v>
      </c>
      <c r="R982" t="s">
        <v>198</v>
      </c>
      <c r="S982" t="s">
        <v>81</v>
      </c>
    </row>
    <row r="983" spans="1:19" x14ac:dyDescent="0.35">
      <c r="A983">
        <v>54240</v>
      </c>
      <c r="C983">
        <v>104</v>
      </c>
      <c r="D983" t="s">
        <v>39</v>
      </c>
      <c r="E983" t="s">
        <v>267</v>
      </c>
      <c r="F983">
        <v>632</v>
      </c>
      <c r="G983" s="22">
        <v>45433</v>
      </c>
      <c r="H983" s="22">
        <v>45433</v>
      </c>
      <c r="I983" s="22">
        <v>45433</v>
      </c>
      <c r="J983" s="22">
        <v>45428</v>
      </c>
      <c r="K983" s="22">
        <v>45428</v>
      </c>
      <c r="L983" t="s">
        <v>192</v>
      </c>
      <c r="N983" t="s">
        <v>223</v>
      </c>
      <c r="O983" t="s">
        <v>412</v>
      </c>
      <c r="P983" t="s">
        <v>196</v>
      </c>
      <c r="Q983" t="s">
        <v>197</v>
      </c>
      <c r="R983" t="s">
        <v>198</v>
      </c>
      <c r="S983" t="s">
        <v>81</v>
      </c>
    </row>
    <row r="984" spans="1:19" x14ac:dyDescent="0.35">
      <c r="A984">
        <v>54406</v>
      </c>
      <c r="C984">
        <v>104</v>
      </c>
      <c r="D984" t="s">
        <v>39</v>
      </c>
      <c r="E984" t="s">
        <v>241</v>
      </c>
      <c r="F984">
        <v>5700</v>
      </c>
      <c r="G984" s="22">
        <v>45432</v>
      </c>
      <c r="H984" s="22">
        <v>45432</v>
      </c>
      <c r="I984" s="22">
        <v>45432</v>
      </c>
      <c r="J984" s="22">
        <v>45427</v>
      </c>
      <c r="K984" s="22">
        <v>45429</v>
      </c>
      <c r="L984" t="s">
        <v>97</v>
      </c>
      <c r="M984" t="s">
        <v>242</v>
      </c>
      <c r="N984" t="s">
        <v>243</v>
      </c>
      <c r="O984" t="s">
        <v>412</v>
      </c>
      <c r="P984" t="s">
        <v>196</v>
      </c>
      <c r="Q984" t="s">
        <v>197</v>
      </c>
      <c r="R984" t="s">
        <v>198</v>
      </c>
      <c r="S984" t="s">
        <v>81</v>
      </c>
    </row>
    <row r="985" spans="1:19" x14ac:dyDescent="0.35">
      <c r="A985">
        <v>54626</v>
      </c>
      <c r="C985">
        <v>104</v>
      </c>
      <c r="D985" t="s">
        <v>39</v>
      </c>
      <c r="E985" t="s">
        <v>361</v>
      </c>
      <c r="F985">
        <v>763.52</v>
      </c>
      <c r="G985" s="22">
        <v>45432</v>
      </c>
      <c r="H985" s="22">
        <v>45432</v>
      </c>
      <c r="I985" s="22">
        <v>45432</v>
      </c>
      <c r="J985" s="22">
        <v>45427</v>
      </c>
      <c r="K985" s="22"/>
      <c r="M985" t="s">
        <v>216</v>
      </c>
      <c r="N985" t="s">
        <v>233</v>
      </c>
      <c r="O985" t="s">
        <v>412</v>
      </c>
      <c r="P985" t="s">
        <v>196</v>
      </c>
      <c r="Q985" t="s">
        <v>197</v>
      </c>
      <c r="R985" t="s">
        <v>198</v>
      </c>
      <c r="S985" t="s">
        <v>81</v>
      </c>
    </row>
    <row r="986" spans="1:19" x14ac:dyDescent="0.35">
      <c r="A986">
        <v>54627</v>
      </c>
      <c r="C986">
        <v>104</v>
      </c>
      <c r="D986" t="s">
        <v>39</v>
      </c>
      <c r="E986" t="s">
        <v>244</v>
      </c>
      <c r="F986">
        <v>763.52</v>
      </c>
      <c r="G986" s="22">
        <v>45432</v>
      </c>
      <c r="H986" s="22">
        <v>45432</v>
      </c>
      <c r="I986" s="22">
        <v>45432</v>
      </c>
      <c r="J986" s="22">
        <v>45427</v>
      </c>
      <c r="K986" s="22"/>
      <c r="M986" t="s">
        <v>216</v>
      </c>
      <c r="N986" t="s">
        <v>233</v>
      </c>
      <c r="O986" t="s">
        <v>412</v>
      </c>
      <c r="P986" t="s">
        <v>196</v>
      </c>
      <c r="Q986" t="s">
        <v>197</v>
      </c>
      <c r="R986" t="s">
        <v>198</v>
      </c>
      <c r="S986" t="s">
        <v>81</v>
      </c>
    </row>
    <row r="987" spans="1:19" x14ac:dyDescent="0.35">
      <c r="A987">
        <v>54628</v>
      </c>
      <c r="C987">
        <v>104</v>
      </c>
      <c r="D987" t="s">
        <v>39</v>
      </c>
      <c r="E987" t="s">
        <v>245</v>
      </c>
      <c r="F987">
        <v>1071.1400000000001</v>
      </c>
      <c r="G987" s="22">
        <v>45432</v>
      </c>
      <c r="H987" s="22">
        <v>45432</v>
      </c>
      <c r="I987" s="22">
        <v>45432</v>
      </c>
      <c r="J987" s="22">
        <v>45427</v>
      </c>
      <c r="K987" s="22"/>
      <c r="M987" t="s">
        <v>216</v>
      </c>
      <c r="N987" t="s">
        <v>233</v>
      </c>
      <c r="O987" t="s">
        <v>412</v>
      </c>
      <c r="P987" t="s">
        <v>196</v>
      </c>
      <c r="Q987" t="s">
        <v>197</v>
      </c>
      <c r="R987" t="s">
        <v>198</v>
      </c>
      <c r="S987" t="s">
        <v>81</v>
      </c>
    </row>
    <row r="988" spans="1:19" x14ac:dyDescent="0.35">
      <c r="A988">
        <v>54629</v>
      </c>
      <c r="C988">
        <v>104</v>
      </c>
      <c r="D988" t="s">
        <v>39</v>
      </c>
      <c r="E988" t="s">
        <v>246</v>
      </c>
      <c r="F988">
        <v>1090.0899999999999</v>
      </c>
      <c r="G988" s="22">
        <v>45432</v>
      </c>
      <c r="H988" s="22">
        <v>45432</v>
      </c>
      <c r="I988" s="22">
        <v>45432</v>
      </c>
      <c r="J988" s="22">
        <v>45427</v>
      </c>
      <c r="K988" s="22"/>
      <c r="M988" t="s">
        <v>216</v>
      </c>
      <c r="N988" t="s">
        <v>233</v>
      </c>
      <c r="O988" t="s">
        <v>412</v>
      </c>
      <c r="P988" t="s">
        <v>196</v>
      </c>
      <c r="Q988" t="s">
        <v>197</v>
      </c>
      <c r="R988" t="s">
        <v>198</v>
      </c>
      <c r="S988" t="s">
        <v>81</v>
      </c>
    </row>
    <row r="989" spans="1:19" x14ac:dyDescent="0.35">
      <c r="A989">
        <v>54630</v>
      </c>
      <c r="C989">
        <v>104</v>
      </c>
      <c r="D989" t="s">
        <v>39</v>
      </c>
      <c r="E989" t="s">
        <v>247</v>
      </c>
      <c r="F989">
        <v>789.21</v>
      </c>
      <c r="G989" s="22">
        <v>45432</v>
      </c>
      <c r="H989" s="22">
        <v>45432</v>
      </c>
      <c r="I989" s="22">
        <v>45432</v>
      </c>
      <c r="J989" s="22">
        <v>45427</v>
      </c>
      <c r="K989" s="22"/>
      <c r="M989" t="s">
        <v>216</v>
      </c>
      <c r="N989" t="s">
        <v>233</v>
      </c>
      <c r="O989" t="s">
        <v>412</v>
      </c>
      <c r="P989" t="s">
        <v>196</v>
      </c>
      <c r="Q989" t="s">
        <v>197</v>
      </c>
      <c r="R989" t="s">
        <v>198</v>
      </c>
      <c r="S989" t="s">
        <v>81</v>
      </c>
    </row>
    <row r="990" spans="1:19" x14ac:dyDescent="0.35">
      <c r="A990">
        <v>54631</v>
      </c>
      <c r="C990">
        <v>104</v>
      </c>
      <c r="D990" t="s">
        <v>39</v>
      </c>
      <c r="E990" t="s">
        <v>249</v>
      </c>
      <c r="F990">
        <v>943.5</v>
      </c>
      <c r="G990" s="22">
        <v>45432</v>
      </c>
      <c r="H990" s="22">
        <v>45432</v>
      </c>
      <c r="I990" s="22">
        <v>45432</v>
      </c>
      <c r="J990" s="22">
        <v>45427</v>
      </c>
      <c r="K990" s="22"/>
      <c r="M990" t="s">
        <v>216</v>
      </c>
      <c r="N990" t="s">
        <v>233</v>
      </c>
      <c r="O990" t="s">
        <v>412</v>
      </c>
      <c r="P990" t="s">
        <v>196</v>
      </c>
      <c r="Q990" t="s">
        <v>197</v>
      </c>
      <c r="R990" t="s">
        <v>198</v>
      </c>
      <c r="S990" t="s">
        <v>81</v>
      </c>
    </row>
    <row r="991" spans="1:19" x14ac:dyDescent="0.35">
      <c r="A991">
        <v>54632</v>
      </c>
      <c r="C991">
        <v>104</v>
      </c>
      <c r="D991" t="s">
        <v>39</v>
      </c>
      <c r="E991" t="s">
        <v>250</v>
      </c>
      <c r="F991">
        <v>795.18</v>
      </c>
      <c r="G991" s="22">
        <v>45432</v>
      </c>
      <c r="H991" s="22">
        <v>45432</v>
      </c>
      <c r="I991" s="22">
        <v>45432</v>
      </c>
      <c r="J991" s="22">
        <v>45427</v>
      </c>
      <c r="K991" s="22"/>
      <c r="M991" t="s">
        <v>216</v>
      </c>
      <c r="N991" t="s">
        <v>233</v>
      </c>
      <c r="O991" t="s">
        <v>412</v>
      </c>
      <c r="P991" t="s">
        <v>196</v>
      </c>
      <c r="Q991" t="s">
        <v>197</v>
      </c>
      <c r="R991" t="s">
        <v>198</v>
      </c>
      <c r="S991" t="s">
        <v>81</v>
      </c>
    </row>
    <row r="992" spans="1:19" x14ac:dyDescent="0.35">
      <c r="A992">
        <v>54633</v>
      </c>
      <c r="C992">
        <v>104</v>
      </c>
      <c r="D992" t="s">
        <v>39</v>
      </c>
      <c r="E992" t="s">
        <v>252</v>
      </c>
      <c r="F992">
        <v>766.41</v>
      </c>
      <c r="G992" s="22">
        <v>45432</v>
      </c>
      <c r="H992" s="22">
        <v>45432</v>
      </c>
      <c r="I992" s="22">
        <v>45432</v>
      </c>
      <c r="J992" s="22">
        <v>45427</v>
      </c>
      <c r="K992" s="22"/>
      <c r="M992" t="s">
        <v>216</v>
      </c>
      <c r="N992" t="s">
        <v>233</v>
      </c>
      <c r="O992" t="s">
        <v>412</v>
      </c>
      <c r="P992" t="s">
        <v>196</v>
      </c>
      <c r="Q992" t="s">
        <v>197</v>
      </c>
      <c r="R992" t="s">
        <v>198</v>
      </c>
      <c r="S992" t="s">
        <v>81</v>
      </c>
    </row>
    <row r="993" spans="1:19" x14ac:dyDescent="0.35">
      <c r="A993">
        <v>54634</v>
      </c>
      <c r="C993">
        <v>104</v>
      </c>
      <c r="D993" t="s">
        <v>39</v>
      </c>
      <c r="E993" t="s">
        <v>253</v>
      </c>
      <c r="F993">
        <v>782.11</v>
      </c>
      <c r="G993" s="22">
        <v>45432</v>
      </c>
      <c r="H993" s="22">
        <v>45432</v>
      </c>
      <c r="I993" s="22">
        <v>45432</v>
      </c>
      <c r="J993" s="22">
        <v>45427</v>
      </c>
      <c r="K993" s="22"/>
      <c r="M993" t="s">
        <v>216</v>
      </c>
      <c r="N993" t="s">
        <v>233</v>
      </c>
      <c r="O993" t="s">
        <v>412</v>
      </c>
      <c r="P993" t="s">
        <v>196</v>
      </c>
      <c r="Q993" t="s">
        <v>197</v>
      </c>
      <c r="R993" t="s">
        <v>198</v>
      </c>
      <c r="S993" t="s">
        <v>81</v>
      </c>
    </row>
    <row r="994" spans="1:19" x14ac:dyDescent="0.35">
      <c r="A994">
        <v>54635</v>
      </c>
      <c r="C994">
        <v>104</v>
      </c>
      <c r="D994" t="s">
        <v>39</v>
      </c>
      <c r="E994" t="s">
        <v>255</v>
      </c>
      <c r="F994">
        <v>930.6</v>
      </c>
      <c r="G994" s="22">
        <v>45432</v>
      </c>
      <c r="H994" s="22">
        <v>45432</v>
      </c>
      <c r="I994" s="22">
        <v>45432</v>
      </c>
      <c r="J994" s="22">
        <v>45427</v>
      </c>
      <c r="K994" s="22"/>
      <c r="M994" t="s">
        <v>216</v>
      </c>
      <c r="N994" t="s">
        <v>233</v>
      </c>
      <c r="O994" t="s">
        <v>412</v>
      </c>
      <c r="P994" t="s">
        <v>196</v>
      </c>
      <c r="Q994" t="s">
        <v>197</v>
      </c>
      <c r="R994" t="s">
        <v>198</v>
      </c>
      <c r="S994" t="s">
        <v>81</v>
      </c>
    </row>
    <row r="995" spans="1:19" x14ac:dyDescent="0.35">
      <c r="A995">
        <v>54636</v>
      </c>
      <c r="C995">
        <v>104</v>
      </c>
      <c r="D995" t="s">
        <v>39</v>
      </c>
      <c r="E995" t="s">
        <v>256</v>
      </c>
      <c r="F995">
        <v>1055.5999999999999</v>
      </c>
      <c r="G995" s="22">
        <v>45432</v>
      </c>
      <c r="H995" s="22">
        <v>45432</v>
      </c>
      <c r="I995" s="22">
        <v>45432</v>
      </c>
      <c r="J995" s="22">
        <v>45427</v>
      </c>
      <c r="K995" s="22"/>
      <c r="M995" t="s">
        <v>216</v>
      </c>
      <c r="N995" t="s">
        <v>233</v>
      </c>
      <c r="O995" t="s">
        <v>412</v>
      </c>
      <c r="P995" t="s">
        <v>196</v>
      </c>
      <c r="Q995" t="s">
        <v>197</v>
      </c>
      <c r="R995" t="s">
        <v>198</v>
      </c>
      <c r="S995" t="s">
        <v>81</v>
      </c>
    </row>
    <row r="996" spans="1:19" x14ac:dyDescent="0.35">
      <c r="A996">
        <v>54637</v>
      </c>
      <c r="C996">
        <v>104</v>
      </c>
      <c r="D996" t="s">
        <v>39</v>
      </c>
      <c r="E996" t="s">
        <v>257</v>
      </c>
      <c r="F996">
        <v>930.6</v>
      </c>
      <c r="G996" s="22">
        <v>45432</v>
      </c>
      <c r="H996" s="22">
        <v>45432</v>
      </c>
      <c r="I996" s="22">
        <v>45432</v>
      </c>
      <c r="J996" s="22">
        <v>45427</v>
      </c>
      <c r="K996" s="22"/>
      <c r="M996" t="s">
        <v>216</v>
      </c>
      <c r="N996" t="s">
        <v>233</v>
      </c>
      <c r="O996" t="s">
        <v>412</v>
      </c>
      <c r="P996" t="s">
        <v>196</v>
      </c>
      <c r="Q996" t="s">
        <v>197</v>
      </c>
      <c r="R996" t="s">
        <v>198</v>
      </c>
      <c r="S996" t="s">
        <v>81</v>
      </c>
    </row>
    <row r="997" spans="1:19" x14ac:dyDescent="0.35">
      <c r="A997">
        <v>54638</v>
      </c>
      <c r="C997">
        <v>104</v>
      </c>
      <c r="D997" t="s">
        <v>39</v>
      </c>
      <c r="E997" t="s">
        <v>258</v>
      </c>
      <c r="F997">
        <v>746.73</v>
      </c>
      <c r="G997" s="22">
        <v>45432</v>
      </c>
      <c r="H997" s="22">
        <v>45432</v>
      </c>
      <c r="I997" s="22">
        <v>45432</v>
      </c>
      <c r="J997" s="22">
        <v>45427</v>
      </c>
      <c r="K997" s="22"/>
      <c r="M997" t="s">
        <v>216</v>
      </c>
      <c r="N997" t="s">
        <v>233</v>
      </c>
      <c r="O997" t="s">
        <v>412</v>
      </c>
      <c r="P997" t="s">
        <v>196</v>
      </c>
      <c r="Q997" t="s">
        <v>197</v>
      </c>
      <c r="R997" t="s">
        <v>198</v>
      </c>
      <c r="S997" t="s">
        <v>81</v>
      </c>
    </row>
    <row r="998" spans="1:19" x14ac:dyDescent="0.35">
      <c r="A998">
        <v>49858</v>
      </c>
      <c r="C998">
        <v>104</v>
      </c>
      <c r="D998" t="s">
        <v>39</v>
      </c>
      <c r="E998" t="s">
        <v>232</v>
      </c>
      <c r="F998">
        <v>13053.33</v>
      </c>
      <c r="G998" s="22">
        <v>45432</v>
      </c>
      <c r="H998" s="22">
        <v>45432</v>
      </c>
      <c r="I998" s="22">
        <v>45432</v>
      </c>
      <c r="J998" s="22">
        <v>45413</v>
      </c>
      <c r="K998" s="22">
        <v>45399</v>
      </c>
      <c r="L998" t="s">
        <v>97</v>
      </c>
      <c r="M998" t="s">
        <v>216</v>
      </c>
      <c r="N998" t="s">
        <v>233</v>
      </c>
      <c r="O998" t="s">
        <v>412</v>
      </c>
      <c r="P998" t="s">
        <v>196</v>
      </c>
      <c r="Q998" t="s">
        <v>197</v>
      </c>
      <c r="R998" t="s">
        <v>198</v>
      </c>
      <c r="S998" t="s">
        <v>81</v>
      </c>
    </row>
    <row r="999" spans="1:19" x14ac:dyDescent="0.35">
      <c r="A999">
        <v>51211</v>
      </c>
      <c r="C999">
        <v>104</v>
      </c>
      <c r="D999" t="s">
        <v>39</v>
      </c>
      <c r="E999" t="s">
        <v>360</v>
      </c>
      <c r="F999">
        <v>1324.27</v>
      </c>
      <c r="G999" s="22">
        <v>45430</v>
      </c>
      <c r="H999" s="22">
        <v>45432</v>
      </c>
      <c r="I999" s="22">
        <v>45432</v>
      </c>
      <c r="J999" s="22">
        <v>45406</v>
      </c>
      <c r="K999" s="22">
        <v>45406</v>
      </c>
      <c r="L999" t="s">
        <v>192</v>
      </c>
      <c r="M999" t="s">
        <v>242</v>
      </c>
      <c r="N999" t="s">
        <v>347</v>
      </c>
      <c r="O999" t="s">
        <v>418</v>
      </c>
      <c r="P999" t="s">
        <v>196</v>
      </c>
      <c r="Q999" t="s">
        <v>197</v>
      </c>
      <c r="R999" t="s">
        <v>198</v>
      </c>
      <c r="S999" t="s">
        <v>81</v>
      </c>
    </row>
    <row r="1000" spans="1:19" x14ac:dyDescent="0.35">
      <c r="A1000">
        <v>56380</v>
      </c>
      <c r="C1000">
        <v>104</v>
      </c>
      <c r="D1000" t="s">
        <v>39</v>
      </c>
      <c r="E1000" t="s">
        <v>308</v>
      </c>
      <c r="F1000">
        <v>6</v>
      </c>
      <c r="G1000" s="22">
        <v>45432</v>
      </c>
      <c r="H1000" s="22"/>
      <c r="I1000" s="22">
        <v>45432</v>
      </c>
      <c r="J1000" s="22">
        <v>45432</v>
      </c>
      <c r="K1000" s="22">
        <v>45443</v>
      </c>
      <c r="L1000" t="s">
        <v>309</v>
      </c>
      <c r="M1000" t="s">
        <v>193</v>
      </c>
      <c r="N1000" t="s">
        <v>329</v>
      </c>
      <c r="O1000" t="s">
        <v>412</v>
      </c>
      <c r="P1000" t="s">
        <v>196</v>
      </c>
      <c r="Q1000" t="s">
        <v>197</v>
      </c>
      <c r="R1000" t="s">
        <v>198</v>
      </c>
      <c r="S1000" t="s">
        <v>81</v>
      </c>
    </row>
    <row r="1001" spans="1:19" x14ac:dyDescent="0.35">
      <c r="A1001">
        <v>56381</v>
      </c>
      <c r="C1001">
        <v>104</v>
      </c>
      <c r="D1001" t="s">
        <v>39</v>
      </c>
      <c r="E1001" t="s">
        <v>308</v>
      </c>
      <c r="F1001">
        <v>72</v>
      </c>
      <c r="G1001" s="22">
        <v>45432</v>
      </c>
      <c r="H1001" s="22"/>
      <c r="I1001" s="22">
        <v>45432</v>
      </c>
      <c r="J1001" s="22">
        <v>45432</v>
      </c>
      <c r="K1001" s="22">
        <v>45443</v>
      </c>
      <c r="L1001" t="s">
        <v>309</v>
      </c>
      <c r="M1001" t="s">
        <v>193</v>
      </c>
      <c r="N1001" t="s">
        <v>329</v>
      </c>
      <c r="O1001" t="s">
        <v>412</v>
      </c>
      <c r="P1001" t="s">
        <v>196</v>
      </c>
      <c r="Q1001" t="s">
        <v>197</v>
      </c>
      <c r="R1001" t="s">
        <v>198</v>
      </c>
      <c r="S1001" t="s">
        <v>81</v>
      </c>
    </row>
    <row r="1002" spans="1:19" x14ac:dyDescent="0.35">
      <c r="A1002">
        <v>56382</v>
      </c>
      <c r="C1002">
        <v>104</v>
      </c>
      <c r="D1002" t="s">
        <v>39</v>
      </c>
      <c r="E1002" t="s">
        <v>308</v>
      </c>
      <c r="F1002">
        <v>20</v>
      </c>
      <c r="G1002" s="22">
        <v>45432</v>
      </c>
      <c r="H1002" s="22"/>
      <c r="I1002" s="22">
        <v>45432</v>
      </c>
      <c r="J1002" s="22">
        <v>45432</v>
      </c>
      <c r="K1002" s="22">
        <v>45443</v>
      </c>
      <c r="L1002" t="s">
        <v>309</v>
      </c>
      <c r="M1002" t="s">
        <v>280</v>
      </c>
      <c r="N1002" t="s">
        <v>281</v>
      </c>
      <c r="O1002" t="s">
        <v>412</v>
      </c>
      <c r="P1002" t="s">
        <v>196</v>
      </c>
      <c r="Q1002" t="s">
        <v>197</v>
      </c>
      <c r="R1002" t="s">
        <v>198</v>
      </c>
      <c r="S1002" t="s">
        <v>81</v>
      </c>
    </row>
    <row r="1003" spans="1:19" x14ac:dyDescent="0.35">
      <c r="A1003">
        <v>56388</v>
      </c>
      <c r="C1003">
        <v>104</v>
      </c>
      <c r="D1003" t="s">
        <v>39</v>
      </c>
      <c r="E1003" t="s">
        <v>308</v>
      </c>
      <c r="F1003">
        <v>33</v>
      </c>
      <c r="G1003" s="22">
        <v>45432</v>
      </c>
      <c r="H1003" s="22"/>
      <c r="I1003" s="22">
        <v>45432</v>
      </c>
      <c r="J1003" s="22">
        <v>45432</v>
      </c>
      <c r="K1003" s="22">
        <v>45443</v>
      </c>
      <c r="L1003" t="s">
        <v>309</v>
      </c>
      <c r="M1003" t="s">
        <v>280</v>
      </c>
      <c r="N1003" t="s">
        <v>281</v>
      </c>
      <c r="O1003" t="s">
        <v>412</v>
      </c>
      <c r="P1003" t="s">
        <v>196</v>
      </c>
      <c r="Q1003" t="s">
        <v>197</v>
      </c>
      <c r="R1003" t="s">
        <v>198</v>
      </c>
      <c r="S1003" t="s">
        <v>81</v>
      </c>
    </row>
    <row r="1004" spans="1:19" x14ac:dyDescent="0.35">
      <c r="A1004">
        <v>56395</v>
      </c>
      <c r="C1004">
        <v>104</v>
      </c>
      <c r="D1004" t="s">
        <v>39</v>
      </c>
      <c r="E1004" t="s">
        <v>308</v>
      </c>
      <c r="F1004">
        <v>140</v>
      </c>
      <c r="G1004" s="22">
        <v>45432</v>
      </c>
      <c r="H1004" s="22"/>
      <c r="I1004" s="22">
        <v>45432</v>
      </c>
      <c r="J1004" s="22">
        <v>45432</v>
      </c>
      <c r="K1004" s="22">
        <v>45443</v>
      </c>
      <c r="L1004" t="s">
        <v>309</v>
      </c>
      <c r="M1004" t="s">
        <v>280</v>
      </c>
      <c r="N1004" t="s">
        <v>281</v>
      </c>
      <c r="O1004" t="s">
        <v>412</v>
      </c>
      <c r="P1004" t="s">
        <v>196</v>
      </c>
      <c r="Q1004" t="s">
        <v>197</v>
      </c>
      <c r="R1004" t="s">
        <v>198</v>
      </c>
      <c r="S1004" t="s">
        <v>81</v>
      </c>
    </row>
    <row r="1005" spans="1:19" x14ac:dyDescent="0.35">
      <c r="A1005">
        <v>52864</v>
      </c>
      <c r="C1005">
        <v>104</v>
      </c>
      <c r="D1005" t="s">
        <v>39</v>
      </c>
      <c r="E1005" t="s">
        <v>230</v>
      </c>
      <c r="F1005">
        <v>248.94</v>
      </c>
      <c r="G1005" s="22">
        <v>45430</v>
      </c>
      <c r="H1005" s="22">
        <v>45432</v>
      </c>
      <c r="I1005" s="22">
        <v>45432</v>
      </c>
      <c r="J1005" s="22">
        <v>45418</v>
      </c>
      <c r="K1005" s="22">
        <v>45418</v>
      </c>
      <c r="L1005" t="s">
        <v>192</v>
      </c>
      <c r="O1005" t="s">
        <v>418</v>
      </c>
      <c r="P1005" t="s">
        <v>196</v>
      </c>
      <c r="Q1005" t="s">
        <v>197</v>
      </c>
      <c r="R1005" t="s">
        <v>198</v>
      </c>
      <c r="S1005" t="s">
        <v>81</v>
      </c>
    </row>
    <row r="1006" spans="1:19" x14ac:dyDescent="0.35">
      <c r="A1006">
        <v>52865</v>
      </c>
      <c r="C1006">
        <v>104</v>
      </c>
      <c r="D1006" t="s">
        <v>39</v>
      </c>
      <c r="E1006" t="s">
        <v>230</v>
      </c>
      <c r="F1006">
        <v>719.1</v>
      </c>
      <c r="G1006" s="22">
        <v>45430</v>
      </c>
      <c r="H1006" s="22">
        <v>45432</v>
      </c>
      <c r="I1006" s="22">
        <v>45432</v>
      </c>
      <c r="J1006" s="22">
        <v>45418</v>
      </c>
      <c r="K1006" s="22">
        <v>45418</v>
      </c>
      <c r="L1006" t="s">
        <v>192</v>
      </c>
      <c r="O1006" t="s">
        <v>418</v>
      </c>
      <c r="P1006" t="s">
        <v>196</v>
      </c>
      <c r="Q1006" t="s">
        <v>197</v>
      </c>
      <c r="R1006" t="s">
        <v>198</v>
      </c>
      <c r="S1006" t="s">
        <v>81</v>
      </c>
    </row>
    <row r="1007" spans="1:19" x14ac:dyDescent="0.35">
      <c r="A1007">
        <v>52871</v>
      </c>
      <c r="C1007">
        <v>104</v>
      </c>
      <c r="D1007" t="s">
        <v>39</v>
      </c>
      <c r="E1007" t="s">
        <v>259</v>
      </c>
      <c r="F1007">
        <v>702</v>
      </c>
      <c r="G1007" s="22">
        <v>45432</v>
      </c>
      <c r="H1007" s="22">
        <v>45432</v>
      </c>
      <c r="I1007" s="22">
        <v>45432</v>
      </c>
      <c r="J1007" s="22">
        <v>45414</v>
      </c>
      <c r="K1007" s="22">
        <v>45418</v>
      </c>
      <c r="L1007" t="s">
        <v>192</v>
      </c>
      <c r="O1007" t="s">
        <v>412</v>
      </c>
      <c r="P1007" t="s">
        <v>196</v>
      </c>
      <c r="Q1007" t="s">
        <v>197</v>
      </c>
      <c r="R1007" t="s">
        <v>198</v>
      </c>
      <c r="S1007" t="s">
        <v>81</v>
      </c>
    </row>
    <row r="1008" spans="1:19" x14ac:dyDescent="0.35">
      <c r="A1008">
        <v>52874</v>
      </c>
      <c r="C1008">
        <v>104</v>
      </c>
      <c r="D1008" t="s">
        <v>39</v>
      </c>
      <c r="E1008" t="s">
        <v>419</v>
      </c>
      <c r="F1008">
        <v>177.9</v>
      </c>
      <c r="G1008" s="22">
        <v>45419</v>
      </c>
      <c r="H1008" s="22">
        <v>45419</v>
      </c>
      <c r="I1008" s="22">
        <v>45432</v>
      </c>
      <c r="J1008" s="22">
        <v>45418</v>
      </c>
      <c r="K1008" s="22">
        <v>45418</v>
      </c>
      <c r="L1008" t="s">
        <v>192</v>
      </c>
      <c r="M1008" t="s">
        <v>193</v>
      </c>
      <c r="N1008" t="s">
        <v>420</v>
      </c>
      <c r="O1008" t="s">
        <v>421</v>
      </c>
      <c r="P1008" t="s">
        <v>196</v>
      </c>
      <c r="Q1008" t="s">
        <v>197</v>
      </c>
      <c r="R1008" t="s">
        <v>198</v>
      </c>
      <c r="S1008" t="s">
        <v>81</v>
      </c>
    </row>
    <row r="1009" spans="1:19" x14ac:dyDescent="0.35">
      <c r="A1009">
        <v>52896</v>
      </c>
      <c r="C1009">
        <v>104</v>
      </c>
      <c r="D1009" t="s">
        <v>39</v>
      </c>
      <c r="E1009" t="s">
        <v>263</v>
      </c>
      <c r="F1009">
        <v>1858.62</v>
      </c>
      <c r="G1009" s="22">
        <v>45431</v>
      </c>
      <c r="H1009" s="22">
        <v>45432</v>
      </c>
      <c r="I1009" s="22">
        <v>45432</v>
      </c>
      <c r="J1009" s="22">
        <v>45418</v>
      </c>
      <c r="K1009" s="22">
        <v>45419</v>
      </c>
      <c r="L1009" t="s">
        <v>192</v>
      </c>
      <c r="O1009" t="s">
        <v>418</v>
      </c>
      <c r="P1009" t="s">
        <v>196</v>
      </c>
      <c r="Q1009" t="s">
        <v>197</v>
      </c>
      <c r="R1009" t="s">
        <v>198</v>
      </c>
      <c r="S1009" t="s">
        <v>81</v>
      </c>
    </row>
    <row r="1010" spans="1:19" x14ac:dyDescent="0.35">
      <c r="A1010">
        <v>52899</v>
      </c>
      <c r="C1010">
        <v>104</v>
      </c>
      <c r="D1010" t="s">
        <v>39</v>
      </c>
      <c r="E1010" t="s">
        <v>204</v>
      </c>
      <c r="F1010">
        <v>37.5</v>
      </c>
      <c r="G1010" s="22">
        <v>45430</v>
      </c>
      <c r="H1010" s="22">
        <v>45432</v>
      </c>
      <c r="I1010" s="22">
        <v>45432</v>
      </c>
      <c r="J1010" s="22">
        <v>45416</v>
      </c>
      <c r="K1010" s="22">
        <v>45419</v>
      </c>
      <c r="L1010" t="s">
        <v>192</v>
      </c>
      <c r="O1010" t="s">
        <v>418</v>
      </c>
      <c r="P1010" t="s">
        <v>196</v>
      </c>
      <c r="Q1010" t="s">
        <v>197</v>
      </c>
      <c r="R1010" t="s">
        <v>198</v>
      </c>
      <c r="S1010" t="s">
        <v>81</v>
      </c>
    </row>
    <row r="1011" spans="1:19" x14ac:dyDescent="0.35">
      <c r="A1011">
        <v>52900</v>
      </c>
      <c r="C1011">
        <v>104</v>
      </c>
      <c r="D1011" t="s">
        <v>39</v>
      </c>
      <c r="E1011" t="s">
        <v>204</v>
      </c>
      <c r="F1011">
        <v>1369.25</v>
      </c>
      <c r="G1011" s="22">
        <v>45430</v>
      </c>
      <c r="H1011" s="22">
        <v>45432</v>
      </c>
      <c r="I1011" s="22">
        <v>45432</v>
      </c>
      <c r="J1011" s="22">
        <v>45416</v>
      </c>
      <c r="K1011" s="22">
        <v>45419</v>
      </c>
      <c r="L1011" t="s">
        <v>192</v>
      </c>
      <c r="O1011" t="s">
        <v>418</v>
      </c>
      <c r="P1011" t="s">
        <v>196</v>
      </c>
      <c r="Q1011" t="s">
        <v>197</v>
      </c>
      <c r="R1011" t="s">
        <v>198</v>
      </c>
      <c r="S1011" t="s">
        <v>81</v>
      </c>
    </row>
    <row r="1012" spans="1:19" x14ac:dyDescent="0.35">
      <c r="A1012">
        <v>52901</v>
      </c>
      <c r="C1012">
        <v>104</v>
      </c>
      <c r="D1012" t="s">
        <v>39</v>
      </c>
      <c r="E1012" t="s">
        <v>396</v>
      </c>
      <c r="F1012">
        <v>600</v>
      </c>
      <c r="G1012" s="22">
        <v>45432</v>
      </c>
      <c r="H1012" s="22">
        <v>45432</v>
      </c>
      <c r="I1012" s="22">
        <v>45432</v>
      </c>
      <c r="J1012" s="22">
        <v>45419</v>
      </c>
      <c r="K1012" s="22">
        <v>45419</v>
      </c>
      <c r="L1012" t="s">
        <v>192</v>
      </c>
      <c r="M1012" t="s">
        <v>193</v>
      </c>
      <c r="N1012" t="s">
        <v>344</v>
      </c>
      <c r="O1012" t="s">
        <v>412</v>
      </c>
      <c r="P1012" t="s">
        <v>196</v>
      </c>
      <c r="Q1012" t="s">
        <v>197</v>
      </c>
      <c r="R1012" t="s">
        <v>198</v>
      </c>
      <c r="S1012" t="s">
        <v>81</v>
      </c>
    </row>
    <row r="1013" spans="1:19" x14ac:dyDescent="0.35">
      <c r="A1013">
        <v>52904</v>
      </c>
      <c r="C1013">
        <v>104</v>
      </c>
      <c r="D1013" t="s">
        <v>39</v>
      </c>
      <c r="E1013" t="s">
        <v>266</v>
      </c>
      <c r="F1013">
        <v>2259.02</v>
      </c>
      <c r="G1013" s="22">
        <v>45430</v>
      </c>
      <c r="H1013" s="22">
        <v>45432</v>
      </c>
      <c r="I1013" s="22">
        <v>45432</v>
      </c>
      <c r="J1013" s="22">
        <v>45418</v>
      </c>
      <c r="K1013" s="22">
        <v>45419</v>
      </c>
      <c r="L1013" t="s">
        <v>192</v>
      </c>
      <c r="O1013" t="s">
        <v>418</v>
      </c>
      <c r="P1013" t="s">
        <v>196</v>
      </c>
      <c r="Q1013" t="s">
        <v>197</v>
      </c>
      <c r="R1013" t="s">
        <v>198</v>
      </c>
      <c r="S1013" t="s">
        <v>81</v>
      </c>
    </row>
    <row r="1014" spans="1:19" x14ac:dyDescent="0.35">
      <c r="A1014">
        <v>52908</v>
      </c>
      <c r="C1014">
        <v>104</v>
      </c>
      <c r="D1014" t="s">
        <v>39</v>
      </c>
      <c r="E1014" t="s">
        <v>207</v>
      </c>
      <c r="F1014">
        <v>2211.9299999999998</v>
      </c>
      <c r="G1014" s="22">
        <v>45432</v>
      </c>
      <c r="H1014" s="22">
        <v>45432</v>
      </c>
      <c r="I1014" s="22">
        <v>45432</v>
      </c>
      <c r="J1014" s="22">
        <v>45417</v>
      </c>
      <c r="K1014" s="22">
        <v>45419</v>
      </c>
      <c r="L1014" t="s">
        <v>192</v>
      </c>
      <c r="O1014" t="s">
        <v>412</v>
      </c>
      <c r="P1014" t="s">
        <v>196</v>
      </c>
      <c r="Q1014" t="s">
        <v>197</v>
      </c>
      <c r="R1014" t="s">
        <v>198</v>
      </c>
      <c r="S1014" t="s">
        <v>81</v>
      </c>
    </row>
    <row r="1015" spans="1:19" x14ac:dyDescent="0.35">
      <c r="A1015">
        <v>52968</v>
      </c>
      <c r="C1015">
        <v>104</v>
      </c>
      <c r="D1015" t="s">
        <v>39</v>
      </c>
      <c r="E1015" t="s">
        <v>285</v>
      </c>
      <c r="F1015">
        <v>99</v>
      </c>
      <c r="G1015" s="22">
        <v>45400</v>
      </c>
      <c r="H1015" s="22"/>
      <c r="I1015" s="22">
        <v>45432</v>
      </c>
      <c r="J1015" s="22">
        <v>45400</v>
      </c>
      <c r="K1015" s="22">
        <v>45419</v>
      </c>
      <c r="L1015" t="s">
        <v>286</v>
      </c>
      <c r="M1015" t="s">
        <v>287</v>
      </c>
      <c r="N1015" t="s">
        <v>25</v>
      </c>
      <c r="O1015" t="s">
        <v>422</v>
      </c>
      <c r="S1015" t="s">
        <v>81</v>
      </c>
    </row>
    <row r="1016" spans="1:19" x14ac:dyDescent="0.35">
      <c r="A1016">
        <v>52981</v>
      </c>
      <c r="C1016">
        <v>104</v>
      </c>
      <c r="D1016" t="s">
        <v>39</v>
      </c>
      <c r="E1016" t="s">
        <v>285</v>
      </c>
      <c r="F1016">
        <v>283.05</v>
      </c>
      <c r="G1016" s="22">
        <v>45394</v>
      </c>
      <c r="H1016" s="22"/>
      <c r="I1016" s="22">
        <v>45432</v>
      </c>
      <c r="J1016" s="22">
        <v>45394</v>
      </c>
      <c r="K1016" s="22">
        <v>45419</v>
      </c>
      <c r="L1016" t="s">
        <v>286</v>
      </c>
      <c r="M1016" t="s">
        <v>287</v>
      </c>
      <c r="N1016" t="s">
        <v>25</v>
      </c>
      <c r="O1016" t="s">
        <v>423</v>
      </c>
      <c r="S1016" t="s">
        <v>81</v>
      </c>
    </row>
    <row r="1017" spans="1:19" x14ac:dyDescent="0.35">
      <c r="A1017">
        <v>53004</v>
      </c>
      <c r="C1017">
        <v>104</v>
      </c>
      <c r="D1017" t="s">
        <v>39</v>
      </c>
      <c r="E1017" t="s">
        <v>230</v>
      </c>
      <c r="F1017">
        <v>171.75</v>
      </c>
      <c r="G1017" s="22">
        <v>45432</v>
      </c>
      <c r="H1017" s="22">
        <v>45432</v>
      </c>
      <c r="I1017" s="22">
        <v>45432</v>
      </c>
      <c r="J1017" s="22">
        <v>45419</v>
      </c>
      <c r="K1017" s="22">
        <v>45420</v>
      </c>
      <c r="L1017" t="s">
        <v>192</v>
      </c>
      <c r="O1017" t="s">
        <v>412</v>
      </c>
      <c r="P1017" t="s">
        <v>196</v>
      </c>
      <c r="Q1017" t="s">
        <v>197</v>
      </c>
      <c r="R1017" t="s">
        <v>198</v>
      </c>
      <c r="S1017" t="s">
        <v>81</v>
      </c>
    </row>
    <row r="1018" spans="1:19" x14ac:dyDescent="0.35">
      <c r="A1018">
        <v>53005</v>
      </c>
      <c r="C1018">
        <v>104</v>
      </c>
      <c r="D1018" t="s">
        <v>39</v>
      </c>
      <c r="E1018" t="s">
        <v>230</v>
      </c>
      <c r="F1018">
        <v>33</v>
      </c>
      <c r="G1018" s="22">
        <v>45432</v>
      </c>
      <c r="H1018" s="22">
        <v>45432</v>
      </c>
      <c r="I1018" s="22">
        <v>45432</v>
      </c>
      <c r="J1018" s="22">
        <v>45419</v>
      </c>
      <c r="K1018" s="22">
        <v>45420</v>
      </c>
      <c r="L1018" t="s">
        <v>192</v>
      </c>
      <c r="O1018" t="s">
        <v>412</v>
      </c>
      <c r="P1018" t="s">
        <v>196</v>
      </c>
      <c r="Q1018" t="s">
        <v>197</v>
      </c>
      <c r="R1018" t="s">
        <v>198</v>
      </c>
      <c r="S1018" t="s">
        <v>81</v>
      </c>
    </row>
    <row r="1019" spans="1:19" x14ac:dyDescent="0.35">
      <c r="A1019">
        <v>53006</v>
      </c>
      <c r="C1019">
        <v>104</v>
      </c>
      <c r="D1019" t="s">
        <v>39</v>
      </c>
      <c r="E1019" t="s">
        <v>330</v>
      </c>
      <c r="F1019">
        <v>180.34</v>
      </c>
      <c r="G1019" s="22">
        <v>45432</v>
      </c>
      <c r="H1019" s="22">
        <v>45432</v>
      </c>
      <c r="I1019" s="22">
        <v>45432</v>
      </c>
      <c r="J1019" s="22">
        <v>45419</v>
      </c>
      <c r="K1019" s="22">
        <v>45420</v>
      </c>
      <c r="L1019" t="s">
        <v>192</v>
      </c>
      <c r="O1019" t="s">
        <v>412</v>
      </c>
      <c r="P1019" t="s">
        <v>196</v>
      </c>
      <c r="Q1019" t="s">
        <v>197</v>
      </c>
      <c r="R1019" t="s">
        <v>198</v>
      </c>
      <c r="S1019" t="s">
        <v>81</v>
      </c>
    </row>
    <row r="1020" spans="1:19" x14ac:dyDescent="0.35">
      <c r="A1020">
        <v>53007</v>
      </c>
      <c r="C1020">
        <v>104</v>
      </c>
      <c r="D1020" t="s">
        <v>39</v>
      </c>
      <c r="E1020" t="s">
        <v>208</v>
      </c>
      <c r="F1020">
        <v>1764</v>
      </c>
      <c r="G1020" s="22">
        <v>45432</v>
      </c>
      <c r="H1020" s="22">
        <v>45432</v>
      </c>
      <c r="I1020" s="22">
        <v>45432</v>
      </c>
      <c r="J1020" s="22">
        <v>45418</v>
      </c>
      <c r="K1020" s="22">
        <v>45420</v>
      </c>
      <c r="L1020" t="s">
        <v>192</v>
      </c>
      <c r="O1020" t="s">
        <v>412</v>
      </c>
      <c r="P1020" t="s">
        <v>196</v>
      </c>
      <c r="Q1020" t="s">
        <v>197</v>
      </c>
      <c r="R1020" t="s">
        <v>198</v>
      </c>
      <c r="S1020" t="s">
        <v>81</v>
      </c>
    </row>
    <row r="1021" spans="1:19" x14ac:dyDescent="0.35">
      <c r="A1021">
        <v>53100</v>
      </c>
      <c r="C1021">
        <v>104</v>
      </c>
      <c r="D1021" t="s">
        <v>39</v>
      </c>
      <c r="E1021" t="s">
        <v>269</v>
      </c>
      <c r="F1021">
        <v>252</v>
      </c>
      <c r="G1021" s="22">
        <v>45432</v>
      </c>
      <c r="H1021" s="22">
        <v>45432</v>
      </c>
      <c r="I1021" s="22">
        <v>45432</v>
      </c>
      <c r="J1021" s="22">
        <v>45420</v>
      </c>
      <c r="K1021" s="22">
        <v>45420</v>
      </c>
      <c r="L1021" t="s">
        <v>192</v>
      </c>
      <c r="O1021" t="s">
        <v>412</v>
      </c>
      <c r="P1021" t="s">
        <v>196</v>
      </c>
      <c r="Q1021" t="s">
        <v>197</v>
      </c>
      <c r="R1021" t="s">
        <v>198</v>
      </c>
      <c r="S1021" t="s">
        <v>81</v>
      </c>
    </row>
    <row r="1022" spans="1:19" x14ac:dyDescent="0.35">
      <c r="A1022">
        <v>53102</v>
      </c>
      <c r="C1022">
        <v>104</v>
      </c>
      <c r="D1022" t="s">
        <v>39</v>
      </c>
      <c r="E1022" t="s">
        <v>270</v>
      </c>
      <c r="F1022">
        <v>888.48</v>
      </c>
      <c r="G1022" s="22">
        <v>45432</v>
      </c>
      <c r="H1022" s="22">
        <v>45432</v>
      </c>
      <c r="I1022" s="22">
        <v>45432</v>
      </c>
      <c r="J1022" s="22">
        <v>45420</v>
      </c>
      <c r="K1022" s="22">
        <v>45420</v>
      </c>
      <c r="L1022" t="s">
        <v>192</v>
      </c>
      <c r="M1022" t="s">
        <v>193</v>
      </c>
      <c r="N1022" t="s">
        <v>304</v>
      </c>
      <c r="O1022" t="s">
        <v>412</v>
      </c>
      <c r="P1022" t="s">
        <v>196</v>
      </c>
      <c r="Q1022" t="s">
        <v>197</v>
      </c>
      <c r="R1022" t="s">
        <v>198</v>
      </c>
      <c r="S1022" t="s">
        <v>81</v>
      </c>
    </row>
    <row r="1023" spans="1:19" x14ac:dyDescent="0.35">
      <c r="A1023">
        <v>53105</v>
      </c>
      <c r="C1023">
        <v>104</v>
      </c>
      <c r="D1023" t="s">
        <v>39</v>
      </c>
      <c r="E1023" t="s">
        <v>345</v>
      </c>
      <c r="F1023">
        <v>1969.56</v>
      </c>
      <c r="G1023" s="22">
        <v>45432</v>
      </c>
      <c r="H1023" s="22">
        <v>45432</v>
      </c>
      <c r="I1023" s="22">
        <v>45432</v>
      </c>
      <c r="J1023" s="22">
        <v>45420</v>
      </c>
      <c r="K1023" s="22">
        <v>45420</v>
      </c>
      <c r="L1023" t="s">
        <v>192</v>
      </c>
      <c r="O1023" t="s">
        <v>412</v>
      </c>
      <c r="P1023" t="s">
        <v>196</v>
      </c>
      <c r="Q1023" t="s">
        <v>197</v>
      </c>
      <c r="R1023" t="s">
        <v>198</v>
      </c>
      <c r="S1023" t="s">
        <v>81</v>
      </c>
    </row>
    <row r="1024" spans="1:19" x14ac:dyDescent="0.35">
      <c r="A1024">
        <v>53338</v>
      </c>
      <c r="C1024">
        <v>104</v>
      </c>
      <c r="D1024" t="s">
        <v>39</v>
      </c>
      <c r="E1024" t="s">
        <v>270</v>
      </c>
      <c r="F1024">
        <v>389.6</v>
      </c>
      <c r="G1024" s="22">
        <v>45432</v>
      </c>
      <c r="H1024" s="22">
        <v>45432</v>
      </c>
      <c r="I1024" s="22">
        <v>45432</v>
      </c>
      <c r="J1024" s="22">
        <v>45420</v>
      </c>
      <c r="K1024" s="22">
        <v>45421</v>
      </c>
      <c r="L1024" t="s">
        <v>192</v>
      </c>
      <c r="M1024" t="s">
        <v>193</v>
      </c>
      <c r="N1024" t="s">
        <v>304</v>
      </c>
      <c r="O1024" t="s">
        <v>412</v>
      </c>
      <c r="P1024" t="s">
        <v>196</v>
      </c>
      <c r="Q1024" t="s">
        <v>197</v>
      </c>
      <c r="R1024" t="s">
        <v>198</v>
      </c>
      <c r="S1024" t="s">
        <v>81</v>
      </c>
    </row>
    <row r="1025" spans="1:19" x14ac:dyDescent="0.35">
      <c r="A1025">
        <v>53394</v>
      </c>
      <c r="C1025">
        <v>104</v>
      </c>
      <c r="D1025" t="s">
        <v>39</v>
      </c>
      <c r="E1025" t="s">
        <v>353</v>
      </c>
      <c r="F1025">
        <v>136.84</v>
      </c>
      <c r="G1025" s="22">
        <v>45432</v>
      </c>
      <c r="H1025" s="22">
        <v>45432</v>
      </c>
      <c r="I1025" s="22">
        <v>45432</v>
      </c>
      <c r="J1025" s="22">
        <v>45421</v>
      </c>
      <c r="K1025" s="22">
        <v>45421</v>
      </c>
      <c r="L1025" t="s">
        <v>192</v>
      </c>
      <c r="M1025" t="s">
        <v>261</v>
      </c>
      <c r="N1025" t="s">
        <v>262</v>
      </c>
      <c r="O1025" t="s">
        <v>412</v>
      </c>
      <c r="P1025" t="s">
        <v>196</v>
      </c>
      <c r="Q1025" t="s">
        <v>197</v>
      </c>
      <c r="R1025" t="s">
        <v>198</v>
      </c>
      <c r="S1025" t="s">
        <v>81</v>
      </c>
    </row>
    <row r="1026" spans="1:19" x14ac:dyDescent="0.35">
      <c r="A1026">
        <v>53691</v>
      </c>
      <c r="C1026">
        <v>104</v>
      </c>
      <c r="D1026" t="s">
        <v>39</v>
      </c>
      <c r="E1026" t="s">
        <v>228</v>
      </c>
      <c r="F1026">
        <v>760</v>
      </c>
      <c r="G1026" s="22">
        <v>45432</v>
      </c>
      <c r="H1026" s="22">
        <v>45432</v>
      </c>
      <c r="I1026" s="22">
        <v>45432</v>
      </c>
      <c r="J1026" s="22">
        <v>45422</v>
      </c>
      <c r="K1026" s="22">
        <v>45422</v>
      </c>
      <c r="L1026" t="s">
        <v>192</v>
      </c>
      <c r="M1026" t="s">
        <v>210</v>
      </c>
      <c r="N1026" t="s">
        <v>221</v>
      </c>
      <c r="O1026" t="s">
        <v>412</v>
      </c>
      <c r="P1026" t="s">
        <v>196</v>
      </c>
      <c r="Q1026" t="s">
        <v>197</v>
      </c>
      <c r="R1026" t="s">
        <v>198</v>
      </c>
      <c r="S1026" t="s">
        <v>81</v>
      </c>
    </row>
    <row r="1027" spans="1:19" x14ac:dyDescent="0.35">
      <c r="A1027">
        <v>51854</v>
      </c>
      <c r="C1027">
        <v>104</v>
      </c>
      <c r="D1027" t="s">
        <v>39</v>
      </c>
      <c r="E1027" t="s">
        <v>424</v>
      </c>
      <c r="F1027">
        <v>1700</v>
      </c>
      <c r="G1027" s="22">
        <v>45430</v>
      </c>
      <c r="H1027" s="22">
        <v>45432</v>
      </c>
      <c r="I1027" s="22">
        <v>45432</v>
      </c>
      <c r="J1027" s="22">
        <v>45412</v>
      </c>
      <c r="K1027" s="22">
        <v>45412</v>
      </c>
      <c r="L1027" t="s">
        <v>97</v>
      </c>
      <c r="M1027" t="s">
        <v>261</v>
      </c>
      <c r="N1027" t="s">
        <v>262</v>
      </c>
      <c r="O1027" t="s">
        <v>418</v>
      </c>
      <c r="P1027" t="s">
        <v>196</v>
      </c>
      <c r="Q1027" t="s">
        <v>197</v>
      </c>
      <c r="R1027" t="s">
        <v>198</v>
      </c>
      <c r="S1027" t="s">
        <v>81</v>
      </c>
    </row>
    <row r="1028" spans="1:19" x14ac:dyDescent="0.35">
      <c r="A1028">
        <v>51864</v>
      </c>
      <c r="C1028">
        <v>104</v>
      </c>
      <c r="D1028" t="s">
        <v>39</v>
      </c>
      <c r="E1028" t="s">
        <v>222</v>
      </c>
      <c r="F1028">
        <v>198</v>
      </c>
      <c r="G1028" s="22">
        <v>45432</v>
      </c>
      <c r="H1028" s="22">
        <v>45432</v>
      </c>
      <c r="I1028" s="22">
        <v>45432</v>
      </c>
      <c r="J1028" s="22">
        <v>45412</v>
      </c>
      <c r="K1028" s="22">
        <v>45412</v>
      </c>
      <c r="L1028" t="s">
        <v>192</v>
      </c>
      <c r="M1028" t="s">
        <v>193</v>
      </c>
      <c r="N1028" t="s">
        <v>223</v>
      </c>
      <c r="O1028" t="s">
        <v>412</v>
      </c>
      <c r="P1028" t="s">
        <v>196</v>
      </c>
      <c r="Q1028" t="s">
        <v>197</v>
      </c>
      <c r="R1028" t="s">
        <v>198</v>
      </c>
      <c r="S1028" t="s">
        <v>81</v>
      </c>
    </row>
    <row r="1029" spans="1:19" x14ac:dyDescent="0.35">
      <c r="A1029">
        <v>52405</v>
      </c>
      <c r="C1029">
        <v>104</v>
      </c>
      <c r="D1029" t="s">
        <v>39</v>
      </c>
      <c r="E1029" t="s">
        <v>282</v>
      </c>
      <c r="F1029">
        <v>659.7</v>
      </c>
      <c r="G1029" s="22">
        <v>45430</v>
      </c>
      <c r="H1029" s="22">
        <v>45432</v>
      </c>
      <c r="I1029" s="22">
        <v>45432</v>
      </c>
      <c r="J1029" s="22">
        <v>45415</v>
      </c>
      <c r="K1029" s="22">
        <v>45415</v>
      </c>
      <c r="L1029" t="s">
        <v>192</v>
      </c>
      <c r="O1029" t="s">
        <v>418</v>
      </c>
      <c r="P1029" t="s">
        <v>196</v>
      </c>
      <c r="Q1029" t="s">
        <v>197</v>
      </c>
      <c r="R1029" t="s">
        <v>198</v>
      </c>
      <c r="S1029" t="s">
        <v>81</v>
      </c>
    </row>
    <row r="1030" spans="1:19" x14ac:dyDescent="0.35">
      <c r="A1030">
        <v>52467</v>
      </c>
      <c r="C1030">
        <v>104</v>
      </c>
      <c r="D1030" t="s">
        <v>39</v>
      </c>
      <c r="E1030" t="s">
        <v>425</v>
      </c>
      <c r="F1030">
        <v>700</v>
      </c>
      <c r="G1030" s="22">
        <v>45430</v>
      </c>
      <c r="H1030" s="22">
        <v>45432</v>
      </c>
      <c r="I1030" s="22">
        <v>45432</v>
      </c>
      <c r="J1030" s="22">
        <v>45415</v>
      </c>
      <c r="K1030" s="22">
        <v>45415</v>
      </c>
      <c r="L1030" t="s">
        <v>97</v>
      </c>
      <c r="M1030" t="s">
        <v>280</v>
      </c>
      <c r="N1030" t="s">
        <v>281</v>
      </c>
      <c r="O1030" t="s">
        <v>418</v>
      </c>
      <c r="P1030" t="s">
        <v>196</v>
      </c>
      <c r="Q1030" t="s">
        <v>197</v>
      </c>
      <c r="R1030" t="s">
        <v>198</v>
      </c>
      <c r="S1030" t="s">
        <v>81</v>
      </c>
    </row>
    <row r="1031" spans="1:19" x14ac:dyDescent="0.35">
      <c r="A1031">
        <v>52496</v>
      </c>
      <c r="C1031">
        <v>104</v>
      </c>
      <c r="D1031" t="s">
        <v>39</v>
      </c>
      <c r="E1031" t="s">
        <v>426</v>
      </c>
      <c r="F1031">
        <v>500</v>
      </c>
      <c r="G1031" s="22">
        <v>45430</v>
      </c>
      <c r="H1031" s="22">
        <v>45432</v>
      </c>
      <c r="I1031" s="22">
        <v>45432</v>
      </c>
      <c r="J1031" s="22">
        <v>45415</v>
      </c>
      <c r="K1031" s="22">
        <v>45415</v>
      </c>
      <c r="L1031" t="s">
        <v>97</v>
      </c>
      <c r="M1031" t="s">
        <v>280</v>
      </c>
      <c r="N1031" t="s">
        <v>281</v>
      </c>
      <c r="O1031" t="s">
        <v>418</v>
      </c>
      <c r="P1031" t="s">
        <v>196</v>
      </c>
      <c r="Q1031" t="s">
        <v>197</v>
      </c>
      <c r="R1031" t="s">
        <v>198</v>
      </c>
      <c r="S1031" t="s">
        <v>81</v>
      </c>
    </row>
    <row r="1032" spans="1:19" x14ac:dyDescent="0.35">
      <c r="A1032">
        <v>52680</v>
      </c>
      <c r="C1032">
        <v>104</v>
      </c>
      <c r="D1032" t="s">
        <v>39</v>
      </c>
      <c r="E1032" t="s">
        <v>355</v>
      </c>
      <c r="F1032">
        <v>6195.32</v>
      </c>
      <c r="G1032" s="22">
        <v>45432</v>
      </c>
      <c r="H1032" s="22">
        <v>45432</v>
      </c>
      <c r="I1032" s="22">
        <v>45432</v>
      </c>
      <c r="J1032" s="22">
        <v>45412</v>
      </c>
      <c r="K1032" s="22">
        <v>45418</v>
      </c>
      <c r="L1032" t="s">
        <v>192</v>
      </c>
      <c r="M1032" t="s">
        <v>216</v>
      </c>
      <c r="N1032" t="s">
        <v>355</v>
      </c>
      <c r="O1032" t="s">
        <v>412</v>
      </c>
      <c r="P1032" t="s">
        <v>196</v>
      </c>
      <c r="Q1032" t="s">
        <v>197</v>
      </c>
      <c r="R1032" t="s">
        <v>198</v>
      </c>
      <c r="S1032" t="s">
        <v>81</v>
      </c>
    </row>
    <row r="1033" spans="1:19" x14ac:dyDescent="0.35">
      <c r="A1033">
        <v>52681</v>
      </c>
      <c r="C1033">
        <v>104</v>
      </c>
      <c r="D1033" t="s">
        <v>39</v>
      </c>
      <c r="E1033" t="s">
        <v>356</v>
      </c>
      <c r="F1033">
        <v>4843.45</v>
      </c>
      <c r="G1033" s="22">
        <v>45432</v>
      </c>
      <c r="H1033" s="22">
        <v>45432</v>
      </c>
      <c r="I1033" s="22">
        <v>45432</v>
      </c>
      <c r="J1033" s="22">
        <v>45412</v>
      </c>
      <c r="K1033" s="22">
        <v>45418</v>
      </c>
      <c r="L1033" t="s">
        <v>192</v>
      </c>
      <c r="M1033" t="s">
        <v>357</v>
      </c>
      <c r="N1033" t="s">
        <v>356</v>
      </c>
      <c r="O1033" t="s">
        <v>412</v>
      </c>
      <c r="P1033" t="s">
        <v>196</v>
      </c>
      <c r="Q1033" t="s">
        <v>197</v>
      </c>
      <c r="R1033" t="s">
        <v>198</v>
      </c>
      <c r="S1033" t="s">
        <v>81</v>
      </c>
    </row>
    <row r="1034" spans="1:19" x14ac:dyDescent="0.35">
      <c r="A1034">
        <v>52682</v>
      </c>
      <c r="C1034">
        <v>104</v>
      </c>
      <c r="D1034" t="s">
        <v>39</v>
      </c>
      <c r="E1034" t="s">
        <v>354</v>
      </c>
      <c r="F1034">
        <v>5555.24</v>
      </c>
      <c r="G1034" s="22">
        <v>45432</v>
      </c>
      <c r="H1034" s="22">
        <v>45432</v>
      </c>
      <c r="I1034" s="22">
        <v>45432</v>
      </c>
      <c r="J1034" s="22">
        <v>45412</v>
      </c>
      <c r="K1034" s="22">
        <v>45418</v>
      </c>
      <c r="L1034" t="s">
        <v>97</v>
      </c>
      <c r="M1034" t="s">
        <v>216</v>
      </c>
      <c r="N1034" t="s">
        <v>354</v>
      </c>
      <c r="O1034" t="s">
        <v>412</v>
      </c>
      <c r="P1034" t="s">
        <v>196</v>
      </c>
      <c r="Q1034" t="s">
        <v>197</v>
      </c>
      <c r="R1034" t="s">
        <v>198</v>
      </c>
      <c r="S1034" t="s">
        <v>81</v>
      </c>
    </row>
    <row r="1035" spans="1:19" x14ac:dyDescent="0.35">
      <c r="A1035">
        <v>54708</v>
      </c>
      <c r="C1035">
        <v>104</v>
      </c>
      <c r="D1035" t="s">
        <v>39</v>
      </c>
      <c r="E1035" t="s">
        <v>308</v>
      </c>
      <c r="F1035">
        <v>19.920000000000002</v>
      </c>
      <c r="G1035" s="22">
        <v>45431</v>
      </c>
      <c r="H1035" s="22"/>
      <c r="I1035" s="22">
        <v>45431</v>
      </c>
      <c r="J1035" s="22">
        <v>45431</v>
      </c>
      <c r="K1035" s="22">
        <v>45432</v>
      </c>
      <c r="L1035" t="s">
        <v>309</v>
      </c>
      <c r="M1035" t="s">
        <v>210</v>
      </c>
      <c r="N1035" t="s">
        <v>211</v>
      </c>
      <c r="O1035" t="s">
        <v>418</v>
      </c>
      <c r="P1035" t="s">
        <v>196</v>
      </c>
      <c r="Q1035" t="s">
        <v>197</v>
      </c>
      <c r="R1035" t="s">
        <v>198</v>
      </c>
      <c r="S1035" t="s">
        <v>81</v>
      </c>
    </row>
    <row r="1036" spans="1:19" x14ac:dyDescent="0.35">
      <c r="A1036">
        <v>54281</v>
      </c>
      <c r="C1036">
        <v>104</v>
      </c>
      <c r="D1036" t="s">
        <v>39</v>
      </c>
      <c r="E1036" t="s">
        <v>224</v>
      </c>
      <c r="F1036">
        <v>7672</v>
      </c>
      <c r="G1036" s="22">
        <v>45429</v>
      </c>
      <c r="H1036" s="22">
        <v>45429</v>
      </c>
      <c r="I1036" s="22">
        <v>45429</v>
      </c>
      <c r="J1036" s="22">
        <v>45419</v>
      </c>
      <c r="K1036" s="22">
        <v>45428</v>
      </c>
      <c r="L1036" t="s">
        <v>192</v>
      </c>
      <c r="M1036" t="s">
        <v>193</v>
      </c>
      <c r="N1036" t="s">
        <v>227</v>
      </c>
      <c r="O1036" t="s">
        <v>418</v>
      </c>
      <c r="P1036" t="s">
        <v>196</v>
      </c>
      <c r="Q1036" t="s">
        <v>197</v>
      </c>
      <c r="R1036" t="s">
        <v>198</v>
      </c>
      <c r="S1036" t="s">
        <v>81</v>
      </c>
    </row>
    <row r="1037" spans="1:19" x14ac:dyDescent="0.35">
      <c r="A1037">
        <v>54707</v>
      </c>
      <c r="C1037">
        <v>104</v>
      </c>
      <c r="D1037" t="s">
        <v>39</v>
      </c>
      <c r="E1037" t="s">
        <v>308</v>
      </c>
      <c r="F1037">
        <v>89.52</v>
      </c>
      <c r="G1037" s="22">
        <v>45429</v>
      </c>
      <c r="H1037" s="22"/>
      <c r="I1037" s="22">
        <v>45429</v>
      </c>
      <c r="J1037" s="22">
        <v>45429</v>
      </c>
      <c r="K1037" s="22">
        <v>45432</v>
      </c>
      <c r="L1037" t="s">
        <v>309</v>
      </c>
      <c r="M1037" t="s">
        <v>280</v>
      </c>
      <c r="N1037" t="s">
        <v>281</v>
      </c>
      <c r="O1037" t="s">
        <v>418</v>
      </c>
      <c r="P1037" t="s">
        <v>196</v>
      </c>
      <c r="Q1037" t="s">
        <v>197</v>
      </c>
      <c r="R1037" t="s">
        <v>198</v>
      </c>
      <c r="S1037" t="s">
        <v>81</v>
      </c>
    </row>
    <row r="1038" spans="1:19" x14ac:dyDescent="0.35">
      <c r="A1038">
        <v>52415</v>
      </c>
      <c r="C1038">
        <v>104</v>
      </c>
      <c r="D1038" t="s">
        <v>39</v>
      </c>
      <c r="E1038" t="s">
        <v>204</v>
      </c>
      <c r="F1038">
        <v>1346.5</v>
      </c>
      <c r="G1038" s="22">
        <v>45429</v>
      </c>
      <c r="H1038" s="22">
        <v>45429</v>
      </c>
      <c r="I1038" s="22">
        <v>45429</v>
      </c>
      <c r="J1038" s="22">
        <v>45415</v>
      </c>
      <c r="K1038" s="22">
        <v>45415</v>
      </c>
      <c r="L1038" t="s">
        <v>192</v>
      </c>
      <c r="O1038" t="s">
        <v>418</v>
      </c>
      <c r="P1038" t="s">
        <v>196</v>
      </c>
      <c r="Q1038" t="s">
        <v>197</v>
      </c>
      <c r="R1038" t="s">
        <v>198</v>
      </c>
      <c r="S1038" t="s">
        <v>81</v>
      </c>
    </row>
    <row r="1039" spans="1:19" x14ac:dyDescent="0.35">
      <c r="A1039">
        <v>52862</v>
      </c>
      <c r="C1039">
        <v>104</v>
      </c>
      <c r="D1039" t="s">
        <v>39</v>
      </c>
      <c r="E1039" t="s">
        <v>268</v>
      </c>
      <c r="F1039">
        <v>2100.42</v>
      </c>
      <c r="G1039" s="22">
        <v>45429</v>
      </c>
      <c r="H1039" s="22">
        <v>45429</v>
      </c>
      <c r="I1039" s="22">
        <v>45429</v>
      </c>
      <c r="J1039" s="22">
        <v>45418</v>
      </c>
      <c r="K1039" s="22">
        <v>45418</v>
      </c>
      <c r="L1039" t="s">
        <v>192</v>
      </c>
      <c r="O1039" t="s">
        <v>418</v>
      </c>
      <c r="P1039" t="s">
        <v>196</v>
      </c>
      <c r="Q1039" t="s">
        <v>197</v>
      </c>
      <c r="R1039" t="s">
        <v>198</v>
      </c>
      <c r="S1039" t="s">
        <v>81</v>
      </c>
    </row>
    <row r="1040" spans="1:19" x14ac:dyDescent="0.35">
      <c r="A1040">
        <v>52867</v>
      </c>
      <c r="C1040">
        <v>104</v>
      </c>
      <c r="D1040" t="s">
        <v>39</v>
      </c>
      <c r="E1040" t="s">
        <v>270</v>
      </c>
      <c r="F1040">
        <v>972.42</v>
      </c>
      <c r="G1040" s="22">
        <v>45429</v>
      </c>
      <c r="H1040" s="22">
        <v>45429</v>
      </c>
      <c r="I1040" s="22">
        <v>45429</v>
      </c>
      <c r="J1040" s="22">
        <v>45415</v>
      </c>
      <c r="K1040" s="22">
        <v>45418</v>
      </c>
      <c r="L1040" t="s">
        <v>192</v>
      </c>
      <c r="M1040" t="s">
        <v>210</v>
      </c>
      <c r="N1040" t="s">
        <v>211</v>
      </c>
      <c r="O1040" t="s">
        <v>418</v>
      </c>
      <c r="P1040" t="s">
        <v>196</v>
      </c>
      <c r="Q1040" t="s">
        <v>197</v>
      </c>
      <c r="R1040" t="s">
        <v>198</v>
      </c>
      <c r="S1040" t="s">
        <v>81</v>
      </c>
    </row>
    <row r="1041" spans="1:19" x14ac:dyDescent="0.35">
      <c r="A1041">
        <v>52869</v>
      </c>
      <c r="C1041">
        <v>104</v>
      </c>
      <c r="D1041" t="s">
        <v>39</v>
      </c>
      <c r="E1041" t="s">
        <v>231</v>
      </c>
      <c r="F1041">
        <v>1125.1099999999999</v>
      </c>
      <c r="G1041" s="22">
        <v>45429</v>
      </c>
      <c r="H1041" s="22">
        <v>45429</v>
      </c>
      <c r="I1041" s="22">
        <v>45429</v>
      </c>
      <c r="J1041" s="22">
        <v>45418</v>
      </c>
      <c r="K1041" s="22">
        <v>45418</v>
      </c>
      <c r="L1041" t="s">
        <v>192</v>
      </c>
      <c r="O1041" t="s">
        <v>418</v>
      </c>
      <c r="P1041" t="s">
        <v>196</v>
      </c>
      <c r="Q1041" t="s">
        <v>197</v>
      </c>
      <c r="R1041" t="s">
        <v>198</v>
      </c>
      <c r="S1041" t="s">
        <v>81</v>
      </c>
    </row>
    <row r="1042" spans="1:19" x14ac:dyDescent="0.35">
      <c r="A1042">
        <v>53596</v>
      </c>
      <c r="B1042">
        <v>114799</v>
      </c>
      <c r="C1042">
        <v>104</v>
      </c>
      <c r="D1042" t="s">
        <v>39</v>
      </c>
      <c r="E1042" t="s">
        <v>363</v>
      </c>
      <c r="F1042">
        <v>2000</v>
      </c>
      <c r="G1042" s="22">
        <v>45429</v>
      </c>
      <c r="H1042" s="22">
        <v>45429</v>
      </c>
      <c r="I1042" s="22">
        <v>45429</v>
      </c>
      <c r="J1042" s="22">
        <v>45107</v>
      </c>
      <c r="K1042" s="22"/>
      <c r="M1042" t="s">
        <v>358</v>
      </c>
      <c r="N1042" t="s">
        <v>359</v>
      </c>
      <c r="O1042" t="s">
        <v>418</v>
      </c>
      <c r="P1042" t="s">
        <v>196</v>
      </c>
      <c r="Q1042" t="s">
        <v>197</v>
      </c>
      <c r="R1042" t="s">
        <v>198</v>
      </c>
      <c r="S1042" t="s">
        <v>81</v>
      </c>
    </row>
    <row r="1043" spans="1:19" x14ac:dyDescent="0.35">
      <c r="A1043">
        <v>53745</v>
      </c>
      <c r="C1043">
        <v>104</v>
      </c>
      <c r="D1043" t="s">
        <v>39</v>
      </c>
      <c r="E1043" t="s">
        <v>224</v>
      </c>
      <c r="F1043">
        <v>22875.41</v>
      </c>
      <c r="G1043" s="22">
        <v>45429</v>
      </c>
      <c r="H1043" s="22">
        <v>45429</v>
      </c>
      <c r="I1043" s="22">
        <v>45429</v>
      </c>
      <c r="J1043" s="22">
        <v>45412</v>
      </c>
      <c r="K1043" s="22">
        <v>45425</v>
      </c>
      <c r="L1043" t="s">
        <v>192</v>
      </c>
      <c r="M1043" t="s">
        <v>213</v>
      </c>
      <c r="N1043" t="s">
        <v>225</v>
      </c>
      <c r="O1043" t="s">
        <v>418</v>
      </c>
      <c r="P1043" t="s">
        <v>196</v>
      </c>
      <c r="Q1043" t="s">
        <v>197</v>
      </c>
      <c r="R1043" t="s">
        <v>198</v>
      </c>
      <c r="S1043" t="s">
        <v>81</v>
      </c>
    </row>
    <row r="1044" spans="1:19" x14ac:dyDescent="0.35">
      <c r="A1044">
        <v>53748</v>
      </c>
      <c r="C1044">
        <v>104</v>
      </c>
      <c r="D1044" t="s">
        <v>39</v>
      </c>
      <c r="E1044" t="s">
        <v>224</v>
      </c>
      <c r="F1044">
        <v>2075.92</v>
      </c>
      <c r="G1044" s="22">
        <v>45429</v>
      </c>
      <c r="H1044" s="22">
        <v>45429</v>
      </c>
      <c r="I1044" s="22">
        <v>45429</v>
      </c>
      <c r="J1044" s="22">
        <v>45412</v>
      </c>
      <c r="K1044" s="22">
        <v>45425</v>
      </c>
      <c r="L1044" t="s">
        <v>192</v>
      </c>
      <c r="M1044" t="s">
        <v>213</v>
      </c>
      <c r="N1044" t="s">
        <v>214</v>
      </c>
      <c r="O1044" t="s">
        <v>418</v>
      </c>
      <c r="P1044" t="s">
        <v>196</v>
      </c>
      <c r="Q1044" t="s">
        <v>197</v>
      </c>
      <c r="R1044" t="s">
        <v>198</v>
      </c>
      <c r="S1044" t="s">
        <v>81</v>
      </c>
    </row>
    <row r="1045" spans="1:19" x14ac:dyDescent="0.35">
      <c r="A1045">
        <v>53749</v>
      </c>
      <c r="C1045">
        <v>104</v>
      </c>
      <c r="D1045" t="s">
        <v>39</v>
      </c>
      <c r="E1045" t="s">
        <v>224</v>
      </c>
      <c r="F1045">
        <v>10639.69</v>
      </c>
      <c r="G1045" s="22">
        <v>45429</v>
      </c>
      <c r="H1045" s="22">
        <v>45429</v>
      </c>
      <c r="I1045" s="22">
        <v>45429</v>
      </c>
      <c r="J1045" s="22">
        <v>45412</v>
      </c>
      <c r="K1045" s="22">
        <v>45425</v>
      </c>
      <c r="L1045" t="s">
        <v>192</v>
      </c>
      <c r="M1045" t="s">
        <v>213</v>
      </c>
      <c r="N1045" t="s">
        <v>226</v>
      </c>
      <c r="O1045" t="s">
        <v>418</v>
      </c>
      <c r="P1045" t="s">
        <v>196</v>
      </c>
      <c r="Q1045" t="s">
        <v>197</v>
      </c>
      <c r="R1045" t="s">
        <v>198</v>
      </c>
      <c r="S1045" t="s">
        <v>81</v>
      </c>
    </row>
    <row r="1046" spans="1:19" x14ac:dyDescent="0.35">
      <c r="A1046">
        <v>54009</v>
      </c>
      <c r="C1046">
        <v>104</v>
      </c>
      <c r="D1046" t="s">
        <v>39</v>
      </c>
      <c r="E1046" t="s">
        <v>267</v>
      </c>
      <c r="F1046">
        <v>598</v>
      </c>
      <c r="G1046" s="22">
        <v>45429</v>
      </c>
      <c r="H1046" s="22">
        <v>45429</v>
      </c>
      <c r="I1046" s="22">
        <v>45429</v>
      </c>
      <c r="J1046" s="22">
        <v>45422</v>
      </c>
      <c r="K1046" s="22">
        <v>45427</v>
      </c>
      <c r="L1046" t="s">
        <v>192</v>
      </c>
      <c r="N1046" t="s">
        <v>223</v>
      </c>
      <c r="O1046" t="s">
        <v>418</v>
      </c>
      <c r="P1046" t="s">
        <v>196</v>
      </c>
      <c r="Q1046" t="s">
        <v>197</v>
      </c>
      <c r="R1046" t="s">
        <v>198</v>
      </c>
      <c r="S1046" t="s">
        <v>81</v>
      </c>
    </row>
    <row r="1047" spans="1:19" x14ac:dyDescent="0.35">
      <c r="A1047">
        <v>56383</v>
      </c>
      <c r="C1047">
        <v>104</v>
      </c>
      <c r="D1047" t="s">
        <v>39</v>
      </c>
      <c r="E1047" t="s">
        <v>308</v>
      </c>
      <c r="F1047">
        <v>9.6999999999999993</v>
      </c>
      <c r="G1047" s="22">
        <v>45429</v>
      </c>
      <c r="H1047" s="22"/>
      <c r="I1047" s="22">
        <v>45429</v>
      </c>
      <c r="J1047" s="22">
        <v>45429</v>
      </c>
      <c r="K1047" s="22">
        <v>45443</v>
      </c>
      <c r="L1047" t="s">
        <v>309</v>
      </c>
      <c r="M1047" t="s">
        <v>280</v>
      </c>
      <c r="N1047" t="s">
        <v>281</v>
      </c>
      <c r="O1047" t="s">
        <v>418</v>
      </c>
      <c r="P1047" t="s">
        <v>196</v>
      </c>
      <c r="Q1047" t="s">
        <v>197</v>
      </c>
      <c r="R1047" t="s">
        <v>198</v>
      </c>
      <c r="S1047" t="s">
        <v>81</v>
      </c>
    </row>
    <row r="1048" spans="1:19" x14ac:dyDescent="0.35">
      <c r="A1048">
        <v>56385</v>
      </c>
      <c r="C1048">
        <v>104</v>
      </c>
      <c r="D1048" t="s">
        <v>39</v>
      </c>
      <c r="E1048" t="s">
        <v>308</v>
      </c>
      <c r="F1048">
        <v>14.7</v>
      </c>
      <c r="G1048" s="22">
        <v>45429</v>
      </c>
      <c r="H1048" s="22"/>
      <c r="I1048" s="22">
        <v>45429</v>
      </c>
      <c r="J1048" s="22">
        <v>45429</v>
      </c>
      <c r="K1048" s="22">
        <v>45443</v>
      </c>
      <c r="L1048" t="s">
        <v>309</v>
      </c>
      <c r="M1048" t="s">
        <v>280</v>
      </c>
      <c r="N1048" t="s">
        <v>281</v>
      </c>
      <c r="O1048" t="s">
        <v>418</v>
      </c>
      <c r="P1048" t="s">
        <v>196</v>
      </c>
      <c r="Q1048" t="s">
        <v>197</v>
      </c>
      <c r="R1048" t="s">
        <v>198</v>
      </c>
      <c r="S1048" t="s">
        <v>81</v>
      </c>
    </row>
    <row r="1049" spans="1:19" x14ac:dyDescent="0.35">
      <c r="A1049">
        <v>56387</v>
      </c>
      <c r="C1049">
        <v>104</v>
      </c>
      <c r="D1049" t="s">
        <v>39</v>
      </c>
      <c r="E1049" t="s">
        <v>308</v>
      </c>
      <c r="F1049">
        <v>23</v>
      </c>
      <c r="G1049" s="22">
        <v>45429</v>
      </c>
      <c r="H1049" s="22"/>
      <c r="I1049" s="22">
        <v>45429</v>
      </c>
      <c r="J1049" s="22">
        <v>45429</v>
      </c>
      <c r="K1049" s="22">
        <v>45443</v>
      </c>
      <c r="L1049" t="s">
        <v>309</v>
      </c>
      <c r="M1049" t="s">
        <v>280</v>
      </c>
      <c r="N1049" t="s">
        <v>281</v>
      </c>
      <c r="O1049" t="s">
        <v>418</v>
      </c>
      <c r="P1049" t="s">
        <v>196</v>
      </c>
      <c r="Q1049" t="s">
        <v>197</v>
      </c>
      <c r="R1049" t="s">
        <v>198</v>
      </c>
      <c r="S1049" t="s">
        <v>81</v>
      </c>
    </row>
    <row r="1050" spans="1:19" x14ac:dyDescent="0.35">
      <c r="A1050">
        <v>56392</v>
      </c>
      <c r="C1050">
        <v>104</v>
      </c>
      <c r="D1050" t="s">
        <v>39</v>
      </c>
      <c r="E1050" t="s">
        <v>308</v>
      </c>
      <c r="F1050">
        <v>55</v>
      </c>
      <c r="G1050" s="22">
        <v>45429</v>
      </c>
      <c r="H1050" s="22"/>
      <c r="I1050" s="22">
        <v>45429</v>
      </c>
      <c r="J1050" s="22">
        <v>45429</v>
      </c>
      <c r="K1050" s="22">
        <v>45443</v>
      </c>
      <c r="L1050" t="s">
        <v>309</v>
      </c>
      <c r="M1050" t="s">
        <v>280</v>
      </c>
      <c r="N1050" t="s">
        <v>281</v>
      </c>
      <c r="O1050" t="s">
        <v>418</v>
      </c>
      <c r="P1050" t="s">
        <v>196</v>
      </c>
      <c r="Q1050" t="s">
        <v>197</v>
      </c>
      <c r="R1050" t="s">
        <v>198</v>
      </c>
      <c r="S1050" t="s">
        <v>81</v>
      </c>
    </row>
    <row r="1051" spans="1:19" x14ac:dyDescent="0.35">
      <c r="A1051">
        <v>51420</v>
      </c>
      <c r="C1051">
        <v>104</v>
      </c>
      <c r="D1051" t="s">
        <v>39</v>
      </c>
      <c r="E1051" t="s">
        <v>318</v>
      </c>
      <c r="F1051">
        <v>670.38</v>
      </c>
      <c r="G1051" s="22">
        <v>45428</v>
      </c>
      <c r="H1051" s="22">
        <v>45428</v>
      </c>
      <c r="I1051" s="22">
        <v>45428</v>
      </c>
      <c r="J1051" s="22">
        <v>45407</v>
      </c>
      <c r="K1051" s="22">
        <v>45407</v>
      </c>
      <c r="L1051" t="s">
        <v>192</v>
      </c>
      <c r="O1051" t="s">
        <v>418</v>
      </c>
      <c r="P1051" t="s">
        <v>196</v>
      </c>
      <c r="Q1051" t="s">
        <v>197</v>
      </c>
      <c r="R1051" t="s">
        <v>198</v>
      </c>
      <c r="S1051" t="s">
        <v>81</v>
      </c>
    </row>
    <row r="1052" spans="1:19" x14ac:dyDescent="0.35">
      <c r="A1052">
        <v>51725</v>
      </c>
      <c r="C1052">
        <v>104</v>
      </c>
      <c r="D1052" t="s">
        <v>39</v>
      </c>
      <c r="E1052" t="s">
        <v>191</v>
      </c>
      <c r="F1052">
        <v>1661.97</v>
      </c>
      <c r="G1052" s="22">
        <v>45428</v>
      </c>
      <c r="H1052" s="22">
        <v>45428</v>
      </c>
      <c r="I1052" s="22">
        <v>45428</v>
      </c>
      <c r="J1052" s="22">
        <v>45407</v>
      </c>
      <c r="K1052" s="22">
        <v>45411</v>
      </c>
      <c r="L1052" t="s">
        <v>192</v>
      </c>
      <c r="M1052" t="s">
        <v>193</v>
      </c>
      <c r="N1052" t="s">
        <v>194</v>
      </c>
      <c r="O1052" t="s">
        <v>418</v>
      </c>
      <c r="P1052" t="s">
        <v>196</v>
      </c>
      <c r="Q1052" t="s">
        <v>197</v>
      </c>
      <c r="R1052" t="s">
        <v>198</v>
      </c>
      <c r="S1052" t="s">
        <v>81</v>
      </c>
    </row>
    <row r="1053" spans="1:19" x14ac:dyDescent="0.35">
      <c r="A1053">
        <v>52401</v>
      </c>
      <c r="C1053">
        <v>104</v>
      </c>
      <c r="D1053" t="s">
        <v>39</v>
      </c>
      <c r="E1053" t="s">
        <v>263</v>
      </c>
      <c r="F1053">
        <v>396</v>
      </c>
      <c r="G1053" s="22">
        <v>45428</v>
      </c>
      <c r="H1053" s="22">
        <v>45428</v>
      </c>
      <c r="I1053" s="22">
        <v>45428</v>
      </c>
      <c r="J1053" s="22">
        <v>45415</v>
      </c>
      <c r="K1053" s="22">
        <v>45415</v>
      </c>
      <c r="L1053" t="s">
        <v>192</v>
      </c>
      <c r="O1053" t="s">
        <v>418</v>
      </c>
      <c r="P1053" t="s">
        <v>196</v>
      </c>
      <c r="Q1053" t="s">
        <v>197</v>
      </c>
      <c r="R1053" t="s">
        <v>198</v>
      </c>
      <c r="S1053" t="s">
        <v>81</v>
      </c>
    </row>
    <row r="1054" spans="1:19" x14ac:dyDescent="0.35">
      <c r="A1054">
        <v>52419</v>
      </c>
      <c r="C1054">
        <v>104</v>
      </c>
      <c r="D1054" t="s">
        <v>39</v>
      </c>
      <c r="E1054" t="s">
        <v>230</v>
      </c>
      <c r="F1054">
        <v>212.85</v>
      </c>
      <c r="G1054" s="22">
        <v>45428</v>
      </c>
      <c r="H1054" s="22">
        <v>45428</v>
      </c>
      <c r="I1054" s="22">
        <v>45428</v>
      </c>
      <c r="J1054" s="22">
        <v>45415</v>
      </c>
      <c r="K1054" s="22">
        <v>45415</v>
      </c>
      <c r="L1054" t="s">
        <v>192</v>
      </c>
      <c r="O1054" t="s">
        <v>418</v>
      </c>
      <c r="P1054" t="s">
        <v>196</v>
      </c>
      <c r="Q1054" t="s">
        <v>197</v>
      </c>
      <c r="R1054" t="s">
        <v>198</v>
      </c>
      <c r="S1054" t="s">
        <v>81</v>
      </c>
    </row>
    <row r="1055" spans="1:19" x14ac:dyDescent="0.35">
      <c r="A1055">
        <v>50603</v>
      </c>
      <c r="C1055">
        <v>104</v>
      </c>
      <c r="D1055" t="s">
        <v>39</v>
      </c>
      <c r="E1055" t="s">
        <v>290</v>
      </c>
      <c r="F1055">
        <v>315.60000000000002</v>
      </c>
      <c r="G1055" s="22">
        <v>45428</v>
      </c>
      <c r="H1055" s="22">
        <v>45428</v>
      </c>
      <c r="I1055" s="22">
        <v>45428</v>
      </c>
      <c r="J1055" s="22">
        <v>45401</v>
      </c>
      <c r="K1055" s="22">
        <v>45401</v>
      </c>
      <c r="L1055" t="s">
        <v>192</v>
      </c>
      <c r="O1055" t="s">
        <v>418</v>
      </c>
      <c r="P1055" t="s">
        <v>196</v>
      </c>
      <c r="Q1055" t="s">
        <v>197</v>
      </c>
      <c r="R1055" t="s">
        <v>198</v>
      </c>
      <c r="S1055" t="s">
        <v>81</v>
      </c>
    </row>
    <row r="1056" spans="1:19" x14ac:dyDescent="0.35">
      <c r="A1056">
        <v>54709</v>
      </c>
      <c r="C1056">
        <v>104</v>
      </c>
      <c r="D1056" t="s">
        <v>39</v>
      </c>
      <c r="E1056" t="s">
        <v>308</v>
      </c>
      <c r="F1056">
        <v>15.87</v>
      </c>
      <c r="G1056" s="22">
        <v>45428</v>
      </c>
      <c r="H1056" s="22"/>
      <c r="I1056" s="22">
        <v>45428</v>
      </c>
      <c r="J1056" s="22">
        <v>45428</v>
      </c>
      <c r="K1056" s="22">
        <v>45432</v>
      </c>
      <c r="L1056" t="s">
        <v>309</v>
      </c>
      <c r="M1056" t="s">
        <v>210</v>
      </c>
      <c r="N1056" t="s">
        <v>211</v>
      </c>
      <c r="O1056" t="s">
        <v>418</v>
      </c>
      <c r="P1056" t="s">
        <v>196</v>
      </c>
      <c r="Q1056" t="s">
        <v>197</v>
      </c>
      <c r="R1056" t="s">
        <v>198</v>
      </c>
      <c r="S1056" t="s">
        <v>81</v>
      </c>
    </row>
    <row r="1057" spans="1:19" x14ac:dyDescent="0.35">
      <c r="A1057">
        <v>53281</v>
      </c>
      <c r="C1057">
        <v>104</v>
      </c>
      <c r="D1057" t="s">
        <v>39</v>
      </c>
      <c r="E1057" t="s">
        <v>284</v>
      </c>
      <c r="F1057">
        <v>620</v>
      </c>
      <c r="G1057" s="22">
        <v>45428</v>
      </c>
      <c r="H1057" s="22">
        <v>45428</v>
      </c>
      <c r="I1057" s="22">
        <v>45428</v>
      </c>
      <c r="J1057" s="22">
        <v>45421</v>
      </c>
      <c r="K1057" s="22">
        <v>45421</v>
      </c>
      <c r="L1057" t="s">
        <v>192</v>
      </c>
      <c r="M1057" t="s">
        <v>201</v>
      </c>
      <c r="N1057" t="s">
        <v>339</v>
      </c>
      <c r="O1057" t="s">
        <v>418</v>
      </c>
      <c r="P1057" t="s">
        <v>196</v>
      </c>
      <c r="Q1057" t="s">
        <v>197</v>
      </c>
      <c r="R1057" t="s">
        <v>198</v>
      </c>
      <c r="S1057" t="s">
        <v>81</v>
      </c>
    </row>
    <row r="1058" spans="1:19" x14ac:dyDescent="0.35">
      <c r="A1058">
        <v>53983</v>
      </c>
      <c r="C1058">
        <v>104</v>
      </c>
      <c r="D1058" t="s">
        <v>39</v>
      </c>
      <c r="E1058" t="s">
        <v>218</v>
      </c>
      <c r="F1058">
        <v>18990.79</v>
      </c>
      <c r="G1058" s="22">
        <v>45428</v>
      </c>
      <c r="H1058" s="22">
        <v>45428</v>
      </c>
      <c r="I1058" s="22">
        <v>45428</v>
      </c>
      <c r="J1058" s="22">
        <v>45427</v>
      </c>
      <c r="K1058" s="22">
        <v>45427</v>
      </c>
      <c r="L1058" t="s">
        <v>192</v>
      </c>
      <c r="M1058" t="s">
        <v>216</v>
      </c>
      <c r="N1058" t="s">
        <v>219</v>
      </c>
      <c r="O1058" t="s">
        <v>418</v>
      </c>
      <c r="P1058" t="s">
        <v>196</v>
      </c>
      <c r="Q1058" t="s">
        <v>197</v>
      </c>
      <c r="R1058" t="s">
        <v>198</v>
      </c>
      <c r="S1058" t="s">
        <v>81</v>
      </c>
    </row>
    <row r="1059" spans="1:19" x14ac:dyDescent="0.35">
      <c r="A1059">
        <v>52909</v>
      </c>
      <c r="C1059">
        <v>104</v>
      </c>
      <c r="D1059" t="s">
        <v>39</v>
      </c>
      <c r="E1059" t="s">
        <v>374</v>
      </c>
      <c r="F1059">
        <v>5000</v>
      </c>
      <c r="G1059" s="22">
        <v>45427</v>
      </c>
      <c r="H1059" s="22">
        <v>45427</v>
      </c>
      <c r="I1059" s="22">
        <v>45427</v>
      </c>
      <c r="J1059" s="22">
        <v>45413</v>
      </c>
      <c r="K1059" s="22">
        <v>45419</v>
      </c>
      <c r="L1059" t="s">
        <v>97</v>
      </c>
      <c r="M1059" t="s">
        <v>280</v>
      </c>
      <c r="N1059" t="s">
        <v>281</v>
      </c>
      <c r="O1059" t="s">
        <v>418</v>
      </c>
      <c r="P1059" t="s">
        <v>196</v>
      </c>
      <c r="Q1059" t="s">
        <v>197</v>
      </c>
      <c r="R1059" t="s">
        <v>198</v>
      </c>
      <c r="S1059" t="s">
        <v>81</v>
      </c>
    </row>
    <row r="1060" spans="1:19" x14ac:dyDescent="0.35">
      <c r="A1060">
        <v>47231</v>
      </c>
      <c r="C1060">
        <v>104</v>
      </c>
      <c r="D1060" t="s">
        <v>39</v>
      </c>
      <c r="E1060" t="s">
        <v>321</v>
      </c>
      <c r="F1060">
        <v>2640</v>
      </c>
      <c r="G1060" s="22">
        <v>45427</v>
      </c>
      <c r="H1060" s="22">
        <v>45427</v>
      </c>
      <c r="I1060" s="22">
        <v>45427</v>
      </c>
      <c r="J1060" s="22">
        <v>45383</v>
      </c>
      <c r="K1060" s="22">
        <v>45383</v>
      </c>
      <c r="L1060" t="s">
        <v>97</v>
      </c>
      <c r="M1060" t="s">
        <v>216</v>
      </c>
      <c r="N1060" t="s">
        <v>366</v>
      </c>
      <c r="O1060" t="s">
        <v>418</v>
      </c>
      <c r="P1060" t="s">
        <v>196</v>
      </c>
      <c r="Q1060" t="s">
        <v>197</v>
      </c>
      <c r="R1060" t="s">
        <v>198</v>
      </c>
      <c r="S1060" t="s">
        <v>81</v>
      </c>
    </row>
    <row r="1061" spans="1:19" x14ac:dyDescent="0.35">
      <c r="A1061">
        <v>47234</v>
      </c>
      <c r="C1061">
        <v>104</v>
      </c>
      <c r="D1061" t="s">
        <v>39</v>
      </c>
      <c r="E1061" t="s">
        <v>322</v>
      </c>
      <c r="F1061">
        <v>2000</v>
      </c>
      <c r="G1061" s="22">
        <v>45427</v>
      </c>
      <c r="H1061" s="22">
        <v>45427</v>
      </c>
      <c r="I1061" s="22">
        <v>45427</v>
      </c>
      <c r="J1061" s="22">
        <v>45383</v>
      </c>
      <c r="K1061" s="22">
        <v>45383</v>
      </c>
      <c r="L1061" t="s">
        <v>97</v>
      </c>
      <c r="M1061" t="s">
        <v>216</v>
      </c>
      <c r="N1061" t="s">
        <v>366</v>
      </c>
      <c r="O1061" t="s">
        <v>418</v>
      </c>
      <c r="P1061" t="s">
        <v>196</v>
      </c>
      <c r="Q1061" t="s">
        <v>197</v>
      </c>
      <c r="R1061" t="s">
        <v>198</v>
      </c>
      <c r="S1061" t="s">
        <v>81</v>
      </c>
    </row>
    <row r="1062" spans="1:19" x14ac:dyDescent="0.35">
      <c r="A1062">
        <v>47235</v>
      </c>
      <c r="C1062">
        <v>104</v>
      </c>
      <c r="D1062" t="s">
        <v>39</v>
      </c>
      <c r="E1062" t="s">
        <v>323</v>
      </c>
      <c r="F1062">
        <v>2500</v>
      </c>
      <c r="G1062" s="22">
        <v>45427</v>
      </c>
      <c r="H1062" s="22">
        <v>45427</v>
      </c>
      <c r="I1062" s="22">
        <v>45427</v>
      </c>
      <c r="J1062" s="22">
        <v>45383</v>
      </c>
      <c r="K1062" s="22">
        <v>45383</v>
      </c>
      <c r="L1062" t="s">
        <v>97</v>
      </c>
      <c r="M1062" t="s">
        <v>216</v>
      </c>
      <c r="N1062" t="s">
        <v>366</v>
      </c>
      <c r="O1062" t="s">
        <v>418</v>
      </c>
      <c r="P1062" t="s">
        <v>196</v>
      </c>
      <c r="Q1062" t="s">
        <v>197</v>
      </c>
      <c r="R1062" t="s">
        <v>198</v>
      </c>
      <c r="S1062" t="s">
        <v>81</v>
      </c>
    </row>
    <row r="1063" spans="1:19" x14ac:dyDescent="0.35">
      <c r="A1063">
        <v>47238</v>
      </c>
      <c r="C1063">
        <v>104</v>
      </c>
      <c r="D1063" t="s">
        <v>39</v>
      </c>
      <c r="E1063" t="s">
        <v>324</v>
      </c>
      <c r="F1063">
        <v>1830</v>
      </c>
      <c r="G1063" s="22">
        <v>45427</v>
      </c>
      <c r="H1063" s="22">
        <v>45427</v>
      </c>
      <c r="I1063" s="22">
        <v>45427</v>
      </c>
      <c r="J1063" s="22">
        <v>45383</v>
      </c>
      <c r="K1063" s="22">
        <v>45383</v>
      </c>
      <c r="L1063" t="s">
        <v>97</v>
      </c>
      <c r="M1063" t="s">
        <v>216</v>
      </c>
      <c r="N1063" t="s">
        <v>366</v>
      </c>
      <c r="O1063" t="s">
        <v>418</v>
      </c>
      <c r="P1063" t="s">
        <v>196</v>
      </c>
      <c r="Q1063" t="s">
        <v>197</v>
      </c>
      <c r="R1063" t="s">
        <v>198</v>
      </c>
      <c r="S1063" t="s">
        <v>81</v>
      </c>
    </row>
    <row r="1064" spans="1:19" x14ac:dyDescent="0.35">
      <c r="A1064">
        <v>47241</v>
      </c>
      <c r="C1064">
        <v>104</v>
      </c>
      <c r="D1064" t="s">
        <v>39</v>
      </c>
      <c r="E1064" t="s">
        <v>326</v>
      </c>
      <c r="F1064">
        <v>3500</v>
      </c>
      <c r="G1064" s="22">
        <v>45427</v>
      </c>
      <c r="H1064" s="22">
        <v>45427</v>
      </c>
      <c r="I1064" s="22">
        <v>45427</v>
      </c>
      <c r="J1064" s="22">
        <v>45383</v>
      </c>
      <c r="K1064" s="22">
        <v>45383</v>
      </c>
      <c r="L1064" t="s">
        <v>97</v>
      </c>
      <c r="M1064" t="s">
        <v>216</v>
      </c>
      <c r="N1064" t="s">
        <v>366</v>
      </c>
      <c r="O1064" t="s">
        <v>418</v>
      </c>
      <c r="P1064" t="s">
        <v>196</v>
      </c>
      <c r="Q1064" t="s">
        <v>197</v>
      </c>
      <c r="R1064" t="s">
        <v>198</v>
      </c>
      <c r="S1064" t="s">
        <v>81</v>
      </c>
    </row>
    <row r="1065" spans="1:19" x14ac:dyDescent="0.35">
      <c r="A1065">
        <v>47243</v>
      </c>
      <c r="C1065">
        <v>104</v>
      </c>
      <c r="D1065" t="s">
        <v>39</v>
      </c>
      <c r="E1065" t="s">
        <v>327</v>
      </c>
      <c r="F1065">
        <v>1830</v>
      </c>
      <c r="G1065" s="22">
        <v>45427</v>
      </c>
      <c r="H1065" s="22">
        <v>45427</v>
      </c>
      <c r="I1065" s="22">
        <v>45427</v>
      </c>
      <c r="J1065" s="22">
        <v>45383</v>
      </c>
      <c r="K1065" s="22">
        <v>45383</v>
      </c>
      <c r="L1065" t="s">
        <v>97</v>
      </c>
      <c r="M1065" t="s">
        <v>216</v>
      </c>
      <c r="N1065" t="s">
        <v>366</v>
      </c>
      <c r="O1065" t="s">
        <v>418</v>
      </c>
      <c r="P1065" t="s">
        <v>196</v>
      </c>
      <c r="Q1065" t="s">
        <v>197</v>
      </c>
      <c r="R1065" t="s">
        <v>198</v>
      </c>
      <c r="S1065" t="s">
        <v>81</v>
      </c>
    </row>
    <row r="1066" spans="1:19" x14ac:dyDescent="0.35">
      <c r="A1066">
        <v>47245</v>
      </c>
      <c r="C1066">
        <v>104</v>
      </c>
      <c r="D1066" t="s">
        <v>39</v>
      </c>
      <c r="E1066" t="s">
        <v>320</v>
      </c>
      <c r="F1066">
        <v>1830</v>
      </c>
      <c r="G1066" s="22">
        <v>45427</v>
      </c>
      <c r="H1066" s="22">
        <v>45427</v>
      </c>
      <c r="I1066" s="22">
        <v>45427</v>
      </c>
      <c r="J1066" s="22">
        <v>45383</v>
      </c>
      <c r="K1066" s="22">
        <v>45383</v>
      </c>
      <c r="L1066" t="s">
        <v>97</v>
      </c>
      <c r="M1066" t="s">
        <v>216</v>
      </c>
      <c r="N1066" t="s">
        <v>366</v>
      </c>
      <c r="O1066" t="s">
        <v>418</v>
      </c>
      <c r="P1066" t="s">
        <v>196</v>
      </c>
      <c r="Q1066" t="s">
        <v>197</v>
      </c>
      <c r="R1066" t="s">
        <v>198</v>
      </c>
      <c r="S1066" t="s">
        <v>81</v>
      </c>
    </row>
    <row r="1067" spans="1:19" x14ac:dyDescent="0.35">
      <c r="A1067">
        <v>47247</v>
      </c>
      <c r="C1067">
        <v>104</v>
      </c>
      <c r="D1067" t="s">
        <v>39</v>
      </c>
      <c r="E1067" t="s">
        <v>325</v>
      </c>
      <c r="F1067">
        <v>1830</v>
      </c>
      <c r="G1067" s="22">
        <v>45427</v>
      </c>
      <c r="H1067" s="22">
        <v>45427</v>
      </c>
      <c r="I1067" s="22">
        <v>45427</v>
      </c>
      <c r="J1067" s="22">
        <v>45383</v>
      </c>
      <c r="K1067" s="22">
        <v>45383</v>
      </c>
      <c r="L1067" t="s">
        <v>97</v>
      </c>
      <c r="M1067" t="s">
        <v>216</v>
      </c>
      <c r="N1067" t="s">
        <v>366</v>
      </c>
      <c r="O1067" t="s">
        <v>418</v>
      </c>
      <c r="P1067" t="s">
        <v>196</v>
      </c>
      <c r="Q1067" t="s">
        <v>197</v>
      </c>
      <c r="R1067" t="s">
        <v>198</v>
      </c>
      <c r="S1067" t="s">
        <v>81</v>
      </c>
    </row>
    <row r="1068" spans="1:19" x14ac:dyDescent="0.35">
      <c r="A1068">
        <v>47248</v>
      </c>
      <c r="C1068">
        <v>104</v>
      </c>
      <c r="D1068" t="s">
        <v>39</v>
      </c>
      <c r="E1068" t="s">
        <v>375</v>
      </c>
      <c r="F1068">
        <v>2250</v>
      </c>
      <c r="G1068" s="22">
        <v>45427</v>
      </c>
      <c r="H1068" s="22">
        <v>45427</v>
      </c>
      <c r="I1068" s="22">
        <v>45427</v>
      </c>
      <c r="J1068" s="22">
        <v>45383</v>
      </c>
      <c r="K1068" s="22">
        <v>45383</v>
      </c>
      <c r="L1068" t="s">
        <v>97</v>
      </c>
      <c r="M1068" t="s">
        <v>216</v>
      </c>
      <c r="N1068" t="s">
        <v>366</v>
      </c>
      <c r="O1068" t="s">
        <v>418</v>
      </c>
      <c r="P1068" t="s">
        <v>196</v>
      </c>
      <c r="Q1068" t="s">
        <v>197</v>
      </c>
      <c r="R1068" t="s">
        <v>198</v>
      </c>
      <c r="S1068" t="s">
        <v>81</v>
      </c>
    </row>
    <row r="1069" spans="1:19" x14ac:dyDescent="0.35">
      <c r="A1069">
        <v>47249</v>
      </c>
      <c r="C1069">
        <v>104</v>
      </c>
      <c r="D1069" t="s">
        <v>39</v>
      </c>
      <c r="E1069" t="s">
        <v>310</v>
      </c>
      <c r="F1069">
        <v>2000</v>
      </c>
      <c r="G1069" s="22">
        <v>45427</v>
      </c>
      <c r="H1069" s="22">
        <v>45427</v>
      </c>
      <c r="I1069" s="22">
        <v>45427</v>
      </c>
      <c r="J1069" s="22">
        <v>45383</v>
      </c>
      <c r="K1069" s="22">
        <v>45383</v>
      </c>
      <c r="L1069" t="s">
        <v>97</v>
      </c>
      <c r="M1069" t="s">
        <v>216</v>
      </c>
      <c r="N1069" t="s">
        <v>366</v>
      </c>
      <c r="O1069" t="s">
        <v>418</v>
      </c>
      <c r="P1069" t="s">
        <v>196</v>
      </c>
      <c r="Q1069" t="s">
        <v>197</v>
      </c>
      <c r="R1069" t="s">
        <v>198</v>
      </c>
      <c r="S1069" t="s">
        <v>81</v>
      </c>
    </row>
    <row r="1070" spans="1:19" x14ac:dyDescent="0.35">
      <c r="A1070">
        <v>49856</v>
      </c>
      <c r="C1070">
        <v>104</v>
      </c>
      <c r="D1070" t="s">
        <v>39</v>
      </c>
      <c r="E1070" t="s">
        <v>215</v>
      </c>
      <c r="F1070">
        <v>1290</v>
      </c>
      <c r="G1070" s="22">
        <v>45427</v>
      </c>
      <c r="H1070" s="22">
        <v>45427</v>
      </c>
      <c r="I1070" s="22">
        <v>45427</v>
      </c>
      <c r="J1070" s="22">
        <v>45413</v>
      </c>
      <c r="K1070" s="22">
        <v>45399</v>
      </c>
      <c r="L1070" t="s">
        <v>309</v>
      </c>
      <c r="M1070" t="s">
        <v>216</v>
      </c>
      <c r="N1070" t="s">
        <v>217</v>
      </c>
      <c r="O1070" t="s">
        <v>418</v>
      </c>
      <c r="P1070" t="s">
        <v>196</v>
      </c>
      <c r="Q1070" t="s">
        <v>197</v>
      </c>
      <c r="R1070" t="s">
        <v>198</v>
      </c>
      <c r="S1070" t="s">
        <v>81</v>
      </c>
    </row>
    <row r="1071" spans="1:19" x14ac:dyDescent="0.35">
      <c r="A1071">
        <v>50468</v>
      </c>
      <c r="C1071">
        <v>104</v>
      </c>
      <c r="D1071" t="s">
        <v>39</v>
      </c>
      <c r="E1071" t="s">
        <v>427</v>
      </c>
      <c r="F1071">
        <v>368.58</v>
      </c>
      <c r="G1071" s="22">
        <v>45427</v>
      </c>
      <c r="H1071" s="22">
        <v>45427</v>
      </c>
      <c r="I1071" s="22">
        <v>45427</v>
      </c>
      <c r="J1071" s="22">
        <v>45401</v>
      </c>
      <c r="K1071" s="22">
        <v>45401</v>
      </c>
      <c r="L1071" t="s">
        <v>192</v>
      </c>
      <c r="M1071" t="s">
        <v>193</v>
      </c>
      <c r="N1071" t="s">
        <v>351</v>
      </c>
      <c r="O1071" t="s">
        <v>418</v>
      </c>
      <c r="P1071" t="s">
        <v>196</v>
      </c>
      <c r="Q1071" t="s">
        <v>197</v>
      </c>
      <c r="R1071" t="s">
        <v>198</v>
      </c>
      <c r="S1071" t="s">
        <v>81</v>
      </c>
    </row>
    <row r="1072" spans="1:19" x14ac:dyDescent="0.35">
      <c r="A1072">
        <v>50770</v>
      </c>
      <c r="C1072">
        <v>104</v>
      </c>
      <c r="D1072" t="s">
        <v>39</v>
      </c>
      <c r="E1072" t="s">
        <v>365</v>
      </c>
      <c r="F1072">
        <v>5500</v>
      </c>
      <c r="G1072" s="22">
        <v>45427</v>
      </c>
      <c r="H1072" s="22">
        <v>45427</v>
      </c>
      <c r="I1072" s="22">
        <v>45427</v>
      </c>
      <c r="J1072" s="22">
        <v>45404</v>
      </c>
      <c r="K1072" s="22">
        <v>45404</v>
      </c>
      <c r="L1072" t="s">
        <v>97</v>
      </c>
      <c r="M1072" t="s">
        <v>216</v>
      </c>
      <c r="N1072" t="s">
        <v>366</v>
      </c>
      <c r="O1072" t="s">
        <v>418</v>
      </c>
      <c r="P1072" t="s">
        <v>196</v>
      </c>
      <c r="Q1072" t="s">
        <v>197</v>
      </c>
      <c r="R1072" t="s">
        <v>198</v>
      </c>
      <c r="S1072" t="s">
        <v>81</v>
      </c>
    </row>
    <row r="1073" spans="1:19" x14ac:dyDescent="0.35">
      <c r="A1073">
        <v>51418</v>
      </c>
      <c r="C1073">
        <v>104</v>
      </c>
      <c r="D1073" t="s">
        <v>39</v>
      </c>
      <c r="E1073" t="s">
        <v>235</v>
      </c>
      <c r="F1073">
        <v>1156.21</v>
      </c>
      <c r="G1073" s="22">
        <v>45427</v>
      </c>
      <c r="H1073" s="22">
        <v>45427</v>
      </c>
      <c r="I1073" s="22">
        <v>45427</v>
      </c>
      <c r="J1073" s="22">
        <v>45407</v>
      </c>
      <c r="K1073" s="22">
        <v>45407</v>
      </c>
      <c r="L1073" t="s">
        <v>192</v>
      </c>
      <c r="O1073" t="s">
        <v>418</v>
      </c>
      <c r="P1073" t="s">
        <v>196</v>
      </c>
      <c r="Q1073" t="s">
        <v>197</v>
      </c>
      <c r="R1073" t="s">
        <v>198</v>
      </c>
      <c r="S1073" t="s">
        <v>81</v>
      </c>
    </row>
    <row r="1074" spans="1:19" x14ac:dyDescent="0.35">
      <c r="A1074">
        <v>51987</v>
      </c>
      <c r="C1074">
        <v>104</v>
      </c>
      <c r="D1074" t="s">
        <v>39</v>
      </c>
      <c r="E1074" t="s">
        <v>372</v>
      </c>
      <c r="F1074">
        <v>221.4</v>
      </c>
      <c r="G1074" s="22">
        <v>45427</v>
      </c>
      <c r="H1074" s="22">
        <v>45427</v>
      </c>
      <c r="I1074" s="22">
        <v>45427</v>
      </c>
      <c r="J1074" s="22">
        <v>45413</v>
      </c>
      <c r="K1074" s="22">
        <v>45414</v>
      </c>
      <c r="L1074" t="s">
        <v>192</v>
      </c>
      <c r="M1074" t="s">
        <v>316</v>
      </c>
      <c r="N1074" t="s">
        <v>340</v>
      </c>
      <c r="O1074" t="s">
        <v>418</v>
      </c>
      <c r="P1074" t="s">
        <v>196</v>
      </c>
      <c r="Q1074" t="s">
        <v>197</v>
      </c>
      <c r="R1074" t="s">
        <v>198</v>
      </c>
      <c r="S1074" t="s">
        <v>81</v>
      </c>
    </row>
    <row r="1075" spans="1:19" x14ac:dyDescent="0.35">
      <c r="A1075">
        <v>52119</v>
      </c>
      <c r="C1075">
        <v>104</v>
      </c>
      <c r="D1075" t="s">
        <v>39</v>
      </c>
      <c r="E1075" t="s">
        <v>207</v>
      </c>
      <c r="F1075">
        <v>2500.85</v>
      </c>
      <c r="G1075" s="22">
        <v>45427</v>
      </c>
      <c r="H1075" s="22">
        <v>45427</v>
      </c>
      <c r="I1075" s="22">
        <v>45427</v>
      </c>
      <c r="J1075" s="22">
        <v>45412</v>
      </c>
      <c r="K1075" s="22">
        <v>45414</v>
      </c>
      <c r="L1075" t="s">
        <v>192</v>
      </c>
      <c r="O1075" t="s">
        <v>418</v>
      </c>
      <c r="P1075" t="s">
        <v>196</v>
      </c>
      <c r="Q1075" t="s">
        <v>197</v>
      </c>
      <c r="R1075" t="s">
        <v>198</v>
      </c>
      <c r="S1075" t="s">
        <v>81</v>
      </c>
    </row>
    <row r="1076" spans="1:19" x14ac:dyDescent="0.35">
      <c r="A1076">
        <v>52413</v>
      </c>
      <c r="C1076">
        <v>104</v>
      </c>
      <c r="D1076" t="s">
        <v>39</v>
      </c>
      <c r="E1076" t="s">
        <v>204</v>
      </c>
      <c r="F1076">
        <v>87.5</v>
      </c>
      <c r="G1076" s="22">
        <v>45427</v>
      </c>
      <c r="H1076" s="22">
        <v>45427</v>
      </c>
      <c r="I1076" s="22">
        <v>45427</v>
      </c>
      <c r="J1076" s="22">
        <v>45412</v>
      </c>
      <c r="K1076" s="22">
        <v>45415</v>
      </c>
      <c r="L1076" t="s">
        <v>192</v>
      </c>
      <c r="O1076" t="s">
        <v>418</v>
      </c>
      <c r="P1076" t="s">
        <v>196</v>
      </c>
      <c r="Q1076" t="s">
        <v>197</v>
      </c>
      <c r="R1076" t="s">
        <v>198</v>
      </c>
      <c r="S1076" t="s">
        <v>81</v>
      </c>
    </row>
    <row r="1077" spans="1:19" x14ac:dyDescent="0.35">
      <c r="A1077">
        <v>52417</v>
      </c>
      <c r="C1077">
        <v>104</v>
      </c>
      <c r="D1077" t="s">
        <v>39</v>
      </c>
      <c r="E1077" t="s">
        <v>230</v>
      </c>
      <c r="F1077">
        <v>1895.08</v>
      </c>
      <c r="G1077" s="22">
        <v>45427</v>
      </c>
      <c r="H1077" s="22">
        <v>45427</v>
      </c>
      <c r="I1077" s="22">
        <v>45427</v>
      </c>
      <c r="J1077" s="22">
        <v>45415</v>
      </c>
      <c r="K1077" s="22">
        <v>45415</v>
      </c>
      <c r="L1077" t="s">
        <v>192</v>
      </c>
      <c r="O1077" t="s">
        <v>418</v>
      </c>
      <c r="P1077" t="s">
        <v>196</v>
      </c>
      <c r="Q1077" t="s">
        <v>197</v>
      </c>
      <c r="R1077" t="s">
        <v>198</v>
      </c>
      <c r="S1077" t="s">
        <v>81</v>
      </c>
    </row>
    <row r="1078" spans="1:19" x14ac:dyDescent="0.35">
      <c r="A1078">
        <v>52757</v>
      </c>
      <c r="C1078">
        <v>104</v>
      </c>
      <c r="D1078" t="s">
        <v>39</v>
      </c>
      <c r="E1078" t="s">
        <v>373</v>
      </c>
      <c r="F1078">
        <v>400</v>
      </c>
      <c r="G1078" s="22">
        <v>45427</v>
      </c>
      <c r="H1078" s="22">
        <v>45427</v>
      </c>
      <c r="I1078" s="22">
        <v>45427</v>
      </c>
      <c r="J1078" s="22">
        <v>45418</v>
      </c>
      <c r="K1078" s="22">
        <v>45418</v>
      </c>
      <c r="L1078" t="s">
        <v>192</v>
      </c>
      <c r="M1078" t="s">
        <v>261</v>
      </c>
      <c r="N1078" t="s">
        <v>262</v>
      </c>
      <c r="O1078" t="s">
        <v>418</v>
      </c>
      <c r="P1078" t="s">
        <v>196</v>
      </c>
      <c r="Q1078" t="s">
        <v>197</v>
      </c>
      <c r="R1078" t="s">
        <v>198</v>
      </c>
      <c r="S1078" t="s">
        <v>81</v>
      </c>
    </row>
    <row r="1079" spans="1:19" x14ac:dyDescent="0.35">
      <c r="A1079">
        <v>54706</v>
      </c>
      <c r="C1079">
        <v>104</v>
      </c>
      <c r="D1079" t="s">
        <v>39</v>
      </c>
      <c r="E1079" t="s">
        <v>308</v>
      </c>
      <c r="F1079">
        <v>100</v>
      </c>
      <c r="G1079" s="22">
        <v>45426</v>
      </c>
      <c r="H1079" s="22"/>
      <c r="I1079" s="22">
        <v>45426</v>
      </c>
      <c r="J1079" s="22">
        <v>45426</v>
      </c>
      <c r="K1079" s="22">
        <v>45432</v>
      </c>
      <c r="L1079" t="s">
        <v>309</v>
      </c>
      <c r="M1079" t="s">
        <v>193</v>
      </c>
      <c r="N1079" t="s">
        <v>329</v>
      </c>
      <c r="O1079" t="s">
        <v>418</v>
      </c>
      <c r="P1079" t="s">
        <v>196</v>
      </c>
      <c r="Q1079" t="s">
        <v>197</v>
      </c>
      <c r="R1079" t="s">
        <v>198</v>
      </c>
      <c r="S1079" t="s">
        <v>81</v>
      </c>
    </row>
    <row r="1080" spans="1:19" x14ac:dyDescent="0.35">
      <c r="A1080">
        <v>49493</v>
      </c>
      <c r="C1080">
        <v>104</v>
      </c>
      <c r="D1080" t="s">
        <v>39</v>
      </c>
      <c r="E1080" t="s">
        <v>367</v>
      </c>
      <c r="F1080">
        <v>815</v>
      </c>
      <c r="G1080" s="22">
        <v>45426</v>
      </c>
      <c r="H1080" s="22">
        <v>45426</v>
      </c>
      <c r="I1080" s="22">
        <v>45426</v>
      </c>
      <c r="J1080" s="22">
        <v>45397</v>
      </c>
      <c r="K1080" s="22">
        <v>45397</v>
      </c>
      <c r="L1080" t="s">
        <v>192</v>
      </c>
      <c r="M1080" t="s">
        <v>316</v>
      </c>
      <c r="N1080" t="s">
        <v>368</v>
      </c>
      <c r="O1080" t="s">
        <v>418</v>
      </c>
      <c r="P1080" t="s">
        <v>196</v>
      </c>
      <c r="Q1080" t="s">
        <v>197</v>
      </c>
      <c r="R1080" t="s">
        <v>198</v>
      </c>
      <c r="S1080" t="s">
        <v>81</v>
      </c>
    </row>
    <row r="1081" spans="1:19" x14ac:dyDescent="0.35">
      <c r="A1081">
        <v>51069</v>
      </c>
      <c r="C1081">
        <v>104</v>
      </c>
      <c r="D1081" t="s">
        <v>39</v>
      </c>
      <c r="F1081">
        <v>2427.39</v>
      </c>
      <c r="G1081" s="22">
        <v>45426</v>
      </c>
      <c r="H1081" s="22">
        <v>45426</v>
      </c>
      <c r="I1081" s="22">
        <v>45426</v>
      </c>
      <c r="J1081" s="22">
        <v>45406</v>
      </c>
      <c r="K1081" s="22">
        <v>45406</v>
      </c>
      <c r="L1081" t="s">
        <v>192</v>
      </c>
      <c r="O1081" t="s">
        <v>418</v>
      </c>
      <c r="P1081" t="s">
        <v>196</v>
      </c>
      <c r="Q1081" t="s">
        <v>197</v>
      </c>
      <c r="R1081" t="s">
        <v>198</v>
      </c>
      <c r="S1081" t="s">
        <v>81</v>
      </c>
    </row>
    <row r="1082" spans="1:19" x14ac:dyDescent="0.35">
      <c r="A1082">
        <v>51071</v>
      </c>
      <c r="C1082">
        <v>104</v>
      </c>
      <c r="D1082" t="s">
        <v>39</v>
      </c>
      <c r="E1082" t="s">
        <v>237</v>
      </c>
      <c r="F1082">
        <v>1260.4000000000001</v>
      </c>
      <c r="G1082" s="22">
        <v>45426</v>
      </c>
      <c r="H1082" s="22">
        <v>45426</v>
      </c>
      <c r="I1082" s="22">
        <v>45426</v>
      </c>
      <c r="J1082" s="22">
        <v>45406</v>
      </c>
      <c r="K1082" s="22">
        <v>45406</v>
      </c>
      <c r="L1082" t="s">
        <v>192</v>
      </c>
      <c r="O1082" t="s">
        <v>418</v>
      </c>
      <c r="P1082" t="s">
        <v>196</v>
      </c>
      <c r="Q1082" t="s">
        <v>197</v>
      </c>
      <c r="R1082" t="s">
        <v>198</v>
      </c>
      <c r="S1082" t="s">
        <v>81</v>
      </c>
    </row>
    <row r="1083" spans="1:19" x14ac:dyDescent="0.35">
      <c r="A1083">
        <v>53008</v>
      </c>
      <c r="C1083">
        <v>104</v>
      </c>
      <c r="D1083" t="s">
        <v>39</v>
      </c>
      <c r="E1083" t="s">
        <v>267</v>
      </c>
      <c r="F1083">
        <v>598</v>
      </c>
      <c r="G1083" s="22">
        <v>45426</v>
      </c>
      <c r="H1083" s="22">
        <v>45426</v>
      </c>
      <c r="I1083" s="22">
        <v>45426</v>
      </c>
      <c r="J1083" s="22">
        <v>45419</v>
      </c>
      <c r="K1083" s="22">
        <v>45420</v>
      </c>
      <c r="L1083" t="s">
        <v>192</v>
      </c>
      <c r="N1083" t="s">
        <v>223</v>
      </c>
      <c r="O1083" t="s">
        <v>418</v>
      </c>
      <c r="P1083" t="s">
        <v>196</v>
      </c>
      <c r="Q1083" t="s">
        <v>197</v>
      </c>
      <c r="R1083" t="s">
        <v>198</v>
      </c>
      <c r="S1083" t="s">
        <v>81</v>
      </c>
    </row>
    <row r="1084" spans="1:19" x14ac:dyDescent="0.35">
      <c r="A1084">
        <v>53766</v>
      </c>
      <c r="C1084">
        <v>104</v>
      </c>
      <c r="D1084" t="s">
        <v>39</v>
      </c>
      <c r="E1084" t="s">
        <v>346</v>
      </c>
      <c r="F1084">
        <v>185</v>
      </c>
      <c r="G1084" s="22">
        <v>45432</v>
      </c>
      <c r="H1084" s="22">
        <v>45426</v>
      </c>
      <c r="I1084" s="22">
        <v>45426</v>
      </c>
      <c r="J1084" s="22">
        <v>45422</v>
      </c>
      <c r="K1084" s="22">
        <v>45425</v>
      </c>
      <c r="L1084" t="s">
        <v>192</v>
      </c>
      <c r="M1084" t="s">
        <v>242</v>
      </c>
      <c r="N1084" t="s">
        <v>347</v>
      </c>
      <c r="O1084" t="s">
        <v>412</v>
      </c>
      <c r="P1084" t="s">
        <v>196</v>
      </c>
      <c r="Q1084" t="s">
        <v>197</v>
      </c>
      <c r="R1084" t="s">
        <v>198</v>
      </c>
      <c r="S1084" t="s">
        <v>81</v>
      </c>
    </row>
    <row r="1085" spans="1:19" x14ac:dyDescent="0.35">
      <c r="A1085">
        <v>51427</v>
      </c>
      <c r="C1085">
        <v>104</v>
      </c>
      <c r="D1085" t="s">
        <v>39</v>
      </c>
      <c r="E1085" t="s">
        <v>209</v>
      </c>
      <c r="F1085">
        <v>1332.4</v>
      </c>
      <c r="G1085" s="22">
        <v>45426</v>
      </c>
      <c r="H1085" s="22">
        <v>45426</v>
      </c>
      <c r="I1085" s="22">
        <v>45426</v>
      </c>
      <c r="J1085" s="22">
        <v>45407</v>
      </c>
      <c r="K1085" s="22">
        <v>45407</v>
      </c>
      <c r="L1085" t="s">
        <v>192</v>
      </c>
      <c r="O1085" t="s">
        <v>418</v>
      </c>
      <c r="P1085" t="s">
        <v>196</v>
      </c>
      <c r="Q1085" t="s">
        <v>197</v>
      </c>
      <c r="R1085" t="s">
        <v>198</v>
      </c>
      <c r="S1085" t="s">
        <v>81</v>
      </c>
    </row>
    <row r="1086" spans="1:19" x14ac:dyDescent="0.35">
      <c r="A1086">
        <v>51432</v>
      </c>
      <c r="C1086">
        <v>104</v>
      </c>
      <c r="D1086" t="s">
        <v>39</v>
      </c>
      <c r="E1086" t="s">
        <v>209</v>
      </c>
      <c r="F1086">
        <v>271.2</v>
      </c>
      <c r="G1086" s="22">
        <v>45426</v>
      </c>
      <c r="H1086" s="22">
        <v>45426</v>
      </c>
      <c r="I1086" s="22">
        <v>45426</v>
      </c>
      <c r="J1086" s="22">
        <v>45407</v>
      </c>
      <c r="K1086" s="22">
        <v>45407</v>
      </c>
      <c r="L1086" t="s">
        <v>192</v>
      </c>
      <c r="O1086" t="s">
        <v>418</v>
      </c>
      <c r="P1086" t="s">
        <v>196</v>
      </c>
      <c r="Q1086" t="s">
        <v>197</v>
      </c>
      <c r="R1086" t="s">
        <v>198</v>
      </c>
      <c r="S1086" t="s">
        <v>81</v>
      </c>
    </row>
    <row r="1087" spans="1:19" x14ac:dyDescent="0.35">
      <c r="A1087">
        <v>52101</v>
      </c>
      <c r="C1087">
        <v>104</v>
      </c>
      <c r="D1087" t="s">
        <v>39</v>
      </c>
      <c r="E1087" t="s">
        <v>269</v>
      </c>
      <c r="F1087">
        <v>365.5</v>
      </c>
      <c r="G1087" s="22">
        <v>45426</v>
      </c>
      <c r="H1087" s="22">
        <v>45426</v>
      </c>
      <c r="I1087" s="22">
        <v>45426</v>
      </c>
      <c r="J1087" s="22">
        <v>45412</v>
      </c>
      <c r="K1087" s="22">
        <v>45414</v>
      </c>
      <c r="L1087" t="s">
        <v>192</v>
      </c>
      <c r="O1087" t="s">
        <v>418</v>
      </c>
      <c r="P1087" t="s">
        <v>196</v>
      </c>
      <c r="Q1087" t="s">
        <v>197</v>
      </c>
      <c r="R1087" t="s">
        <v>198</v>
      </c>
      <c r="S1087" t="s">
        <v>81</v>
      </c>
    </row>
    <row r="1088" spans="1:19" x14ac:dyDescent="0.35">
      <c r="A1088">
        <v>52432</v>
      </c>
      <c r="C1088">
        <v>104</v>
      </c>
      <c r="D1088" t="s">
        <v>39</v>
      </c>
      <c r="E1088" t="s">
        <v>204</v>
      </c>
      <c r="F1088">
        <v>524.5</v>
      </c>
      <c r="G1088" s="22">
        <v>45426</v>
      </c>
      <c r="H1088" s="22">
        <v>45426</v>
      </c>
      <c r="I1088" s="22">
        <v>45426</v>
      </c>
      <c r="J1088" s="22">
        <v>45411</v>
      </c>
      <c r="K1088" s="22">
        <v>45415</v>
      </c>
      <c r="L1088" t="s">
        <v>192</v>
      </c>
      <c r="O1088" t="s">
        <v>418</v>
      </c>
      <c r="P1088" t="s">
        <v>196</v>
      </c>
      <c r="Q1088" t="s">
        <v>197</v>
      </c>
      <c r="R1088" t="s">
        <v>198</v>
      </c>
      <c r="S1088" t="s">
        <v>81</v>
      </c>
    </row>
    <row r="1089" spans="1:19" x14ac:dyDescent="0.35">
      <c r="A1089">
        <v>51375</v>
      </c>
      <c r="C1089">
        <v>104</v>
      </c>
      <c r="D1089" t="s">
        <v>39</v>
      </c>
      <c r="E1089" t="s">
        <v>376</v>
      </c>
      <c r="F1089">
        <v>460</v>
      </c>
      <c r="G1089" s="22">
        <v>45424</v>
      </c>
      <c r="H1089" s="22">
        <v>45425</v>
      </c>
      <c r="I1089" s="22">
        <v>45425</v>
      </c>
      <c r="J1089" s="22">
        <v>45407</v>
      </c>
      <c r="K1089" s="22">
        <v>45407</v>
      </c>
      <c r="L1089" t="s">
        <v>97</v>
      </c>
      <c r="M1089" t="s">
        <v>239</v>
      </c>
      <c r="N1089" t="s">
        <v>377</v>
      </c>
      <c r="O1089" t="s">
        <v>421</v>
      </c>
      <c r="P1089" t="s">
        <v>196</v>
      </c>
      <c r="Q1089" t="s">
        <v>197</v>
      </c>
      <c r="R1089" t="s">
        <v>198</v>
      </c>
      <c r="S1089" t="s">
        <v>81</v>
      </c>
    </row>
    <row r="1090" spans="1:19" x14ac:dyDescent="0.35">
      <c r="A1090">
        <v>51719</v>
      </c>
      <c r="C1090">
        <v>104</v>
      </c>
      <c r="D1090" t="s">
        <v>39</v>
      </c>
      <c r="E1090" t="s">
        <v>268</v>
      </c>
      <c r="F1090">
        <v>1232.68</v>
      </c>
      <c r="G1090" s="22">
        <v>45425</v>
      </c>
      <c r="H1090" s="22">
        <v>45425</v>
      </c>
      <c r="I1090" s="22">
        <v>45425</v>
      </c>
      <c r="J1090" s="22">
        <v>45411</v>
      </c>
      <c r="K1090" s="22">
        <v>45411</v>
      </c>
      <c r="L1090" t="s">
        <v>192</v>
      </c>
      <c r="O1090" t="s">
        <v>418</v>
      </c>
      <c r="P1090" t="s">
        <v>196</v>
      </c>
      <c r="Q1090" t="s">
        <v>197</v>
      </c>
      <c r="R1090" t="s">
        <v>198</v>
      </c>
      <c r="S1090" t="s">
        <v>81</v>
      </c>
    </row>
    <row r="1091" spans="1:19" x14ac:dyDescent="0.35">
      <c r="A1091">
        <v>51720</v>
      </c>
      <c r="C1091">
        <v>104</v>
      </c>
      <c r="D1091" t="s">
        <v>39</v>
      </c>
      <c r="E1091" t="s">
        <v>206</v>
      </c>
      <c r="F1091">
        <v>462.5</v>
      </c>
      <c r="G1091" s="22">
        <v>45425</v>
      </c>
      <c r="H1091" s="22">
        <v>45425</v>
      </c>
      <c r="I1091" s="22">
        <v>45425</v>
      </c>
      <c r="J1091" s="22">
        <v>45409</v>
      </c>
      <c r="K1091" s="22">
        <v>45411</v>
      </c>
      <c r="L1091" t="s">
        <v>192</v>
      </c>
      <c r="O1091" t="s">
        <v>418</v>
      </c>
      <c r="P1091" t="s">
        <v>196</v>
      </c>
      <c r="Q1091" t="s">
        <v>197</v>
      </c>
      <c r="R1091" t="s">
        <v>198</v>
      </c>
      <c r="S1091" t="s">
        <v>81</v>
      </c>
    </row>
    <row r="1092" spans="1:19" x14ac:dyDescent="0.35">
      <c r="A1092">
        <v>51724</v>
      </c>
      <c r="C1092">
        <v>104</v>
      </c>
      <c r="D1092" t="s">
        <v>39</v>
      </c>
      <c r="E1092" t="s">
        <v>266</v>
      </c>
      <c r="F1092">
        <v>1303.02</v>
      </c>
      <c r="G1092" s="22">
        <v>45423</v>
      </c>
      <c r="H1092" s="22">
        <v>45425</v>
      </c>
      <c r="I1092" s="22">
        <v>45425</v>
      </c>
      <c r="J1092" s="22">
        <v>45411</v>
      </c>
      <c r="K1092" s="22">
        <v>45411</v>
      </c>
      <c r="L1092" t="s">
        <v>192</v>
      </c>
      <c r="O1092" t="s">
        <v>421</v>
      </c>
      <c r="P1092" t="s">
        <v>196</v>
      </c>
      <c r="Q1092" t="s">
        <v>197</v>
      </c>
      <c r="R1092" t="s">
        <v>198</v>
      </c>
      <c r="S1092" t="s">
        <v>81</v>
      </c>
    </row>
    <row r="1093" spans="1:19" x14ac:dyDescent="0.35">
      <c r="A1093">
        <v>51729</v>
      </c>
      <c r="C1093">
        <v>104</v>
      </c>
      <c r="D1093" t="s">
        <v>39</v>
      </c>
      <c r="E1093" t="s">
        <v>263</v>
      </c>
      <c r="F1093">
        <v>1346.48</v>
      </c>
      <c r="G1093" s="22">
        <v>45424</v>
      </c>
      <c r="H1093" s="22">
        <v>45425</v>
      </c>
      <c r="I1093" s="22">
        <v>45425</v>
      </c>
      <c r="J1093" s="22">
        <v>45411</v>
      </c>
      <c r="K1093" s="22">
        <v>45411</v>
      </c>
      <c r="L1093" t="s">
        <v>192</v>
      </c>
      <c r="O1093" t="s">
        <v>421</v>
      </c>
      <c r="P1093" t="s">
        <v>196</v>
      </c>
      <c r="Q1093" t="s">
        <v>197</v>
      </c>
      <c r="R1093" t="s">
        <v>198</v>
      </c>
      <c r="S1093" t="s">
        <v>81</v>
      </c>
    </row>
    <row r="1094" spans="1:19" x14ac:dyDescent="0.35">
      <c r="A1094">
        <v>51732</v>
      </c>
      <c r="C1094">
        <v>104</v>
      </c>
      <c r="D1094" t="s">
        <v>39</v>
      </c>
      <c r="E1094" t="s">
        <v>230</v>
      </c>
      <c r="F1094">
        <v>1410.4</v>
      </c>
      <c r="G1094" s="22">
        <v>45423</v>
      </c>
      <c r="H1094" s="22">
        <v>45425</v>
      </c>
      <c r="I1094" s="22">
        <v>45425</v>
      </c>
      <c r="J1094" s="22">
        <v>45411</v>
      </c>
      <c r="K1094" s="22">
        <v>45411</v>
      </c>
      <c r="L1094" t="s">
        <v>192</v>
      </c>
      <c r="O1094" t="s">
        <v>421</v>
      </c>
      <c r="P1094" t="s">
        <v>196</v>
      </c>
      <c r="Q1094" t="s">
        <v>197</v>
      </c>
      <c r="R1094" t="s">
        <v>198</v>
      </c>
      <c r="S1094" t="s">
        <v>81</v>
      </c>
    </row>
    <row r="1095" spans="1:19" x14ac:dyDescent="0.35">
      <c r="A1095">
        <v>51737</v>
      </c>
      <c r="C1095">
        <v>104</v>
      </c>
      <c r="D1095" t="s">
        <v>39</v>
      </c>
      <c r="E1095" t="s">
        <v>207</v>
      </c>
      <c r="F1095">
        <v>1309.9100000000001</v>
      </c>
      <c r="G1095" s="22">
        <v>45425</v>
      </c>
      <c r="H1095" s="22">
        <v>45425</v>
      </c>
      <c r="I1095" s="22">
        <v>45425</v>
      </c>
      <c r="J1095" s="22">
        <v>45411</v>
      </c>
      <c r="K1095" s="22">
        <v>45411</v>
      </c>
      <c r="L1095" t="s">
        <v>192</v>
      </c>
      <c r="O1095" t="s">
        <v>418</v>
      </c>
      <c r="P1095" t="s">
        <v>196</v>
      </c>
      <c r="Q1095" t="s">
        <v>197</v>
      </c>
      <c r="R1095" t="s">
        <v>198</v>
      </c>
      <c r="S1095" t="s">
        <v>81</v>
      </c>
    </row>
    <row r="1096" spans="1:19" x14ac:dyDescent="0.35">
      <c r="A1096">
        <v>51739</v>
      </c>
      <c r="C1096">
        <v>104</v>
      </c>
      <c r="D1096" t="s">
        <v>39</v>
      </c>
      <c r="E1096" t="s">
        <v>204</v>
      </c>
      <c r="F1096">
        <v>799</v>
      </c>
      <c r="G1096" s="22">
        <v>45423</v>
      </c>
      <c r="H1096" s="22">
        <v>45425</v>
      </c>
      <c r="I1096" s="22">
        <v>45425</v>
      </c>
      <c r="J1096" s="22">
        <v>45411</v>
      </c>
      <c r="K1096" s="22">
        <v>45411</v>
      </c>
      <c r="L1096" t="s">
        <v>192</v>
      </c>
      <c r="O1096" t="s">
        <v>421</v>
      </c>
      <c r="P1096" t="s">
        <v>196</v>
      </c>
      <c r="Q1096" t="s">
        <v>197</v>
      </c>
      <c r="R1096" t="s">
        <v>198</v>
      </c>
      <c r="S1096" t="s">
        <v>81</v>
      </c>
    </row>
    <row r="1097" spans="1:19" x14ac:dyDescent="0.35">
      <c r="A1097">
        <v>51740</v>
      </c>
      <c r="C1097">
        <v>104</v>
      </c>
      <c r="D1097" t="s">
        <v>39</v>
      </c>
      <c r="E1097" t="s">
        <v>387</v>
      </c>
      <c r="F1097">
        <v>555</v>
      </c>
      <c r="G1097" s="22">
        <v>45425</v>
      </c>
      <c r="H1097" s="22">
        <v>45425</v>
      </c>
      <c r="I1097" s="22">
        <v>45425</v>
      </c>
      <c r="J1097" s="22">
        <v>45405</v>
      </c>
      <c r="K1097" s="22">
        <v>45411</v>
      </c>
      <c r="L1097" t="s">
        <v>192</v>
      </c>
      <c r="M1097" t="s">
        <v>210</v>
      </c>
      <c r="N1097" t="s">
        <v>211</v>
      </c>
      <c r="O1097" t="s">
        <v>418</v>
      </c>
      <c r="P1097" t="s">
        <v>196</v>
      </c>
      <c r="Q1097" t="s">
        <v>197</v>
      </c>
      <c r="R1097" t="s">
        <v>198</v>
      </c>
      <c r="S1097" t="s">
        <v>81</v>
      </c>
    </row>
    <row r="1098" spans="1:19" x14ac:dyDescent="0.35">
      <c r="A1098">
        <v>52055</v>
      </c>
      <c r="C1098">
        <v>104</v>
      </c>
      <c r="D1098" t="s">
        <v>39</v>
      </c>
      <c r="E1098" t="s">
        <v>394</v>
      </c>
      <c r="F1098">
        <v>770</v>
      </c>
      <c r="G1098" s="22">
        <v>45425</v>
      </c>
      <c r="H1098" s="22">
        <v>45425</v>
      </c>
      <c r="I1098" s="22">
        <v>45425</v>
      </c>
      <c r="J1098" s="22">
        <v>45414</v>
      </c>
      <c r="K1098" s="22">
        <v>45414</v>
      </c>
      <c r="L1098" t="s">
        <v>192</v>
      </c>
      <c r="M1098" t="s">
        <v>193</v>
      </c>
      <c r="N1098" t="s">
        <v>223</v>
      </c>
      <c r="O1098" t="s">
        <v>418</v>
      </c>
      <c r="P1098" t="s">
        <v>196</v>
      </c>
      <c r="Q1098" t="s">
        <v>197</v>
      </c>
      <c r="R1098" t="s">
        <v>198</v>
      </c>
      <c r="S1098" t="s">
        <v>81</v>
      </c>
    </row>
    <row r="1099" spans="1:19" x14ac:dyDescent="0.35">
      <c r="A1099">
        <v>52110</v>
      </c>
      <c r="C1099">
        <v>104</v>
      </c>
      <c r="D1099" t="s">
        <v>39</v>
      </c>
      <c r="E1099" t="s">
        <v>230</v>
      </c>
      <c r="F1099">
        <v>180.51</v>
      </c>
      <c r="G1099" s="22">
        <v>45425</v>
      </c>
      <c r="H1099" s="22">
        <v>45425</v>
      </c>
      <c r="I1099" s="22">
        <v>45425</v>
      </c>
      <c r="J1099" s="22">
        <v>45411</v>
      </c>
      <c r="K1099" s="22">
        <v>45414</v>
      </c>
      <c r="L1099" t="s">
        <v>192</v>
      </c>
      <c r="O1099" t="s">
        <v>418</v>
      </c>
      <c r="P1099" t="s">
        <v>196</v>
      </c>
      <c r="Q1099" t="s">
        <v>197</v>
      </c>
      <c r="R1099" t="s">
        <v>198</v>
      </c>
      <c r="S1099" t="s">
        <v>81</v>
      </c>
    </row>
    <row r="1100" spans="1:19" x14ac:dyDescent="0.35">
      <c r="A1100">
        <v>52113</v>
      </c>
      <c r="C1100">
        <v>104</v>
      </c>
      <c r="D1100" t="s">
        <v>39</v>
      </c>
      <c r="E1100" t="s">
        <v>230</v>
      </c>
      <c r="F1100">
        <v>866.76</v>
      </c>
      <c r="G1100" s="22">
        <v>45425</v>
      </c>
      <c r="H1100" s="22">
        <v>45425</v>
      </c>
      <c r="I1100" s="22">
        <v>45425</v>
      </c>
      <c r="J1100" s="22">
        <v>45412</v>
      </c>
      <c r="K1100" s="22">
        <v>45414</v>
      </c>
      <c r="L1100" t="s">
        <v>192</v>
      </c>
      <c r="O1100" t="s">
        <v>418</v>
      </c>
      <c r="P1100" t="s">
        <v>196</v>
      </c>
      <c r="Q1100" t="s">
        <v>197</v>
      </c>
      <c r="R1100" t="s">
        <v>198</v>
      </c>
      <c r="S1100" t="s">
        <v>81</v>
      </c>
    </row>
    <row r="1101" spans="1:19" x14ac:dyDescent="0.35">
      <c r="A1101">
        <v>52398</v>
      </c>
      <c r="C1101">
        <v>104</v>
      </c>
      <c r="D1101" t="s">
        <v>39</v>
      </c>
      <c r="E1101" t="s">
        <v>228</v>
      </c>
      <c r="F1101">
        <v>760</v>
      </c>
      <c r="G1101" s="22">
        <v>45425</v>
      </c>
      <c r="H1101" s="22">
        <v>45425</v>
      </c>
      <c r="I1101" s="22">
        <v>45425</v>
      </c>
      <c r="J1101" s="22">
        <v>45415</v>
      </c>
      <c r="K1101" s="22">
        <v>45415</v>
      </c>
      <c r="L1101" t="s">
        <v>192</v>
      </c>
      <c r="O1101" t="s">
        <v>418</v>
      </c>
      <c r="P1101" t="s">
        <v>196</v>
      </c>
      <c r="Q1101" t="s">
        <v>197</v>
      </c>
      <c r="R1101" t="s">
        <v>198</v>
      </c>
      <c r="S1101" t="s">
        <v>81</v>
      </c>
    </row>
    <row r="1102" spans="1:19" x14ac:dyDescent="0.35">
      <c r="A1102">
        <v>52408</v>
      </c>
      <c r="C1102">
        <v>104</v>
      </c>
      <c r="D1102" t="s">
        <v>39</v>
      </c>
      <c r="E1102" t="s">
        <v>314</v>
      </c>
      <c r="F1102">
        <v>239.9</v>
      </c>
      <c r="G1102" s="22">
        <v>45425</v>
      </c>
      <c r="H1102" s="22">
        <v>45425</v>
      </c>
      <c r="I1102" s="22">
        <v>45425</v>
      </c>
      <c r="J1102" s="22">
        <v>45412</v>
      </c>
      <c r="K1102" s="22">
        <v>45415</v>
      </c>
      <c r="L1102" t="s">
        <v>192</v>
      </c>
      <c r="O1102" t="s">
        <v>418</v>
      </c>
      <c r="P1102" t="s">
        <v>196</v>
      </c>
      <c r="Q1102" t="s">
        <v>197</v>
      </c>
      <c r="R1102" t="s">
        <v>198</v>
      </c>
      <c r="S1102" t="s">
        <v>81</v>
      </c>
    </row>
    <row r="1103" spans="1:19" x14ac:dyDescent="0.35">
      <c r="A1103">
        <v>52412</v>
      </c>
      <c r="C1103">
        <v>104</v>
      </c>
      <c r="D1103" t="s">
        <v>39</v>
      </c>
      <c r="E1103" t="s">
        <v>314</v>
      </c>
      <c r="F1103">
        <v>4184.72</v>
      </c>
      <c r="G1103" s="22">
        <v>45425</v>
      </c>
      <c r="H1103" s="22">
        <v>45425</v>
      </c>
      <c r="I1103" s="22">
        <v>45425</v>
      </c>
      <c r="J1103" s="22">
        <v>45412</v>
      </c>
      <c r="K1103" s="22">
        <v>45415</v>
      </c>
      <c r="L1103" t="s">
        <v>192</v>
      </c>
      <c r="M1103" t="s">
        <v>210</v>
      </c>
      <c r="N1103" t="s">
        <v>211</v>
      </c>
      <c r="O1103" t="s">
        <v>418</v>
      </c>
      <c r="P1103" t="s">
        <v>196</v>
      </c>
      <c r="Q1103" t="s">
        <v>197</v>
      </c>
      <c r="R1103" t="s">
        <v>198</v>
      </c>
      <c r="S1103" t="s">
        <v>81</v>
      </c>
    </row>
    <row r="1104" spans="1:19" x14ac:dyDescent="0.35">
      <c r="A1104">
        <v>52424</v>
      </c>
      <c r="C1104">
        <v>104</v>
      </c>
      <c r="D1104" t="s">
        <v>39</v>
      </c>
      <c r="E1104" t="s">
        <v>330</v>
      </c>
      <c r="F1104">
        <v>501.22</v>
      </c>
      <c r="G1104" s="22">
        <v>45425</v>
      </c>
      <c r="H1104" s="22">
        <v>45425</v>
      </c>
      <c r="I1104" s="22">
        <v>45425</v>
      </c>
      <c r="J1104" s="22">
        <v>45412</v>
      </c>
      <c r="K1104" s="22">
        <v>45415</v>
      </c>
      <c r="L1104" t="s">
        <v>192</v>
      </c>
      <c r="O1104" t="s">
        <v>418</v>
      </c>
      <c r="P1104" t="s">
        <v>196</v>
      </c>
      <c r="Q1104" t="s">
        <v>197</v>
      </c>
      <c r="R1104" t="s">
        <v>198</v>
      </c>
      <c r="S1104" t="s">
        <v>81</v>
      </c>
    </row>
    <row r="1105" spans="1:19" x14ac:dyDescent="0.35">
      <c r="A1105">
        <v>43742</v>
      </c>
      <c r="B1105">
        <v>107917</v>
      </c>
      <c r="C1105">
        <v>104</v>
      </c>
      <c r="D1105" t="s">
        <v>39</v>
      </c>
      <c r="E1105" t="s">
        <v>370</v>
      </c>
      <c r="F1105">
        <v>2500</v>
      </c>
      <c r="G1105" s="22">
        <v>45425</v>
      </c>
      <c r="H1105" s="22">
        <v>45425</v>
      </c>
      <c r="I1105" s="22">
        <v>45425</v>
      </c>
      <c r="J1105" s="22">
        <v>45225</v>
      </c>
      <c r="K1105" s="22"/>
      <c r="M1105" t="s">
        <v>216</v>
      </c>
      <c r="N1105" t="s">
        <v>371</v>
      </c>
      <c r="O1105" t="s">
        <v>418</v>
      </c>
      <c r="P1105" t="s">
        <v>196</v>
      </c>
      <c r="Q1105" t="s">
        <v>197</v>
      </c>
      <c r="R1105" t="s">
        <v>198</v>
      </c>
      <c r="S1105" t="s">
        <v>81</v>
      </c>
    </row>
    <row r="1106" spans="1:19" x14ac:dyDescent="0.35">
      <c r="A1106">
        <v>49257</v>
      </c>
      <c r="C1106">
        <v>104</v>
      </c>
      <c r="D1106" t="s">
        <v>39</v>
      </c>
      <c r="E1106" t="s">
        <v>384</v>
      </c>
      <c r="F1106">
        <v>461.34</v>
      </c>
      <c r="G1106" s="22">
        <v>45425</v>
      </c>
      <c r="H1106" s="22">
        <v>45425</v>
      </c>
      <c r="I1106" s="22">
        <v>45425</v>
      </c>
      <c r="J1106" s="22">
        <v>45391</v>
      </c>
      <c r="K1106" s="22">
        <v>45394</v>
      </c>
      <c r="L1106" t="s">
        <v>192</v>
      </c>
      <c r="M1106" t="s">
        <v>193</v>
      </c>
      <c r="N1106" t="s">
        <v>304</v>
      </c>
      <c r="O1106" t="s">
        <v>418</v>
      </c>
      <c r="P1106" t="s">
        <v>196</v>
      </c>
      <c r="Q1106" t="s">
        <v>197</v>
      </c>
      <c r="R1106" t="s">
        <v>198</v>
      </c>
      <c r="S1106" t="s">
        <v>81</v>
      </c>
    </row>
    <row r="1107" spans="1:19" x14ac:dyDescent="0.35">
      <c r="A1107">
        <v>52859</v>
      </c>
      <c r="C1107">
        <v>104</v>
      </c>
      <c r="D1107" t="s">
        <v>39</v>
      </c>
      <c r="E1107" t="s">
        <v>314</v>
      </c>
      <c r="F1107">
        <v>770.56</v>
      </c>
      <c r="G1107" s="22">
        <v>45425</v>
      </c>
      <c r="H1107" s="22">
        <v>45425</v>
      </c>
      <c r="I1107" s="22">
        <v>45425</v>
      </c>
      <c r="J1107" s="22">
        <v>45418</v>
      </c>
      <c r="K1107" s="22">
        <v>45418</v>
      </c>
      <c r="L1107" t="s">
        <v>192</v>
      </c>
      <c r="O1107" t="s">
        <v>418</v>
      </c>
      <c r="P1107" t="s">
        <v>196</v>
      </c>
      <c r="Q1107" t="s">
        <v>197</v>
      </c>
      <c r="R1107" t="s">
        <v>198</v>
      </c>
      <c r="S1107" t="s">
        <v>81</v>
      </c>
    </row>
    <row r="1108" spans="1:19" x14ac:dyDescent="0.35">
      <c r="A1108">
        <v>52866</v>
      </c>
      <c r="C1108">
        <v>104</v>
      </c>
      <c r="D1108" t="s">
        <v>39</v>
      </c>
      <c r="E1108" t="s">
        <v>345</v>
      </c>
      <c r="F1108">
        <v>1905.88</v>
      </c>
      <c r="G1108" s="22">
        <v>45425</v>
      </c>
      <c r="H1108" s="22">
        <v>45425</v>
      </c>
      <c r="I1108" s="22">
        <v>45425</v>
      </c>
      <c r="J1108" s="22">
        <v>45414</v>
      </c>
      <c r="K1108" s="22">
        <v>45418</v>
      </c>
      <c r="L1108" t="s">
        <v>192</v>
      </c>
      <c r="O1108" t="s">
        <v>418</v>
      </c>
      <c r="P1108" t="s">
        <v>196</v>
      </c>
      <c r="Q1108" t="s">
        <v>197</v>
      </c>
      <c r="R1108" t="s">
        <v>198</v>
      </c>
      <c r="S1108" t="s">
        <v>81</v>
      </c>
    </row>
    <row r="1109" spans="1:19" x14ac:dyDescent="0.35">
      <c r="A1109">
        <v>53597</v>
      </c>
      <c r="B1109">
        <v>114801</v>
      </c>
      <c r="C1109">
        <v>104</v>
      </c>
      <c r="D1109" t="s">
        <v>39</v>
      </c>
      <c r="E1109" t="s">
        <v>378</v>
      </c>
      <c r="F1109">
        <v>2500</v>
      </c>
      <c r="G1109" s="22">
        <v>45425</v>
      </c>
      <c r="H1109" s="22">
        <v>45425</v>
      </c>
      <c r="I1109" s="22">
        <v>45425</v>
      </c>
      <c r="J1109" s="22">
        <v>45069</v>
      </c>
      <c r="K1109" s="22"/>
      <c r="M1109" t="s">
        <v>358</v>
      </c>
      <c r="N1109" t="s">
        <v>359</v>
      </c>
      <c r="O1109" t="s">
        <v>418</v>
      </c>
      <c r="P1109" t="s">
        <v>196</v>
      </c>
      <c r="Q1109" t="s">
        <v>197</v>
      </c>
      <c r="R1109" t="s">
        <v>198</v>
      </c>
      <c r="S1109" t="s">
        <v>81</v>
      </c>
    </row>
    <row r="1110" spans="1:19" x14ac:dyDescent="0.35">
      <c r="A1110">
        <v>53994</v>
      </c>
      <c r="C1110">
        <v>104</v>
      </c>
      <c r="D1110" t="s">
        <v>39</v>
      </c>
      <c r="E1110" t="s">
        <v>308</v>
      </c>
      <c r="F1110">
        <v>81.599999999999994</v>
      </c>
      <c r="G1110" s="22">
        <v>45425</v>
      </c>
      <c r="H1110" s="22"/>
      <c r="I1110" s="22">
        <v>45425</v>
      </c>
      <c r="J1110" s="22">
        <v>45425</v>
      </c>
      <c r="K1110" s="22">
        <v>45427</v>
      </c>
      <c r="L1110" t="s">
        <v>309</v>
      </c>
      <c r="M1110" t="s">
        <v>193</v>
      </c>
      <c r="N1110" t="s">
        <v>304</v>
      </c>
      <c r="O1110" t="s">
        <v>418</v>
      </c>
      <c r="P1110" t="s">
        <v>196</v>
      </c>
      <c r="Q1110" t="s">
        <v>197</v>
      </c>
      <c r="R1110" t="s">
        <v>198</v>
      </c>
      <c r="S1110" t="s">
        <v>81</v>
      </c>
    </row>
    <row r="1111" spans="1:19" x14ac:dyDescent="0.35">
      <c r="A1111">
        <v>47284</v>
      </c>
      <c r="C1111">
        <v>104</v>
      </c>
      <c r="D1111" t="s">
        <v>39</v>
      </c>
      <c r="E1111" t="s">
        <v>232</v>
      </c>
      <c r="F1111">
        <v>13266.67</v>
      </c>
      <c r="G1111" s="22">
        <v>45422</v>
      </c>
      <c r="H1111" s="22">
        <v>45422</v>
      </c>
      <c r="I1111" s="22">
        <v>45422</v>
      </c>
      <c r="J1111" s="22">
        <v>45383</v>
      </c>
      <c r="K1111" s="22">
        <v>45384</v>
      </c>
      <c r="L1111" t="s">
        <v>97</v>
      </c>
      <c r="M1111" t="s">
        <v>216</v>
      </c>
      <c r="N1111" t="s">
        <v>233</v>
      </c>
      <c r="O1111" t="s">
        <v>421</v>
      </c>
      <c r="P1111" t="s">
        <v>196</v>
      </c>
      <c r="Q1111" t="s">
        <v>197</v>
      </c>
      <c r="R1111" t="s">
        <v>198</v>
      </c>
      <c r="S1111" t="s">
        <v>81</v>
      </c>
    </row>
    <row r="1112" spans="1:19" x14ac:dyDescent="0.35">
      <c r="A1112">
        <v>50533</v>
      </c>
      <c r="C1112">
        <v>104</v>
      </c>
      <c r="D1112" t="s">
        <v>39</v>
      </c>
      <c r="E1112" t="s">
        <v>428</v>
      </c>
      <c r="F1112">
        <v>3000</v>
      </c>
      <c r="G1112" s="22">
        <v>45422</v>
      </c>
      <c r="H1112" s="22">
        <v>45422</v>
      </c>
      <c r="I1112" s="22">
        <v>45422</v>
      </c>
      <c r="J1112" s="22">
        <v>45401</v>
      </c>
      <c r="K1112" s="22">
        <v>45401</v>
      </c>
      <c r="L1112" t="s">
        <v>97</v>
      </c>
      <c r="M1112" t="s">
        <v>216</v>
      </c>
      <c r="N1112" t="s">
        <v>347</v>
      </c>
      <c r="O1112" t="s">
        <v>421</v>
      </c>
      <c r="P1112" t="s">
        <v>196</v>
      </c>
      <c r="Q1112" t="s">
        <v>197</v>
      </c>
      <c r="R1112" t="s">
        <v>198</v>
      </c>
      <c r="S1112" t="s">
        <v>81</v>
      </c>
    </row>
    <row r="1113" spans="1:19" x14ac:dyDescent="0.35">
      <c r="A1113">
        <v>50851</v>
      </c>
      <c r="C1113">
        <v>104</v>
      </c>
      <c r="D1113" t="s">
        <v>39</v>
      </c>
      <c r="E1113" t="s">
        <v>209</v>
      </c>
      <c r="F1113">
        <v>361.6</v>
      </c>
      <c r="G1113" s="22">
        <v>45422</v>
      </c>
      <c r="H1113" s="22">
        <v>45422</v>
      </c>
      <c r="I1113" s="22">
        <v>45422</v>
      </c>
      <c r="J1113" s="22">
        <v>45405</v>
      </c>
      <c r="K1113" s="22">
        <v>45405</v>
      </c>
      <c r="L1113" t="s">
        <v>192</v>
      </c>
      <c r="O1113" t="s">
        <v>421</v>
      </c>
      <c r="P1113" t="s">
        <v>196</v>
      </c>
      <c r="Q1113" t="s">
        <v>197</v>
      </c>
      <c r="R1113" t="s">
        <v>198</v>
      </c>
      <c r="S1113" t="s">
        <v>81</v>
      </c>
    </row>
    <row r="1114" spans="1:19" x14ac:dyDescent="0.35">
      <c r="A1114">
        <v>50869</v>
      </c>
      <c r="C1114">
        <v>104</v>
      </c>
      <c r="D1114" t="s">
        <v>39</v>
      </c>
      <c r="E1114" t="s">
        <v>209</v>
      </c>
      <c r="F1114">
        <v>171.4</v>
      </c>
      <c r="G1114" s="22">
        <v>45422</v>
      </c>
      <c r="H1114" s="22">
        <v>45422</v>
      </c>
      <c r="I1114" s="22">
        <v>45422</v>
      </c>
      <c r="J1114" s="22">
        <v>45405</v>
      </c>
      <c r="K1114" s="22">
        <v>45405</v>
      </c>
      <c r="L1114" t="s">
        <v>192</v>
      </c>
      <c r="O1114" t="s">
        <v>421</v>
      </c>
      <c r="P1114" t="s">
        <v>196</v>
      </c>
      <c r="Q1114" t="s">
        <v>197</v>
      </c>
      <c r="R1114" t="s">
        <v>198</v>
      </c>
      <c r="S1114" t="s">
        <v>81</v>
      </c>
    </row>
    <row r="1115" spans="1:19" x14ac:dyDescent="0.35">
      <c r="A1115">
        <v>51064</v>
      </c>
      <c r="C1115">
        <v>104</v>
      </c>
      <c r="D1115" t="s">
        <v>39</v>
      </c>
      <c r="E1115" t="s">
        <v>209</v>
      </c>
      <c r="F1115">
        <v>421.9</v>
      </c>
      <c r="G1115" s="22">
        <v>45422</v>
      </c>
      <c r="H1115" s="22">
        <v>45422</v>
      </c>
      <c r="I1115" s="22">
        <v>45422</v>
      </c>
      <c r="J1115" s="22">
        <v>45401</v>
      </c>
      <c r="K1115" s="22">
        <v>45406</v>
      </c>
      <c r="L1115" t="s">
        <v>192</v>
      </c>
      <c r="O1115" t="s">
        <v>421</v>
      </c>
      <c r="P1115" t="s">
        <v>196</v>
      </c>
      <c r="Q1115" t="s">
        <v>197</v>
      </c>
      <c r="R1115" t="s">
        <v>198</v>
      </c>
      <c r="S1115" t="s">
        <v>81</v>
      </c>
    </row>
    <row r="1116" spans="1:19" x14ac:dyDescent="0.35">
      <c r="A1116">
        <v>51426</v>
      </c>
      <c r="C1116">
        <v>104</v>
      </c>
      <c r="D1116" t="s">
        <v>39</v>
      </c>
      <c r="E1116" t="s">
        <v>282</v>
      </c>
      <c r="F1116">
        <v>608</v>
      </c>
      <c r="G1116" s="22">
        <v>45422</v>
      </c>
      <c r="H1116" s="22">
        <v>45422</v>
      </c>
      <c r="I1116" s="22">
        <v>45422</v>
      </c>
      <c r="J1116" s="22">
        <v>45407</v>
      </c>
      <c r="K1116" s="22">
        <v>45407</v>
      </c>
      <c r="L1116" t="s">
        <v>192</v>
      </c>
      <c r="O1116" t="s">
        <v>421</v>
      </c>
      <c r="P1116" t="s">
        <v>196</v>
      </c>
      <c r="Q1116" t="s">
        <v>197</v>
      </c>
      <c r="R1116" t="s">
        <v>198</v>
      </c>
      <c r="S1116" t="s">
        <v>81</v>
      </c>
    </row>
    <row r="1117" spans="1:19" x14ac:dyDescent="0.35">
      <c r="A1117">
        <v>51562</v>
      </c>
      <c r="C1117">
        <v>104</v>
      </c>
      <c r="D1117" t="s">
        <v>39</v>
      </c>
      <c r="E1117" t="s">
        <v>222</v>
      </c>
      <c r="F1117">
        <v>650</v>
      </c>
      <c r="G1117" s="22">
        <v>45422</v>
      </c>
      <c r="H1117" s="22">
        <v>45422</v>
      </c>
      <c r="I1117" s="22">
        <v>45422</v>
      </c>
      <c r="J1117" s="22">
        <v>45408</v>
      </c>
      <c r="K1117" s="22">
        <v>45408</v>
      </c>
      <c r="L1117" t="s">
        <v>192</v>
      </c>
      <c r="M1117" t="s">
        <v>261</v>
      </c>
      <c r="N1117" t="s">
        <v>262</v>
      </c>
      <c r="O1117" t="s">
        <v>421</v>
      </c>
      <c r="P1117" t="s">
        <v>196</v>
      </c>
      <c r="Q1117" t="s">
        <v>197</v>
      </c>
      <c r="R1117" t="s">
        <v>198</v>
      </c>
      <c r="S1117" t="s">
        <v>81</v>
      </c>
    </row>
    <row r="1118" spans="1:19" x14ac:dyDescent="0.35">
      <c r="A1118">
        <v>51727</v>
      </c>
      <c r="C1118">
        <v>104</v>
      </c>
      <c r="D1118" t="s">
        <v>39</v>
      </c>
      <c r="E1118" t="s">
        <v>303</v>
      </c>
      <c r="F1118">
        <v>1714.77</v>
      </c>
      <c r="G1118" s="22">
        <v>45422</v>
      </c>
      <c r="H1118" s="22">
        <v>45422</v>
      </c>
      <c r="I1118" s="22">
        <v>45422</v>
      </c>
      <c r="J1118" s="22">
        <v>45411</v>
      </c>
      <c r="K1118" s="22">
        <v>45411</v>
      </c>
      <c r="L1118" t="s">
        <v>192</v>
      </c>
      <c r="O1118" t="s">
        <v>421</v>
      </c>
      <c r="P1118" t="s">
        <v>196</v>
      </c>
      <c r="Q1118" t="s">
        <v>197</v>
      </c>
      <c r="R1118" t="s">
        <v>198</v>
      </c>
      <c r="S1118" t="s">
        <v>81</v>
      </c>
    </row>
    <row r="1119" spans="1:19" x14ac:dyDescent="0.35">
      <c r="A1119">
        <v>51730</v>
      </c>
      <c r="C1119">
        <v>104</v>
      </c>
      <c r="D1119" t="s">
        <v>39</v>
      </c>
      <c r="E1119" t="s">
        <v>208</v>
      </c>
      <c r="F1119">
        <v>3006.5</v>
      </c>
      <c r="G1119" s="22">
        <v>45422</v>
      </c>
      <c r="H1119" s="22">
        <v>45422</v>
      </c>
      <c r="I1119" s="22">
        <v>45422</v>
      </c>
      <c r="J1119" s="22">
        <v>45408</v>
      </c>
      <c r="K1119" s="22">
        <v>45411</v>
      </c>
      <c r="L1119" t="s">
        <v>192</v>
      </c>
      <c r="O1119" t="s">
        <v>421</v>
      </c>
      <c r="P1119" t="s">
        <v>196</v>
      </c>
      <c r="Q1119" t="s">
        <v>197</v>
      </c>
      <c r="R1119" t="s">
        <v>198</v>
      </c>
      <c r="S1119" t="s">
        <v>81</v>
      </c>
    </row>
    <row r="1120" spans="1:19" x14ac:dyDescent="0.35">
      <c r="A1120">
        <v>51731</v>
      </c>
      <c r="C1120">
        <v>104</v>
      </c>
      <c r="D1120" t="s">
        <v>39</v>
      </c>
      <c r="E1120" t="s">
        <v>231</v>
      </c>
      <c r="F1120">
        <v>123.44</v>
      </c>
      <c r="G1120" s="22">
        <v>45422</v>
      </c>
      <c r="H1120" s="22">
        <v>45422</v>
      </c>
      <c r="I1120" s="22">
        <v>45422</v>
      </c>
      <c r="J1120" s="22">
        <v>45407</v>
      </c>
      <c r="K1120" s="22">
        <v>45411</v>
      </c>
      <c r="L1120" t="s">
        <v>192</v>
      </c>
      <c r="O1120" t="s">
        <v>421</v>
      </c>
      <c r="P1120" t="s">
        <v>196</v>
      </c>
      <c r="Q1120" t="s">
        <v>197</v>
      </c>
      <c r="R1120" t="s">
        <v>198</v>
      </c>
      <c r="S1120" t="s">
        <v>81</v>
      </c>
    </row>
    <row r="1121" spans="1:19" x14ac:dyDescent="0.35">
      <c r="A1121">
        <v>51734</v>
      </c>
      <c r="C1121">
        <v>104</v>
      </c>
      <c r="D1121" t="s">
        <v>39</v>
      </c>
      <c r="E1121" t="s">
        <v>207</v>
      </c>
      <c r="F1121">
        <v>2232.15</v>
      </c>
      <c r="G1121" s="22">
        <v>45422</v>
      </c>
      <c r="H1121" s="22">
        <v>45422</v>
      </c>
      <c r="I1121" s="22">
        <v>45422</v>
      </c>
      <c r="J1121" s="22">
        <v>45411</v>
      </c>
      <c r="K1121" s="22">
        <v>45411</v>
      </c>
      <c r="L1121" t="s">
        <v>192</v>
      </c>
      <c r="O1121" t="s">
        <v>421</v>
      </c>
      <c r="P1121" t="s">
        <v>196</v>
      </c>
      <c r="Q1121" t="s">
        <v>197</v>
      </c>
      <c r="R1121" t="s">
        <v>198</v>
      </c>
      <c r="S1121" t="s">
        <v>81</v>
      </c>
    </row>
    <row r="1122" spans="1:19" x14ac:dyDescent="0.35">
      <c r="A1122">
        <v>51735</v>
      </c>
      <c r="C1122">
        <v>104</v>
      </c>
      <c r="D1122" t="s">
        <v>39</v>
      </c>
      <c r="E1122" t="s">
        <v>204</v>
      </c>
      <c r="F1122">
        <v>984</v>
      </c>
      <c r="G1122" s="22">
        <v>45422</v>
      </c>
      <c r="H1122" s="22">
        <v>45422</v>
      </c>
      <c r="I1122" s="22">
        <v>45422</v>
      </c>
      <c r="J1122" s="22">
        <v>45408</v>
      </c>
      <c r="K1122" s="22">
        <v>45411</v>
      </c>
      <c r="L1122" t="s">
        <v>192</v>
      </c>
      <c r="O1122" t="s">
        <v>421</v>
      </c>
      <c r="P1122" t="s">
        <v>196</v>
      </c>
      <c r="Q1122" t="s">
        <v>197</v>
      </c>
      <c r="R1122" t="s">
        <v>198</v>
      </c>
      <c r="S1122" t="s">
        <v>81</v>
      </c>
    </row>
    <row r="1123" spans="1:19" x14ac:dyDescent="0.35">
      <c r="A1123">
        <v>51736</v>
      </c>
      <c r="C1123">
        <v>104</v>
      </c>
      <c r="D1123" t="s">
        <v>39</v>
      </c>
      <c r="E1123" t="s">
        <v>206</v>
      </c>
      <c r="F1123">
        <v>740</v>
      </c>
      <c r="G1123" s="22">
        <v>45422</v>
      </c>
      <c r="H1123" s="22">
        <v>45422</v>
      </c>
      <c r="I1123" s="22">
        <v>45422</v>
      </c>
      <c r="J1123" s="22">
        <v>45411</v>
      </c>
      <c r="K1123" s="22">
        <v>45411</v>
      </c>
      <c r="L1123" t="s">
        <v>192</v>
      </c>
      <c r="O1123" t="s">
        <v>421</v>
      </c>
      <c r="P1123" t="s">
        <v>196</v>
      </c>
      <c r="Q1123" t="s">
        <v>197</v>
      </c>
      <c r="R1123" t="s">
        <v>198</v>
      </c>
      <c r="S1123" t="s">
        <v>81</v>
      </c>
    </row>
    <row r="1124" spans="1:19" x14ac:dyDescent="0.35">
      <c r="A1124">
        <v>52870</v>
      </c>
      <c r="C1124">
        <v>104</v>
      </c>
      <c r="D1124" t="s">
        <v>39</v>
      </c>
      <c r="E1124" t="s">
        <v>267</v>
      </c>
      <c r="F1124">
        <v>598</v>
      </c>
      <c r="G1124" s="22">
        <v>45422</v>
      </c>
      <c r="H1124" s="22">
        <v>45422</v>
      </c>
      <c r="I1124" s="22">
        <v>45422</v>
      </c>
      <c r="J1124" s="22">
        <v>45415</v>
      </c>
      <c r="K1124" s="22">
        <v>45418</v>
      </c>
      <c r="L1124" t="s">
        <v>192</v>
      </c>
      <c r="N1124" t="s">
        <v>223</v>
      </c>
      <c r="O1124" t="s">
        <v>421</v>
      </c>
      <c r="P1124" t="s">
        <v>196</v>
      </c>
      <c r="Q1124" t="s">
        <v>197</v>
      </c>
      <c r="R1124" t="s">
        <v>198</v>
      </c>
      <c r="S1124" t="s">
        <v>81</v>
      </c>
    </row>
    <row r="1125" spans="1:19" x14ac:dyDescent="0.35">
      <c r="A1125">
        <v>53773</v>
      </c>
      <c r="C1125">
        <v>104</v>
      </c>
      <c r="D1125" t="s">
        <v>39</v>
      </c>
      <c r="E1125" t="s">
        <v>308</v>
      </c>
      <c r="F1125">
        <v>20.58</v>
      </c>
      <c r="G1125" s="22">
        <v>45422</v>
      </c>
      <c r="H1125" s="22"/>
      <c r="I1125" s="22">
        <v>45422</v>
      </c>
      <c r="J1125" s="22">
        <v>45422</v>
      </c>
      <c r="K1125" s="22">
        <v>45425</v>
      </c>
      <c r="L1125" t="s">
        <v>309</v>
      </c>
      <c r="M1125" t="s">
        <v>210</v>
      </c>
      <c r="N1125" t="s">
        <v>221</v>
      </c>
      <c r="O1125" t="s">
        <v>421</v>
      </c>
      <c r="P1125" t="s">
        <v>196</v>
      </c>
      <c r="Q1125" t="s">
        <v>197</v>
      </c>
      <c r="R1125" t="s">
        <v>198</v>
      </c>
      <c r="S1125" t="s">
        <v>81</v>
      </c>
    </row>
    <row r="1126" spans="1:19" x14ac:dyDescent="0.35">
      <c r="A1126">
        <v>53774</v>
      </c>
      <c r="C1126">
        <v>104</v>
      </c>
      <c r="D1126" t="s">
        <v>39</v>
      </c>
      <c r="E1126" t="s">
        <v>308</v>
      </c>
      <c r="F1126">
        <v>11.7</v>
      </c>
      <c r="G1126" s="22">
        <v>45422</v>
      </c>
      <c r="H1126" s="22"/>
      <c r="I1126" s="22">
        <v>45422</v>
      </c>
      <c r="J1126" s="22">
        <v>45422</v>
      </c>
      <c r="K1126" s="22">
        <v>45425</v>
      </c>
      <c r="L1126" t="s">
        <v>309</v>
      </c>
      <c r="M1126" t="s">
        <v>280</v>
      </c>
      <c r="N1126" t="s">
        <v>281</v>
      </c>
      <c r="O1126" t="s">
        <v>421</v>
      </c>
      <c r="P1126" t="s">
        <v>196</v>
      </c>
      <c r="Q1126" t="s">
        <v>197</v>
      </c>
      <c r="R1126" t="s">
        <v>198</v>
      </c>
      <c r="S1126" t="s">
        <v>81</v>
      </c>
    </row>
    <row r="1127" spans="1:19" x14ac:dyDescent="0.35">
      <c r="A1127">
        <v>53152</v>
      </c>
      <c r="C1127">
        <v>104</v>
      </c>
      <c r="D1127" t="s">
        <v>39</v>
      </c>
      <c r="E1127" t="s">
        <v>218</v>
      </c>
      <c r="F1127">
        <v>4924.33</v>
      </c>
      <c r="G1127" s="22">
        <v>45421</v>
      </c>
      <c r="H1127" s="22">
        <v>45421</v>
      </c>
      <c r="I1127" s="22">
        <v>45421</v>
      </c>
      <c r="J1127" s="22">
        <v>45412</v>
      </c>
      <c r="K1127" s="22">
        <v>45420</v>
      </c>
      <c r="L1127" t="s">
        <v>192</v>
      </c>
      <c r="M1127" t="s">
        <v>216</v>
      </c>
      <c r="N1127" t="s">
        <v>219</v>
      </c>
      <c r="O1127" t="s">
        <v>421</v>
      </c>
      <c r="P1127" t="s">
        <v>196</v>
      </c>
      <c r="Q1127" t="s">
        <v>197</v>
      </c>
      <c r="R1127" t="s">
        <v>198</v>
      </c>
      <c r="S1127" t="s">
        <v>81</v>
      </c>
    </row>
    <row r="1128" spans="1:19" x14ac:dyDescent="0.35">
      <c r="A1128">
        <v>53155</v>
      </c>
      <c r="C1128">
        <v>104</v>
      </c>
      <c r="D1128" t="s">
        <v>39</v>
      </c>
      <c r="E1128" t="s">
        <v>218</v>
      </c>
      <c r="F1128">
        <v>16405.88</v>
      </c>
      <c r="G1128" s="22">
        <v>45421</v>
      </c>
      <c r="H1128" s="22">
        <v>45421</v>
      </c>
      <c r="I1128" s="22">
        <v>45421</v>
      </c>
      <c r="J1128" s="22">
        <v>45420</v>
      </c>
      <c r="K1128" s="22">
        <v>45420</v>
      </c>
      <c r="L1128" t="s">
        <v>192</v>
      </c>
      <c r="M1128" t="s">
        <v>216</v>
      </c>
      <c r="N1128" t="s">
        <v>219</v>
      </c>
      <c r="O1128" t="s">
        <v>421</v>
      </c>
      <c r="P1128" t="s">
        <v>196</v>
      </c>
      <c r="Q1128" t="s">
        <v>197</v>
      </c>
      <c r="R1128" t="s">
        <v>198</v>
      </c>
      <c r="S1128" t="s">
        <v>81</v>
      </c>
    </row>
    <row r="1129" spans="1:19" x14ac:dyDescent="0.35">
      <c r="A1129">
        <v>53617</v>
      </c>
      <c r="C1129">
        <v>104</v>
      </c>
      <c r="D1129" t="s">
        <v>39</v>
      </c>
      <c r="E1129" t="s">
        <v>308</v>
      </c>
      <c r="F1129">
        <v>60</v>
      </c>
      <c r="G1129" s="22">
        <v>45421</v>
      </c>
      <c r="H1129" s="22"/>
      <c r="I1129" s="22">
        <v>45421</v>
      </c>
      <c r="J1129" s="22">
        <v>45421</v>
      </c>
      <c r="K1129" s="22">
        <v>45422</v>
      </c>
      <c r="L1129" t="s">
        <v>309</v>
      </c>
      <c r="M1129" t="s">
        <v>193</v>
      </c>
      <c r="N1129" t="s">
        <v>329</v>
      </c>
      <c r="O1129" t="s">
        <v>421</v>
      </c>
      <c r="P1129" t="s">
        <v>196</v>
      </c>
      <c r="Q1129" t="s">
        <v>197</v>
      </c>
      <c r="R1129" t="s">
        <v>198</v>
      </c>
      <c r="S1129" t="s">
        <v>81</v>
      </c>
    </row>
    <row r="1130" spans="1:19" x14ac:dyDescent="0.35">
      <c r="A1130">
        <v>53618</v>
      </c>
      <c r="C1130">
        <v>104</v>
      </c>
      <c r="D1130" t="s">
        <v>39</v>
      </c>
      <c r="E1130" t="s">
        <v>308</v>
      </c>
      <c r="F1130">
        <v>82.81</v>
      </c>
      <c r="G1130" s="22">
        <v>45421</v>
      </c>
      <c r="H1130" s="22"/>
      <c r="I1130" s="22">
        <v>45421</v>
      </c>
      <c r="J1130" s="22">
        <v>45421</v>
      </c>
      <c r="K1130" s="22">
        <v>45422</v>
      </c>
      <c r="L1130" t="s">
        <v>309</v>
      </c>
      <c r="M1130" t="s">
        <v>280</v>
      </c>
      <c r="N1130" t="s">
        <v>281</v>
      </c>
      <c r="O1130" t="s">
        <v>421</v>
      </c>
      <c r="P1130" t="s">
        <v>196</v>
      </c>
      <c r="Q1130" t="s">
        <v>197</v>
      </c>
      <c r="R1130" t="s">
        <v>198</v>
      </c>
      <c r="S1130" t="s">
        <v>81</v>
      </c>
    </row>
    <row r="1131" spans="1:19" x14ac:dyDescent="0.35">
      <c r="A1131">
        <v>49746</v>
      </c>
      <c r="C1131">
        <v>104</v>
      </c>
      <c r="D1131" t="s">
        <v>39</v>
      </c>
      <c r="E1131" t="s">
        <v>290</v>
      </c>
      <c r="F1131">
        <v>315.60000000000002</v>
      </c>
      <c r="G1131" s="22">
        <v>45421</v>
      </c>
      <c r="H1131" s="22">
        <v>45421</v>
      </c>
      <c r="I1131" s="22">
        <v>45421</v>
      </c>
      <c r="J1131" s="22">
        <v>45392</v>
      </c>
      <c r="K1131" s="22">
        <v>45398</v>
      </c>
      <c r="L1131" t="s">
        <v>192</v>
      </c>
      <c r="O1131" t="s">
        <v>421</v>
      </c>
      <c r="P1131" t="s">
        <v>196</v>
      </c>
      <c r="Q1131" t="s">
        <v>197</v>
      </c>
      <c r="R1131" t="s">
        <v>198</v>
      </c>
      <c r="S1131" t="s">
        <v>81</v>
      </c>
    </row>
    <row r="1132" spans="1:19" x14ac:dyDescent="0.35">
      <c r="A1132">
        <v>50656</v>
      </c>
      <c r="C1132">
        <v>104</v>
      </c>
      <c r="D1132" t="s">
        <v>39</v>
      </c>
      <c r="E1132" t="s">
        <v>235</v>
      </c>
      <c r="F1132">
        <v>576.88</v>
      </c>
      <c r="G1132" s="22">
        <v>45421</v>
      </c>
      <c r="H1132" s="22">
        <v>45421</v>
      </c>
      <c r="I1132" s="22">
        <v>45421</v>
      </c>
      <c r="J1132" s="22">
        <v>45401</v>
      </c>
      <c r="K1132" s="22">
        <v>45401</v>
      </c>
      <c r="L1132" t="s">
        <v>192</v>
      </c>
      <c r="M1132" t="s">
        <v>210</v>
      </c>
      <c r="N1132" t="s">
        <v>221</v>
      </c>
      <c r="O1132" t="s">
        <v>421</v>
      </c>
      <c r="P1132" t="s">
        <v>196</v>
      </c>
      <c r="Q1132" t="s">
        <v>197</v>
      </c>
      <c r="R1132" t="s">
        <v>198</v>
      </c>
      <c r="S1132" t="s">
        <v>81</v>
      </c>
    </row>
    <row r="1133" spans="1:19" x14ac:dyDescent="0.35">
      <c r="A1133">
        <v>51733</v>
      </c>
      <c r="C1133">
        <v>104</v>
      </c>
      <c r="D1133" t="s">
        <v>39</v>
      </c>
      <c r="E1133" t="s">
        <v>230</v>
      </c>
      <c r="F1133">
        <v>1455.3</v>
      </c>
      <c r="G1133" s="22">
        <v>45421</v>
      </c>
      <c r="H1133" s="22">
        <v>45421</v>
      </c>
      <c r="I1133" s="22">
        <v>45421</v>
      </c>
      <c r="J1133" s="22">
        <v>45411</v>
      </c>
      <c r="K1133" s="22">
        <v>45411</v>
      </c>
      <c r="L1133" t="s">
        <v>192</v>
      </c>
      <c r="O1133" t="s">
        <v>421</v>
      </c>
      <c r="P1133" t="s">
        <v>196</v>
      </c>
      <c r="Q1133" t="s">
        <v>197</v>
      </c>
      <c r="R1133" t="s">
        <v>198</v>
      </c>
      <c r="S1133" t="s">
        <v>81</v>
      </c>
    </row>
    <row r="1134" spans="1:19" x14ac:dyDescent="0.35">
      <c r="A1134">
        <v>51404</v>
      </c>
      <c r="C1134">
        <v>104</v>
      </c>
      <c r="D1134" t="s">
        <v>39</v>
      </c>
      <c r="E1134" t="s">
        <v>230</v>
      </c>
      <c r="F1134">
        <v>103.5</v>
      </c>
      <c r="G1134" s="22">
        <v>45420</v>
      </c>
      <c r="H1134" s="22">
        <v>45420</v>
      </c>
      <c r="I1134" s="22">
        <v>45420</v>
      </c>
      <c r="J1134" s="22">
        <v>45407</v>
      </c>
      <c r="K1134" s="22">
        <v>45407</v>
      </c>
      <c r="L1134" t="s">
        <v>192</v>
      </c>
      <c r="O1134" t="s">
        <v>421</v>
      </c>
      <c r="P1134" t="s">
        <v>196</v>
      </c>
      <c r="Q1134" t="s">
        <v>197</v>
      </c>
      <c r="R1134" t="s">
        <v>198</v>
      </c>
      <c r="S1134" t="s">
        <v>81</v>
      </c>
    </row>
    <row r="1135" spans="1:19" x14ac:dyDescent="0.35">
      <c r="A1135">
        <v>51406</v>
      </c>
      <c r="C1135">
        <v>104</v>
      </c>
      <c r="D1135" t="s">
        <v>39</v>
      </c>
      <c r="E1135" t="s">
        <v>269</v>
      </c>
      <c r="F1135">
        <v>138.5</v>
      </c>
      <c r="G1135" s="22">
        <v>45420</v>
      </c>
      <c r="H1135" s="22">
        <v>45420</v>
      </c>
      <c r="I1135" s="22">
        <v>45420</v>
      </c>
      <c r="J1135" s="22">
        <v>45407</v>
      </c>
      <c r="K1135" s="22">
        <v>45407</v>
      </c>
      <c r="L1135" t="s">
        <v>192</v>
      </c>
      <c r="O1135" t="s">
        <v>421</v>
      </c>
      <c r="P1135" t="s">
        <v>196</v>
      </c>
      <c r="Q1135" t="s">
        <v>197</v>
      </c>
      <c r="R1135" t="s">
        <v>198</v>
      </c>
      <c r="S1135" t="s">
        <v>81</v>
      </c>
    </row>
    <row r="1136" spans="1:19" x14ac:dyDescent="0.35">
      <c r="A1136">
        <v>51422</v>
      </c>
      <c r="C1136">
        <v>104</v>
      </c>
      <c r="D1136" t="s">
        <v>39</v>
      </c>
      <c r="E1136" t="s">
        <v>301</v>
      </c>
      <c r="F1136">
        <v>1260</v>
      </c>
      <c r="G1136" s="22">
        <v>45420</v>
      </c>
      <c r="H1136" s="22">
        <v>45420</v>
      </c>
      <c r="I1136" s="22">
        <v>45420</v>
      </c>
      <c r="J1136" s="22">
        <v>45406</v>
      </c>
      <c r="K1136" s="22">
        <v>45407</v>
      </c>
      <c r="L1136" t="s">
        <v>192</v>
      </c>
      <c r="M1136" t="s">
        <v>193</v>
      </c>
      <c r="N1136" t="s">
        <v>223</v>
      </c>
      <c r="O1136" t="s">
        <v>421</v>
      </c>
      <c r="P1136" t="s">
        <v>196</v>
      </c>
      <c r="Q1136" t="s">
        <v>197</v>
      </c>
      <c r="R1136" t="s">
        <v>198</v>
      </c>
      <c r="S1136" t="s">
        <v>81</v>
      </c>
    </row>
    <row r="1137" spans="1:19" x14ac:dyDescent="0.35">
      <c r="A1137">
        <v>51424</v>
      </c>
      <c r="C1137">
        <v>104</v>
      </c>
      <c r="D1137" t="s">
        <v>39</v>
      </c>
      <c r="E1137" t="s">
        <v>204</v>
      </c>
      <c r="F1137">
        <v>706.8</v>
      </c>
      <c r="G1137" s="22">
        <v>45420</v>
      </c>
      <c r="H1137" s="22">
        <v>45420</v>
      </c>
      <c r="I1137" s="22">
        <v>45420</v>
      </c>
      <c r="J1137" s="22">
        <v>45407</v>
      </c>
      <c r="K1137" s="22">
        <v>45407</v>
      </c>
      <c r="L1137" t="s">
        <v>192</v>
      </c>
      <c r="O1137" t="s">
        <v>421</v>
      </c>
      <c r="P1137" t="s">
        <v>196</v>
      </c>
      <c r="Q1137" t="s">
        <v>197</v>
      </c>
      <c r="R1137" t="s">
        <v>198</v>
      </c>
      <c r="S1137" t="s">
        <v>81</v>
      </c>
    </row>
    <row r="1138" spans="1:19" x14ac:dyDescent="0.35">
      <c r="A1138">
        <v>51425</v>
      </c>
      <c r="C1138">
        <v>104</v>
      </c>
      <c r="D1138" t="s">
        <v>39</v>
      </c>
      <c r="E1138" t="s">
        <v>207</v>
      </c>
      <c r="F1138">
        <v>993.9</v>
      </c>
      <c r="G1138" s="22">
        <v>45420</v>
      </c>
      <c r="H1138" s="22">
        <v>45420</v>
      </c>
      <c r="I1138" s="22">
        <v>45420</v>
      </c>
      <c r="J1138" s="22">
        <v>45407</v>
      </c>
      <c r="K1138" s="22">
        <v>45407</v>
      </c>
      <c r="L1138" t="s">
        <v>192</v>
      </c>
      <c r="O1138" t="s">
        <v>421</v>
      </c>
      <c r="P1138" t="s">
        <v>196</v>
      </c>
      <c r="Q1138" t="s">
        <v>197</v>
      </c>
      <c r="R1138" t="s">
        <v>198</v>
      </c>
      <c r="S1138" t="s">
        <v>81</v>
      </c>
    </row>
    <row r="1139" spans="1:19" x14ac:dyDescent="0.35">
      <c r="A1139">
        <v>51569</v>
      </c>
      <c r="C1139">
        <v>104</v>
      </c>
      <c r="D1139" t="s">
        <v>39</v>
      </c>
      <c r="E1139" t="s">
        <v>263</v>
      </c>
      <c r="F1139">
        <v>614.4</v>
      </c>
      <c r="G1139" s="22">
        <v>45420</v>
      </c>
      <c r="H1139" s="22">
        <v>45420</v>
      </c>
      <c r="I1139" s="22">
        <v>45420</v>
      </c>
      <c r="J1139" s="22">
        <v>45408</v>
      </c>
      <c r="K1139" s="22">
        <v>45408</v>
      </c>
      <c r="L1139" t="s">
        <v>192</v>
      </c>
      <c r="O1139" t="s">
        <v>421</v>
      </c>
      <c r="P1139" t="s">
        <v>196</v>
      </c>
      <c r="Q1139" t="s">
        <v>197</v>
      </c>
      <c r="R1139" t="s">
        <v>198</v>
      </c>
      <c r="S1139" t="s">
        <v>81</v>
      </c>
    </row>
    <row r="1140" spans="1:19" x14ac:dyDescent="0.35">
      <c r="A1140">
        <v>52393</v>
      </c>
      <c r="C1140">
        <v>104</v>
      </c>
      <c r="D1140" t="s">
        <v>39</v>
      </c>
      <c r="E1140" t="s">
        <v>241</v>
      </c>
      <c r="F1140">
        <v>5130</v>
      </c>
      <c r="G1140" s="22">
        <v>45420</v>
      </c>
      <c r="H1140" s="22">
        <v>45420</v>
      </c>
      <c r="I1140" s="22">
        <v>45420</v>
      </c>
      <c r="J1140" s="22">
        <v>45412</v>
      </c>
      <c r="K1140" s="22">
        <v>45415</v>
      </c>
      <c r="L1140" t="s">
        <v>97</v>
      </c>
      <c r="M1140" t="s">
        <v>242</v>
      </c>
      <c r="N1140" t="s">
        <v>243</v>
      </c>
      <c r="O1140" t="s">
        <v>421</v>
      </c>
      <c r="P1140" t="s">
        <v>196</v>
      </c>
      <c r="Q1140" t="s">
        <v>197</v>
      </c>
      <c r="R1140" t="s">
        <v>198</v>
      </c>
      <c r="S1140" t="s">
        <v>81</v>
      </c>
    </row>
    <row r="1141" spans="1:19" x14ac:dyDescent="0.35">
      <c r="A1141">
        <v>49855</v>
      </c>
      <c r="C1141">
        <v>104</v>
      </c>
      <c r="D1141" t="s">
        <v>39</v>
      </c>
      <c r="E1141" t="s">
        <v>215</v>
      </c>
      <c r="F1141">
        <v>1400</v>
      </c>
      <c r="G1141" s="22">
        <v>45420</v>
      </c>
      <c r="H1141" s="22">
        <v>45420</v>
      </c>
      <c r="I1141" s="22">
        <v>45420</v>
      </c>
      <c r="J1141" s="22">
        <v>45413</v>
      </c>
      <c r="K1141" s="22">
        <v>45399</v>
      </c>
      <c r="L1141" t="s">
        <v>309</v>
      </c>
      <c r="M1141" t="s">
        <v>216</v>
      </c>
      <c r="N1141" t="s">
        <v>217</v>
      </c>
      <c r="O1141" t="s">
        <v>421</v>
      </c>
      <c r="P1141" t="s">
        <v>196</v>
      </c>
      <c r="Q1141" t="s">
        <v>197</v>
      </c>
      <c r="R1141" t="s">
        <v>198</v>
      </c>
      <c r="S1141" t="s">
        <v>81</v>
      </c>
    </row>
    <row r="1142" spans="1:19" x14ac:dyDescent="0.35">
      <c r="A1142">
        <v>50645</v>
      </c>
      <c r="C1142">
        <v>104</v>
      </c>
      <c r="D1142" t="s">
        <v>39</v>
      </c>
      <c r="E1142" t="s">
        <v>235</v>
      </c>
      <c r="F1142">
        <v>1505.72</v>
      </c>
      <c r="G1142" s="22">
        <v>45420</v>
      </c>
      <c r="H1142" s="22">
        <v>45420</v>
      </c>
      <c r="I1142" s="22">
        <v>45420</v>
      </c>
      <c r="J1142" s="22">
        <v>45401</v>
      </c>
      <c r="K1142" s="22">
        <v>45401</v>
      </c>
      <c r="L1142" t="s">
        <v>192</v>
      </c>
      <c r="O1142" t="s">
        <v>421</v>
      </c>
      <c r="P1142" t="s">
        <v>196</v>
      </c>
      <c r="Q1142" t="s">
        <v>197</v>
      </c>
      <c r="R1142" t="s">
        <v>198</v>
      </c>
      <c r="S1142" t="s">
        <v>81</v>
      </c>
    </row>
    <row r="1143" spans="1:19" x14ac:dyDescent="0.35">
      <c r="A1143">
        <v>50653</v>
      </c>
      <c r="C1143">
        <v>104</v>
      </c>
      <c r="D1143" t="s">
        <v>39</v>
      </c>
      <c r="E1143" t="s">
        <v>199</v>
      </c>
      <c r="F1143">
        <v>331.44</v>
      </c>
      <c r="G1143" s="22">
        <v>45420</v>
      </c>
      <c r="H1143" s="22">
        <v>45420</v>
      </c>
      <c r="I1143" s="22">
        <v>45420</v>
      </c>
      <c r="J1143" s="22">
        <v>45401</v>
      </c>
      <c r="K1143" s="22">
        <v>45401</v>
      </c>
      <c r="L1143" t="s">
        <v>192</v>
      </c>
      <c r="M1143" t="s">
        <v>193</v>
      </c>
      <c r="N1143" t="s">
        <v>194</v>
      </c>
      <c r="O1143" t="s">
        <v>421</v>
      </c>
      <c r="P1143" t="s">
        <v>196</v>
      </c>
      <c r="Q1143" t="s">
        <v>197</v>
      </c>
      <c r="R1143" t="s">
        <v>198</v>
      </c>
      <c r="S1143" t="s">
        <v>81</v>
      </c>
    </row>
    <row r="1144" spans="1:19" x14ac:dyDescent="0.35">
      <c r="A1144">
        <v>50889</v>
      </c>
      <c r="C1144">
        <v>104</v>
      </c>
      <c r="D1144" t="s">
        <v>39</v>
      </c>
      <c r="E1144" t="s">
        <v>429</v>
      </c>
      <c r="F1144">
        <v>2550</v>
      </c>
      <c r="G1144" s="22">
        <v>45420</v>
      </c>
      <c r="H1144" s="22">
        <v>45420</v>
      </c>
      <c r="I1144" s="22">
        <v>45420</v>
      </c>
      <c r="J1144" s="22">
        <v>45405</v>
      </c>
      <c r="K1144" s="22">
        <v>45405</v>
      </c>
      <c r="L1144" t="s">
        <v>97</v>
      </c>
      <c r="M1144" t="s">
        <v>280</v>
      </c>
      <c r="N1144" t="s">
        <v>281</v>
      </c>
      <c r="O1144" t="s">
        <v>421</v>
      </c>
      <c r="P1144" t="s">
        <v>196</v>
      </c>
      <c r="Q1144" t="s">
        <v>197</v>
      </c>
      <c r="R1144" t="s">
        <v>198</v>
      </c>
      <c r="S1144" t="s">
        <v>81</v>
      </c>
    </row>
    <row r="1145" spans="1:19" x14ac:dyDescent="0.35">
      <c r="A1145">
        <v>51059</v>
      </c>
      <c r="C1145">
        <v>104</v>
      </c>
      <c r="D1145" t="s">
        <v>39</v>
      </c>
      <c r="E1145" t="s">
        <v>231</v>
      </c>
      <c r="F1145">
        <v>1473.12</v>
      </c>
      <c r="G1145" s="22">
        <v>45420</v>
      </c>
      <c r="H1145" s="22">
        <v>45420</v>
      </c>
      <c r="I1145" s="22">
        <v>45420</v>
      </c>
      <c r="J1145" s="22">
        <v>45406</v>
      </c>
      <c r="K1145" s="22">
        <v>45406</v>
      </c>
      <c r="L1145" t="s">
        <v>192</v>
      </c>
      <c r="O1145" t="s">
        <v>421</v>
      </c>
      <c r="P1145" t="s">
        <v>196</v>
      </c>
      <c r="Q1145" t="s">
        <v>197</v>
      </c>
      <c r="R1145" t="s">
        <v>198</v>
      </c>
      <c r="S1145" t="s">
        <v>81</v>
      </c>
    </row>
    <row r="1146" spans="1:19" x14ac:dyDescent="0.35">
      <c r="A1146">
        <v>51060</v>
      </c>
      <c r="C1146">
        <v>104</v>
      </c>
      <c r="D1146" t="s">
        <v>39</v>
      </c>
      <c r="E1146" t="s">
        <v>231</v>
      </c>
      <c r="F1146">
        <v>761.82</v>
      </c>
      <c r="G1146" s="22">
        <v>45420</v>
      </c>
      <c r="H1146" s="22">
        <v>45420</v>
      </c>
      <c r="I1146" s="22">
        <v>45420</v>
      </c>
      <c r="J1146" s="22">
        <v>45406</v>
      </c>
      <c r="K1146" s="22">
        <v>45406</v>
      </c>
      <c r="L1146" t="s">
        <v>192</v>
      </c>
      <c r="O1146" t="s">
        <v>421</v>
      </c>
      <c r="P1146" t="s">
        <v>196</v>
      </c>
      <c r="Q1146" t="s">
        <v>197</v>
      </c>
      <c r="R1146" t="s">
        <v>198</v>
      </c>
      <c r="S1146" t="s">
        <v>81</v>
      </c>
    </row>
    <row r="1147" spans="1:19" x14ac:dyDescent="0.35">
      <c r="A1147">
        <v>53621</v>
      </c>
      <c r="C1147">
        <v>104</v>
      </c>
      <c r="D1147" t="s">
        <v>39</v>
      </c>
      <c r="E1147" t="s">
        <v>308</v>
      </c>
      <c r="F1147">
        <v>23.18</v>
      </c>
      <c r="G1147" s="22">
        <v>45420</v>
      </c>
      <c r="H1147" s="22"/>
      <c r="I1147" s="22">
        <v>45420</v>
      </c>
      <c r="J1147" s="22">
        <v>45420</v>
      </c>
      <c r="K1147" s="22">
        <v>45422</v>
      </c>
      <c r="L1147" t="s">
        <v>309</v>
      </c>
      <c r="M1147" t="s">
        <v>193</v>
      </c>
      <c r="N1147" t="s">
        <v>329</v>
      </c>
      <c r="O1147" t="s">
        <v>421</v>
      </c>
      <c r="P1147" t="s">
        <v>196</v>
      </c>
      <c r="Q1147" t="s">
        <v>197</v>
      </c>
      <c r="R1147" t="s">
        <v>198</v>
      </c>
      <c r="S1147" t="s">
        <v>81</v>
      </c>
    </row>
    <row r="1148" spans="1:19" x14ac:dyDescent="0.35">
      <c r="A1148">
        <v>49955</v>
      </c>
      <c r="C1148">
        <v>104</v>
      </c>
      <c r="D1148" t="s">
        <v>39</v>
      </c>
      <c r="E1148" t="s">
        <v>222</v>
      </c>
      <c r="F1148">
        <v>319.39999999999998</v>
      </c>
      <c r="G1148" s="22">
        <v>45419</v>
      </c>
      <c r="H1148" s="22">
        <v>45419</v>
      </c>
      <c r="I1148" s="22">
        <v>45419</v>
      </c>
      <c r="J1148" s="22">
        <v>45399</v>
      </c>
      <c r="K1148" s="22">
        <v>45399</v>
      </c>
      <c r="L1148" t="s">
        <v>192</v>
      </c>
      <c r="M1148" t="s">
        <v>210</v>
      </c>
      <c r="N1148" t="s">
        <v>221</v>
      </c>
      <c r="O1148" t="s">
        <v>421</v>
      </c>
      <c r="P1148" t="s">
        <v>196</v>
      </c>
      <c r="Q1148" t="s">
        <v>197</v>
      </c>
      <c r="R1148" t="s">
        <v>198</v>
      </c>
      <c r="S1148" t="s">
        <v>81</v>
      </c>
    </row>
    <row r="1149" spans="1:19" x14ac:dyDescent="0.35">
      <c r="A1149">
        <v>50600</v>
      </c>
      <c r="C1149">
        <v>104</v>
      </c>
      <c r="D1149" t="s">
        <v>39</v>
      </c>
      <c r="E1149" t="s">
        <v>209</v>
      </c>
      <c r="F1149">
        <v>2751.5</v>
      </c>
      <c r="G1149" s="22">
        <v>45419</v>
      </c>
      <c r="H1149" s="22">
        <v>45419</v>
      </c>
      <c r="I1149" s="22">
        <v>45419</v>
      </c>
      <c r="J1149" s="22">
        <v>45401</v>
      </c>
      <c r="K1149" s="22">
        <v>45401</v>
      </c>
      <c r="L1149" t="s">
        <v>192</v>
      </c>
      <c r="O1149" t="s">
        <v>421</v>
      </c>
      <c r="P1149" t="s">
        <v>196</v>
      </c>
      <c r="Q1149" t="s">
        <v>197</v>
      </c>
      <c r="R1149" t="s">
        <v>198</v>
      </c>
      <c r="S1149" t="s">
        <v>81</v>
      </c>
    </row>
    <row r="1150" spans="1:19" x14ac:dyDescent="0.35">
      <c r="A1150">
        <v>50646</v>
      </c>
      <c r="C1150">
        <v>104</v>
      </c>
      <c r="D1150" t="s">
        <v>39</v>
      </c>
      <c r="E1150" t="s">
        <v>237</v>
      </c>
      <c r="F1150">
        <v>1300.5</v>
      </c>
      <c r="G1150" s="22">
        <v>45419</v>
      </c>
      <c r="H1150" s="22">
        <v>45419</v>
      </c>
      <c r="I1150" s="22">
        <v>45419</v>
      </c>
      <c r="J1150" s="22">
        <v>45401</v>
      </c>
      <c r="K1150" s="22">
        <v>45401</v>
      </c>
      <c r="L1150" t="s">
        <v>192</v>
      </c>
      <c r="O1150" t="s">
        <v>421</v>
      </c>
      <c r="P1150" t="s">
        <v>196</v>
      </c>
      <c r="Q1150" t="s">
        <v>197</v>
      </c>
      <c r="R1150" t="s">
        <v>198</v>
      </c>
      <c r="S1150" t="s">
        <v>81</v>
      </c>
    </row>
    <row r="1151" spans="1:19" x14ac:dyDescent="0.35">
      <c r="A1151">
        <v>50649</v>
      </c>
      <c r="C1151">
        <v>104</v>
      </c>
      <c r="D1151" t="s">
        <v>39</v>
      </c>
      <c r="F1151">
        <v>1784.74</v>
      </c>
      <c r="G1151" s="22">
        <v>45419</v>
      </c>
      <c r="H1151" s="22">
        <v>45419</v>
      </c>
      <c r="I1151" s="22">
        <v>45419</v>
      </c>
      <c r="J1151" s="22">
        <v>45401</v>
      </c>
      <c r="K1151" s="22">
        <v>45401</v>
      </c>
      <c r="L1151" t="s">
        <v>192</v>
      </c>
      <c r="O1151" t="s">
        <v>421</v>
      </c>
      <c r="P1151" t="s">
        <v>196</v>
      </c>
      <c r="Q1151" t="s">
        <v>197</v>
      </c>
      <c r="R1151" t="s">
        <v>198</v>
      </c>
      <c r="S1151" t="s">
        <v>81</v>
      </c>
    </row>
    <row r="1152" spans="1:19" x14ac:dyDescent="0.35">
      <c r="A1152">
        <v>50866</v>
      </c>
      <c r="C1152">
        <v>104</v>
      </c>
      <c r="D1152" t="s">
        <v>39</v>
      </c>
      <c r="E1152" t="s">
        <v>231</v>
      </c>
      <c r="F1152">
        <v>125.29</v>
      </c>
      <c r="G1152" s="22">
        <v>45419</v>
      </c>
      <c r="H1152" s="22">
        <v>45419</v>
      </c>
      <c r="I1152" s="22">
        <v>45419</v>
      </c>
      <c r="J1152" s="22">
        <v>45405</v>
      </c>
      <c r="K1152" s="22">
        <v>45405</v>
      </c>
      <c r="L1152" t="s">
        <v>192</v>
      </c>
      <c r="O1152" t="s">
        <v>421</v>
      </c>
      <c r="P1152" t="s">
        <v>196</v>
      </c>
      <c r="Q1152" t="s">
        <v>197</v>
      </c>
      <c r="R1152" t="s">
        <v>198</v>
      </c>
      <c r="S1152" t="s">
        <v>81</v>
      </c>
    </row>
    <row r="1153" spans="1:19" x14ac:dyDescent="0.35">
      <c r="A1153">
        <v>50868</v>
      </c>
      <c r="C1153">
        <v>104</v>
      </c>
      <c r="D1153" t="s">
        <v>39</v>
      </c>
      <c r="E1153" t="s">
        <v>209</v>
      </c>
      <c r="F1153">
        <v>949.5</v>
      </c>
      <c r="G1153" s="22">
        <v>45419</v>
      </c>
      <c r="H1153" s="22">
        <v>45419</v>
      </c>
      <c r="I1153" s="22">
        <v>45419</v>
      </c>
      <c r="J1153" s="22">
        <v>45405</v>
      </c>
      <c r="K1153" s="22">
        <v>45405</v>
      </c>
      <c r="L1153" t="s">
        <v>192</v>
      </c>
      <c r="O1153" t="s">
        <v>421</v>
      </c>
      <c r="P1153" t="s">
        <v>196</v>
      </c>
      <c r="Q1153" t="s">
        <v>197</v>
      </c>
      <c r="R1153" t="s">
        <v>198</v>
      </c>
      <c r="S1153" t="s">
        <v>81</v>
      </c>
    </row>
    <row r="1154" spans="1:19" x14ac:dyDescent="0.35">
      <c r="A1154">
        <v>51048</v>
      </c>
      <c r="C1154">
        <v>104</v>
      </c>
      <c r="D1154" t="s">
        <v>39</v>
      </c>
      <c r="E1154" t="s">
        <v>207</v>
      </c>
      <c r="F1154">
        <v>1122.97</v>
      </c>
      <c r="G1154" s="22">
        <v>45419</v>
      </c>
      <c r="H1154" s="22">
        <v>45419</v>
      </c>
      <c r="I1154" s="22">
        <v>45419</v>
      </c>
      <c r="J1154" s="22">
        <v>45405</v>
      </c>
      <c r="K1154" s="22">
        <v>45406</v>
      </c>
      <c r="L1154" t="s">
        <v>192</v>
      </c>
      <c r="O1154" t="s">
        <v>421</v>
      </c>
      <c r="P1154" t="s">
        <v>196</v>
      </c>
      <c r="Q1154" t="s">
        <v>197</v>
      </c>
      <c r="R1154" t="s">
        <v>198</v>
      </c>
      <c r="S1154" t="s">
        <v>81</v>
      </c>
    </row>
    <row r="1155" spans="1:19" x14ac:dyDescent="0.35">
      <c r="A1155">
        <v>51065</v>
      </c>
      <c r="C1155">
        <v>104</v>
      </c>
      <c r="D1155" t="s">
        <v>39</v>
      </c>
      <c r="E1155" t="s">
        <v>204</v>
      </c>
      <c r="F1155">
        <v>243.5</v>
      </c>
      <c r="G1155" s="22">
        <v>45419</v>
      </c>
      <c r="H1155" s="22">
        <v>45419</v>
      </c>
      <c r="I1155" s="22">
        <v>45419</v>
      </c>
      <c r="J1155" s="22">
        <v>45406</v>
      </c>
      <c r="K1155" s="22">
        <v>45406</v>
      </c>
      <c r="L1155" t="s">
        <v>192</v>
      </c>
      <c r="O1155" t="s">
        <v>421</v>
      </c>
      <c r="P1155" t="s">
        <v>196</v>
      </c>
      <c r="Q1155" t="s">
        <v>197</v>
      </c>
      <c r="R1155" t="s">
        <v>198</v>
      </c>
      <c r="S1155" t="s">
        <v>81</v>
      </c>
    </row>
    <row r="1156" spans="1:19" x14ac:dyDescent="0.35">
      <c r="A1156">
        <v>51430</v>
      </c>
      <c r="C1156">
        <v>104</v>
      </c>
      <c r="D1156" t="s">
        <v>39</v>
      </c>
      <c r="E1156" t="s">
        <v>230</v>
      </c>
      <c r="F1156">
        <v>204.93</v>
      </c>
      <c r="G1156" s="22">
        <v>45419</v>
      </c>
      <c r="H1156" s="22">
        <v>45419</v>
      </c>
      <c r="I1156" s="22">
        <v>45419</v>
      </c>
      <c r="J1156" s="22">
        <v>45407</v>
      </c>
      <c r="K1156" s="22">
        <v>45407</v>
      </c>
      <c r="L1156" t="s">
        <v>192</v>
      </c>
      <c r="O1156" t="s">
        <v>421</v>
      </c>
      <c r="P1156" t="s">
        <v>196</v>
      </c>
      <c r="Q1156" t="s">
        <v>197</v>
      </c>
      <c r="R1156" t="s">
        <v>198</v>
      </c>
      <c r="S1156" t="s">
        <v>81</v>
      </c>
    </row>
    <row r="1157" spans="1:19" x14ac:dyDescent="0.35">
      <c r="A1157">
        <v>52046</v>
      </c>
      <c r="C1157">
        <v>104</v>
      </c>
      <c r="D1157" t="s">
        <v>39</v>
      </c>
      <c r="E1157" t="s">
        <v>218</v>
      </c>
      <c r="F1157">
        <v>18525.189999999999</v>
      </c>
      <c r="G1157" s="22">
        <v>45419</v>
      </c>
      <c r="H1157" s="22">
        <v>45419</v>
      </c>
      <c r="I1157" s="22">
        <v>45419</v>
      </c>
      <c r="J1157" s="22">
        <v>45412</v>
      </c>
      <c r="K1157" s="22">
        <v>45414</v>
      </c>
      <c r="L1157" t="s">
        <v>192</v>
      </c>
      <c r="M1157" t="s">
        <v>216</v>
      </c>
      <c r="N1157" t="s">
        <v>219</v>
      </c>
      <c r="O1157" t="s">
        <v>421</v>
      </c>
      <c r="P1157" t="s">
        <v>196</v>
      </c>
      <c r="Q1157" t="s">
        <v>197</v>
      </c>
      <c r="R1157" t="s">
        <v>198</v>
      </c>
      <c r="S1157" t="s">
        <v>81</v>
      </c>
    </row>
    <row r="1158" spans="1:19" x14ac:dyDescent="0.35">
      <c r="A1158">
        <v>52098</v>
      </c>
      <c r="C1158">
        <v>104</v>
      </c>
      <c r="D1158" t="s">
        <v>39</v>
      </c>
      <c r="E1158" t="s">
        <v>267</v>
      </c>
      <c r="F1158">
        <v>598</v>
      </c>
      <c r="G1158" s="22">
        <v>45419</v>
      </c>
      <c r="H1158" s="22">
        <v>45419</v>
      </c>
      <c r="I1158" s="22">
        <v>45419</v>
      </c>
      <c r="J1158" s="22">
        <v>45412</v>
      </c>
      <c r="K1158" s="22">
        <v>45414</v>
      </c>
      <c r="L1158" t="s">
        <v>192</v>
      </c>
      <c r="O1158" t="s">
        <v>421</v>
      </c>
      <c r="P1158" t="s">
        <v>196</v>
      </c>
      <c r="Q1158" t="s">
        <v>197</v>
      </c>
      <c r="R1158" t="s">
        <v>198</v>
      </c>
      <c r="S1158" t="s">
        <v>81</v>
      </c>
    </row>
    <row r="1159" spans="1:19" x14ac:dyDescent="0.35">
      <c r="A1159">
        <v>52767</v>
      </c>
      <c r="C1159">
        <v>104</v>
      </c>
      <c r="D1159" t="s">
        <v>39</v>
      </c>
      <c r="E1159" t="s">
        <v>267</v>
      </c>
      <c r="F1159">
        <v>448.5</v>
      </c>
      <c r="G1159" s="22">
        <v>45415</v>
      </c>
      <c r="H1159" s="22">
        <v>45419</v>
      </c>
      <c r="I1159" s="22">
        <v>45419</v>
      </c>
      <c r="J1159" s="22">
        <v>45408</v>
      </c>
      <c r="K1159" s="22">
        <v>45418</v>
      </c>
      <c r="L1159" t="s">
        <v>192</v>
      </c>
      <c r="M1159" t="s">
        <v>193</v>
      </c>
      <c r="N1159" t="s">
        <v>223</v>
      </c>
      <c r="O1159" t="s">
        <v>430</v>
      </c>
      <c r="P1159" t="s">
        <v>196</v>
      </c>
      <c r="Q1159" t="s">
        <v>197</v>
      </c>
      <c r="R1159" t="s">
        <v>198</v>
      </c>
      <c r="S1159" t="s">
        <v>81</v>
      </c>
    </row>
    <row r="1160" spans="1:19" x14ac:dyDescent="0.35">
      <c r="A1160">
        <v>52776</v>
      </c>
      <c r="C1160">
        <v>104</v>
      </c>
      <c r="D1160" t="s">
        <v>39</v>
      </c>
      <c r="E1160" t="s">
        <v>361</v>
      </c>
      <c r="F1160">
        <v>3240.86</v>
      </c>
      <c r="G1160" s="22">
        <v>45419</v>
      </c>
      <c r="H1160" s="22">
        <v>45419</v>
      </c>
      <c r="I1160" s="22">
        <v>45419</v>
      </c>
      <c r="J1160" s="22">
        <v>45412</v>
      </c>
      <c r="K1160" s="22"/>
      <c r="M1160" t="s">
        <v>216</v>
      </c>
      <c r="N1160" t="s">
        <v>233</v>
      </c>
      <c r="O1160" t="s">
        <v>421</v>
      </c>
      <c r="P1160" t="s">
        <v>196</v>
      </c>
      <c r="Q1160" t="s">
        <v>197</v>
      </c>
      <c r="R1160" t="s">
        <v>198</v>
      </c>
      <c r="S1160" t="s">
        <v>81</v>
      </c>
    </row>
    <row r="1161" spans="1:19" x14ac:dyDescent="0.35">
      <c r="A1161">
        <v>52777</v>
      </c>
      <c r="C1161">
        <v>104</v>
      </c>
      <c r="D1161" t="s">
        <v>39</v>
      </c>
      <c r="E1161" t="s">
        <v>244</v>
      </c>
      <c r="F1161">
        <v>3245.41</v>
      </c>
      <c r="G1161" s="22">
        <v>45419</v>
      </c>
      <c r="H1161" s="22">
        <v>45419</v>
      </c>
      <c r="I1161" s="22">
        <v>45419</v>
      </c>
      <c r="J1161" s="22">
        <v>45412</v>
      </c>
      <c r="K1161" s="22"/>
      <c r="M1161" t="s">
        <v>216</v>
      </c>
      <c r="N1161" t="s">
        <v>233</v>
      </c>
      <c r="O1161" t="s">
        <v>421</v>
      </c>
      <c r="P1161" t="s">
        <v>196</v>
      </c>
      <c r="Q1161" t="s">
        <v>197</v>
      </c>
      <c r="R1161" t="s">
        <v>198</v>
      </c>
      <c r="S1161" t="s">
        <v>81</v>
      </c>
    </row>
    <row r="1162" spans="1:19" x14ac:dyDescent="0.35">
      <c r="A1162">
        <v>52778</v>
      </c>
      <c r="C1162">
        <v>104</v>
      </c>
      <c r="D1162" t="s">
        <v>39</v>
      </c>
      <c r="E1162" t="s">
        <v>245</v>
      </c>
      <c r="F1162">
        <v>3942.52</v>
      </c>
      <c r="G1162" s="22">
        <v>45419</v>
      </c>
      <c r="H1162" s="22">
        <v>45419</v>
      </c>
      <c r="I1162" s="22">
        <v>45419</v>
      </c>
      <c r="J1162" s="22">
        <v>45412</v>
      </c>
      <c r="K1162" s="22"/>
      <c r="M1162" t="s">
        <v>216</v>
      </c>
      <c r="N1162" t="s">
        <v>233</v>
      </c>
      <c r="O1162" t="s">
        <v>421</v>
      </c>
      <c r="P1162" t="s">
        <v>196</v>
      </c>
      <c r="Q1162" t="s">
        <v>197</v>
      </c>
      <c r="R1162" t="s">
        <v>198</v>
      </c>
      <c r="S1162" t="s">
        <v>81</v>
      </c>
    </row>
    <row r="1163" spans="1:19" x14ac:dyDescent="0.35">
      <c r="A1163">
        <v>52779</v>
      </c>
      <c r="C1163">
        <v>104</v>
      </c>
      <c r="D1163" t="s">
        <v>39</v>
      </c>
      <c r="E1163" t="s">
        <v>246</v>
      </c>
      <c r="F1163">
        <v>4020.24</v>
      </c>
      <c r="G1163" s="22">
        <v>45419</v>
      </c>
      <c r="H1163" s="22">
        <v>45419</v>
      </c>
      <c r="I1163" s="22">
        <v>45419</v>
      </c>
      <c r="J1163" s="22">
        <v>45412</v>
      </c>
      <c r="K1163" s="22"/>
      <c r="M1163" t="s">
        <v>216</v>
      </c>
      <c r="N1163" t="s">
        <v>233</v>
      </c>
      <c r="O1163" t="s">
        <v>421</v>
      </c>
      <c r="P1163" t="s">
        <v>196</v>
      </c>
      <c r="Q1163" t="s">
        <v>197</v>
      </c>
      <c r="R1163" t="s">
        <v>198</v>
      </c>
      <c r="S1163" t="s">
        <v>81</v>
      </c>
    </row>
    <row r="1164" spans="1:19" x14ac:dyDescent="0.35">
      <c r="A1164">
        <v>52780</v>
      </c>
      <c r="C1164">
        <v>104</v>
      </c>
      <c r="D1164" t="s">
        <v>39</v>
      </c>
      <c r="E1164" t="s">
        <v>247</v>
      </c>
      <c r="F1164">
        <v>3020.23</v>
      </c>
      <c r="G1164" s="22">
        <v>45419</v>
      </c>
      <c r="H1164" s="22">
        <v>45419</v>
      </c>
      <c r="I1164" s="22">
        <v>45419</v>
      </c>
      <c r="J1164" s="22">
        <v>45412</v>
      </c>
      <c r="K1164" s="22"/>
      <c r="M1164" t="s">
        <v>216</v>
      </c>
      <c r="N1164" t="s">
        <v>233</v>
      </c>
      <c r="O1164" t="s">
        <v>421</v>
      </c>
      <c r="P1164" t="s">
        <v>196</v>
      </c>
      <c r="Q1164" t="s">
        <v>197</v>
      </c>
      <c r="R1164" t="s">
        <v>198</v>
      </c>
      <c r="S1164" t="s">
        <v>81</v>
      </c>
    </row>
    <row r="1165" spans="1:19" x14ac:dyDescent="0.35">
      <c r="A1165">
        <v>52781</v>
      </c>
      <c r="C1165">
        <v>104</v>
      </c>
      <c r="D1165" t="s">
        <v>39</v>
      </c>
      <c r="E1165" t="s">
        <v>249</v>
      </c>
      <c r="F1165">
        <v>3585.41</v>
      </c>
      <c r="G1165" s="22">
        <v>45419</v>
      </c>
      <c r="H1165" s="22">
        <v>45419</v>
      </c>
      <c r="I1165" s="22">
        <v>45419</v>
      </c>
      <c r="J1165" s="22">
        <v>45412</v>
      </c>
      <c r="K1165" s="22"/>
      <c r="M1165" t="s">
        <v>216</v>
      </c>
      <c r="N1165" t="s">
        <v>233</v>
      </c>
      <c r="O1165" t="s">
        <v>421</v>
      </c>
      <c r="P1165" t="s">
        <v>196</v>
      </c>
      <c r="Q1165" t="s">
        <v>197</v>
      </c>
      <c r="R1165" t="s">
        <v>198</v>
      </c>
      <c r="S1165" t="s">
        <v>81</v>
      </c>
    </row>
    <row r="1166" spans="1:19" x14ac:dyDescent="0.35">
      <c r="A1166">
        <v>52782</v>
      </c>
      <c r="C1166">
        <v>104</v>
      </c>
      <c r="D1166" t="s">
        <v>39</v>
      </c>
      <c r="E1166" t="s">
        <v>250</v>
      </c>
      <c r="F1166">
        <v>2941.13</v>
      </c>
      <c r="G1166" s="22">
        <v>45419</v>
      </c>
      <c r="H1166" s="22">
        <v>45419</v>
      </c>
      <c r="I1166" s="22">
        <v>45419</v>
      </c>
      <c r="J1166" s="22">
        <v>45412</v>
      </c>
      <c r="K1166" s="22"/>
      <c r="M1166" t="s">
        <v>216</v>
      </c>
      <c r="N1166" t="s">
        <v>233</v>
      </c>
      <c r="O1166" t="s">
        <v>421</v>
      </c>
      <c r="P1166" t="s">
        <v>196</v>
      </c>
      <c r="Q1166" t="s">
        <v>197</v>
      </c>
      <c r="R1166" t="s">
        <v>198</v>
      </c>
      <c r="S1166" t="s">
        <v>81</v>
      </c>
    </row>
    <row r="1167" spans="1:19" x14ac:dyDescent="0.35">
      <c r="A1167">
        <v>52783</v>
      </c>
      <c r="C1167">
        <v>104</v>
      </c>
      <c r="D1167" t="s">
        <v>39</v>
      </c>
      <c r="E1167" t="s">
        <v>252</v>
      </c>
      <c r="F1167">
        <v>3349.36</v>
      </c>
      <c r="G1167" s="22">
        <v>45419</v>
      </c>
      <c r="H1167" s="22">
        <v>45419</v>
      </c>
      <c r="I1167" s="22">
        <v>45419</v>
      </c>
      <c r="J1167" s="22">
        <v>45412</v>
      </c>
      <c r="K1167" s="22"/>
      <c r="M1167" t="s">
        <v>216</v>
      </c>
      <c r="N1167" t="s">
        <v>233</v>
      </c>
      <c r="O1167" t="s">
        <v>421</v>
      </c>
      <c r="P1167" t="s">
        <v>196</v>
      </c>
      <c r="Q1167" t="s">
        <v>197</v>
      </c>
      <c r="R1167" t="s">
        <v>198</v>
      </c>
      <c r="S1167" t="s">
        <v>81</v>
      </c>
    </row>
    <row r="1168" spans="1:19" x14ac:dyDescent="0.35">
      <c r="A1168">
        <v>52784</v>
      </c>
      <c r="C1168">
        <v>104</v>
      </c>
      <c r="D1168" t="s">
        <v>39</v>
      </c>
      <c r="E1168" t="s">
        <v>253</v>
      </c>
      <c r="F1168">
        <v>3200.68</v>
      </c>
      <c r="G1168" s="22">
        <v>45419</v>
      </c>
      <c r="H1168" s="22">
        <v>45419</v>
      </c>
      <c r="I1168" s="22">
        <v>45419</v>
      </c>
      <c r="J1168" s="22">
        <v>45412</v>
      </c>
      <c r="K1168" s="22"/>
      <c r="M1168" t="s">
        <v>216</v>
      </c>
      <c r="N1168" t="s">
        <v>233</v>
      </c>
      <c r="O1168" t="s">
        <v>421</v>
      </c>
      <c r="P1168" t="s">
        <v>196</v>
      </c>
      <c r="Q1168" t="s">
        <v>197</v>
      </c>
      <c r="R1168" t="s">
        <v>198</v>
      </c>
      <c r="S1168" t="s">
        <v>81</v>
      </c>
    </row>
    <row r="1169" spans="1:19" x14ac:dyDescent="0.35">
      <c r="A1169">
        <v>52785</v>
      </c>
      <c r="C1169">
        <v>104</v>
      </c>
      <c r="D1169" t="s">
        <v>39</v>
      </c>
      <c r="E1169" t="s">
        <v>255</v>
      </c>
      <c r="F1169">
        <v>3965.09</v>
      </c>
      <c r="G1169" s="22">
        <v>45419</v>
      </c>
      <c r="H1169" s="22">
        <v>45419</v>
      </c>
      <c r="I1169" s="22">
        <v>45419</v>
      </c>
      <c r="J1169" s="22">
        <v>45412</v>
      </c>
      <c r="K1169" s="22"/>
      <c r="M1169" t="s">
        <v>216</v>
      </c>
      <c r="N1169" t="s">
        <v>233</v>
      </c>
      <c r="O1169" t="s">
        <v>421</v>
      </c>
      <c r="P1169" t="s">
        <v>196</v>
      </c>
      <c r="Q1169" t="s">
        <v>197</v>
      </c>
      <c r="R1169" t="s">
        <v>198</v>
      </c>
      <c r="S1169" t="s">
        <v>81</v>
      </c>
    </row>
    <row r="1170" spans="1:19" x14ac:dyDescent="0.35">
      <c r="A1170">
        <v>52786</v>
      </c>
      <c r="C1170">
        <v>104</v>
      </c>
      <c r="D1170" t="s">
        <v>39</v>
      </c>
      <c r="E1170" t="s">
        <v>256</v>
      </c>
      <c r="F1170">
        <v>4357.63</v>
      </c>
      <c r="G1170" s="22">
        <v>45419</v>
      </c>
      <c r="H1170" s="22">
        <v>45419</v>
      </c>
      <c r="I1170" s="22">
        <v>45419</v>
      </c>
      <c r="J1170" s="22">
        <v>45412</v>
      </c>
      <c r="K1170" s="22"/>
      <c r="M1170" t="s">
        <v>216</v>
      </c>
      <c r="N1170" t="s">
        <v>233</v>
      </c>
      <c r="O1170" t="s">
        <v>421</v>
      </c>
      <c r="P1170" t="s">
        <v>196</v>
      </c>
      <c r="Q1170" t="s">
        <v>197</v>
      </c>
      <c r="R1170" t="s">
        <v>198</v>
      </c>
      <c r="S1170" t="s">
        <v>81</v>
      </c>
    </row>
    <row r="1171" spans="1:19" x14ac:dyDescent="0.35">
      <c r="A1171">
        <v>52787</v>
      </c>
      <c r="C1171">
        <v>104</v>
      </c>
      <c r="D1171" t="s">
        <v>39</v>
      </c>
      <c r="E1171" t="s">
        <v>257</v>
      </c>
      <c r="F1171">
        <v>3785.36</v>
      </c>
      <c r="G1171" s="22">
        <v>45419</v>
      </c>
      <c r="H1171" s="22">
        <v>45419</v>
      </c>
      <c r="I1171" s="22">
        <v>45419</v>
      </c>
      <c r="J1171" s="22">
        <v>45412</v>
      </c>
      <c r="K1171" s="22"/>
      <c r="M1171" t="s">
        <v>216</v>
      </c>
      <c r="N1171" t="s">
        <v>233</v>
      </c>
      <c r="O1171" t="s">
        <v>421</v>
      </c>
      <c r="P1171" t="s">
        <v>196</v>
      </c>
      <c r="Q1171" t="s">
        <v>197</v>
      </c>
      <c r="R1171" t="s">
        <v>198</v>
      </c>
      <c r="S1171" t="s">
        <v>81</v>
      </c>
    </row>
    <row r="1172" spans="1:19" x14ac:dyDescent="0.35">
      <c r="A1172">
        <v>52788</v>
      </c>
      <c r="C1172">
        <v>104</v>
      </c>
      <c r="D1172" t="s">
        <v>39</v>
      </c>
      <c r="E1172" t="s">
        <v>258</v>
      </c>
      <c r="F1172">
        <v>3610.86</v>
      </c>
      <c r="G1172" s="22">
        <v>45419</v>
      </c>
      <c r="H1172" s="22">
        <v>45419</v>
      </c>
      <c r="I1172" s="22">
        <v>45419</v>
      </c>
      <c r="J1172" s="22">
        <v>45412</v>
      </c>
      <c r="K1172" s="22"/>
      <c r="M1172" t="s">
        <v>216</v>
      </c>
      <c r="N1172" t="s">
        <v>233</v>
      </c>
      <c r="O1172" t="s">
        <v>421</v>
      </c>
      <c r="P1172" t="s">
        <v>196</v>
      </c>
      <c r="Q1172" t="s">
        <v>197</v>
      </c>
      <c r="R1172" t="s">
        <v>198</v>
      </c>
      <c r="S1172" t="s">
        <v>81</v>
      </c>
    </row>
    <row r="1173" spans="1:19" x14ac:dyDescent="0.35">
      <c r="A1173">
        <v>53619</v>
      </c>
      <c r="C1173">
        <v>104</v>
      </c>
      <c r="D1173" t="s">
        <v>39</v>
      </c>
      <c r="E1173" t="s">
        <v>308</v>
      </c>
      <c r="F1173">
        <v>140</v>
      </c>
      <c r="G1173" s="22">
        <v>45419</v>
      </c>
      <c r="H1173" s="22"/>
      <c r="I1173" s="22">
        <v>45419</v>
      </c>
      <c r="J1173" s="22">
        <v>45450</v>
      </c>
      <c r="K1173" s="22">
        <v>45422</v>
      </c>
      <c r="L1173" t="s">
        <v>309</v>
      </c>
      <c r="M1173" t="s">
        <v>193</v>
      </c>
      <c r="N1173" t="s">
        <v>329</v>
      </c>
      <c r="O1173" t="s">
        <v>421</v>
      </c>
      <c r="P1173" t="s">
        <v>196</v>
      </c>
      <c r="Q1173" t="s">
        <v>197</v>
      </c>
      <c r="R1173" t="s">
        <v>198</v>
      </c>
      <c r="S1173" t="s">
        <v>81</v>
      </c>
    </row>
    <row r="1174" spans="1:19" x14ac:dyDescent="0.35">
      <c r="A1174">
        <v>53622</v>
      </c>
      <c r="C1174">
        <v>104</v>
      </c>
      <c r="D1174" t="s">
        <v>39</v>
      </c>
      <c r="E1174" t="s">
        <v>308</v>
      </c>
      <c r="F1174">
        <v>495</v>
      </c>
      <c r="G1174" s="22">
        <v>45419</v>
      </c>
      <c r="H1174" s="22"/>
      <c r="I1174" s="22">
        <v>45419</v>
      </c>
      <c r="J1174" s="22">
        <v>45419</v>
      </c>
      <c r="K1174" s="22">
        <v>45422</v>
      </c>
      <c r="L1174" t="s">
        <v>309</v>
      </c>
      <c r="M1174" t="s">
        <v>193</v>
      </c>
      <c r="N1174" t="s">
        <v>329</v>
      </c>
      <c r="O1174" t="s">
        <v>421</v>
      </c>
      <c r="P1174" t="s">
        <v>196</v>
      </c>
      <c r="Q1174" t="s">
        <v>197</v>
      </c>
      <c r="R1174" t="s">
        <v>198</v>
      </c>
      <c r="S1174" t="s">
        <v>81</v>
      </c>
    </row>
    <row r="1175" spans="1:19" x14ac:dyDescent="0.35">
      <c r="A1175">
        <v>52853</v>
      </c>
      <c r="C1175">
        <v>104</v>
      </c>
      <c r="D1175" t="s">
        <v>39</v>
      </c>
      <c r="E1175" t="s">
        <v>308</v>
      </c>
      <c r="F1175">
        <v>120</v>
      </c>
      <c r="G1175" s="22">
        <v>45418</v>
      </c>
      <c r="H1175" s="22"/>
      <c r="I1175" s="22">
        <v>45418</v>
      </c>
      <c r="J1175" s="22">
        <v>45418</v>
      </c>
      <c r="K1175" s="22">
        <v>45418</v>
      </c>
      <c r="L1175" t="s">
        <v>309</v>
      </c>
      <c r="M1175" t="s">
        <v>280</v>
      </c>
      <c r="N1175" t="s">
        <v>281</v>
      </c>
      <c r="O1175" t="s">
        <v>421</v>
      </c>
      <c r="P1175" t="s">
        <v>196</v>
      </c>
      <c r="Q1175" t="s">
        <v>197</v>
      </c>
      <c r="R1175" t="s">
        <v>198</v>
      </c>
      <c r="S1175" t="s">
        <v>81</v>
      </c>
    </row>
    <row r="1176" spans="1:19" x14ac:dyDescent="0.35">
      <c r="A1176">
        <v>52854</v>
      </c>
      <c r="C1176">
        <v>104</v>
      </c>
      <c r="D1176" t="s">
        <v>39</v>
      </c>
      <c r="E1176" t="s">
        <v>308</v>
      </c>
      <c r="F1176">
        <v>350</v>
      </c>
      <c r="G1176" s="22">
        <v>45418</v>
      </c>
      <c r="H1176" s="22"/>
      <c r="I1176" s="22">
        <v>45418</v>
      </c>
      <c r="J1176" s="22">
        <v>45418</v>
      </c>
      <c r="K1176" s="22">
        <v>45418</v>
      </c>
      <c r="L1176" t="s">
        <v>309</v>
      </c>
      <c r="M1176" t="s">
        <v>280</v>
      </c>
      <c r="N1176" t="s">
        <v>281</v>
      </c>
      <c r="O1176" t="s">
        <v>421</v>
      </c>
      <c r="P1176" t="s">
        <v>196</v>
      </c>
      <c r="Q1176" t="s">
        <v>197</v>
      </c>
      <c r="R1176" t="s">
        <v>198</v>
      </c>
      <c r="S1176" t="s">
        <v>81</v>
      </c>
    </row>
    <row r="1177" spans="1:19" x14ac:dyDescent="0.35">
      <c r="A1177">
        <v>49703</v>
      </c>
      <c r="C1177">
        <v>104</v>
      </c>
      <c r="D1177" t="s">
        <v>39</v>
      </c>
      <c r="E1177" t="s">
        <v>277</v>
      </c>
      <c r="F1177">
        <v>1737.25</v>
      </c>
      <c r="G1177" s="22">
        <v>45418</v>
      </c>
      <c r="H1177" s="22">
        <v>45418</v>
      </c>
      <c r="I1177" s="22">
        <v>45418</v>
      </c>
      <c r="J1177" s="22">
        <v>45398</v>
      </c>
      <c r="K1177" s="22">
        <v>45398</v>
      </c>
      <c r="L1177" t="s">
        <v>192</v>
      </c>
      <c r="M1177" t="s">
        <v>193</v>
      </c>
      <c r="N1177" t="s">
        <v>278</v>
      </c>
      <c r="O1177" t="s">
        <v>421</v>
      </c>
      <c r="P1177" t="s">
        <v>196</v>
      </c>
      <c r="Q1177" t="s">
        <v>197</v>
      </c>
      <c r="R1177" t="s">
        <v>198</v>
      </c>
      <c r="S1177" t="s">
        <v>81</v>
      </c>
    </row>
    <row r="1178" spans="1:19" x14ac:dyDescent="0.35">
      <c r="A1178">
        <v>49704</v>
      </c>
      <c r="C1178">
        <v>104</v>
      </c>
      <c r="D1178" t="s">
        <v>39</v>
      </c>
      <c r="E1178" t="s">
        <v>277</v>
      </c>
      <c r="F1178">
        <v>7180.98</v>
      </c>
      <c r="G1178" s="22">
        <v>45418</v>
      </c>
      <c r="H1178" s="22">
        <v>45418</v>
      </c>
      <c r="I1178" s="22">
        <v>45418</v>
      </c>
      <c r="J1178" s="22">
        <v>45398</v>
      </c>
      <c r="K1178" s="22">
        <v>45398</v>
      </c>
      <c r="L1178" t="s">
        <v>192</v>
      </c>
      <c r="M1178" t="s">
        <v>193</v>
      </c>
      <c r="N1178" t="s">
        <v>278</v>
      </c>
      <c r="O1178" t="s">
        <v>421</v>
      </c>
      <c r="P1178" t="s">
        <v>196</v>
      </c>
      <c r="Q1178" t="s">
        <v>197</v>
      </c>
      <c r="R1178" t="s">
        <v>198</v>
      </c>
      <c r="S1178" t="s">
        <v>81</v>
      </c>
    </row>
    <row r="1179" spans="1:19" x14ac:dyDescent="0.35">
      <c r="A1179">
        <v>49705</v>
      </c>
      <c r="C1179">
        <v>104</v>
      </c>
      <c r="D1179" t="s">
        <v>39</v>
      </c>
      <c r="E1179" t="s">
        <v>277</v>
      </c>
      <c r="F1179">
        <v>6392.52</v>
      </c>
      <c r="G1179" s="22">
        <v>45418</v>
      </c>
      <c r="H1179" s="22">
        <v>45418</v>
      </c>
      <c r="I1179" s="22">
        <v>45418</v>
      </c>
      <c r="J1179" s="22">
        <v>45398</v>
      </c>
      <c r="K1179" s="22">
        <v>45398</v>
      </c>
      <c r="L1179" t="s">
        <v>192</v>
      </c>
      <c r="M1179" t="s">
        <v>193</v>
      </c>
      <c r="N1179" t="s">
        <v>278</v>
      </c>
      <c r="O1179" t="s">
        <v>421</v>
      </c>
      <c r="P1179" t="s">
        <v>196</v>
      </c>
      <c r="Q1179" t="s">
        <v>197</v>
      </c>
      <c r="R1179" t="s">
        <v>198</v>
      </c>
      <c r="S1179" t="s">
        <v>81</v>
      </c>
    </row>
    <row r="1180" spans="1:19" x14ac:dyDescent="0.35">
      <c r="A1180">
        <v>50702</v>
      </c>
      <c r="C1180">
        <v>104</v>
      </c>
      <c r="D1180" t="s">
        <v>39</v>
      </c>
      <c r="E1180" t="s">
        <v>260</v>
      </c>
      <c r="F1180">
        <v>1200</v>
      </c>
      <c r="G1180" s="22">
        <v>45417</v>
      </c>
      <c r="H1180" s="22">
        <v>45418</v>
      </c>
      <c r="I1180" s="22">
        <v>45418</v>
      </c>
      <c r="J1180" s="22">
        <v>45404</v>
      </c>
      <c r="K1180" s="22">
        <v>45404</v>
      </c>
      <c r="L1180" t="s">
        <v>192</v>
      </c>
      <c r="M1180" t="s">
        <v>261</v>
      </c>
      <c r="N1180" t="s">
        <v>262</v>
      </c>
      <c r="O1180" t="s">
        <v>430</v>
      </c>
      <c r="P1180" t="s">
        <v>196</v>
      </c>
      <c r="Q1180" t="s">
        <v>197</v>
      </c>
      <c r="R1180" t="s">
        <v>198</v>
      </c>
      <c r="S1180" t="s">
        <v>81</v>
      </c>
    </row>
    <row r="1181" spans="1:19" x14ac:dyDescent="0.35">
      <c r="A1181">
        <v>50706</v>
      </c>
      <c r="C1181">
        <v>104</v>
      </c>
      <c r="D1181" t="s">
        <v>39</v>
      </c>
      <c r="E1181" t="s">
        <v>238</v>
      </c>
      <c r="F1181">
        <v>8750</v>
      </c>
      <c r="G1181" s="22">
        <v>45418</v>
      </c>
      <c r="H1181" s="22">
        <v>45418</v>
      </c>
      <c r="I1181" s="22">
        <v>45418</v>
      </c>
      <c r="J1181" s="22">
        <v>45404</v>
      </c>
      <c r="K1181" s="22">
        <v>45404</v>
      </c>
      <c r="L1181" t="s">
        <v>97</v>
      </c>
      <c r="M1181" t="s">
        <v>242</v>
      </c>
      <c r="N1181" t="s">
        <v>240</v>
      </c>
      <c r="O1181" t="s">
        <v>421</v>
      </c>
      <c r="P1181" t="s">
        <v>196</v>
      </c>
      <c r="Q1181" t="s">
        <v>197</v>
      </c>
      <c r="R1181" t="s">
        <v>198</v>
      </c>
      <c r="S1181" t="s">
        <v>81</v>
      </c>
    </row>
    <row r="1182" spans="1:19" x14ac:dyDescent="0.35">
      <c r="A1182">
        <v>50849</v>
      </c>
      <c r="C1182">
        <v>104</v>
      </c>
      <c r="D1182" t="s">
        <v>39</v>
      </c>
      <c r="E1182" t="s">
        <v>204</v>
      </c>
      <c r="F1182">
        <v>929.75</v>
      </c>
      <c r="G1182" s="22">
        <v>45416</v>
      </c>
      <c r="H1182" s="22">
        <v>45418</v>
      </c>
      <c r="I1182" s="22">
        <v>45418</v>
      </c>
      <c r="J1182" s="22">
        <v>45405</v>
      </c>
      <c r="K1182" s="22">
        <v>45405</v>
      </c>
      <c r="L1182" t="s">
        <v>192</v>
      </c>
      <c r="O1182" t="s">
        <v>430</v>
      </c>
      <c r="P1182" t="s">
        <v>196</v>
      </c>
      <c r="Q1182" t="s">
        <v>197</v>
      </c>
      <c r="R1182" t="s">
        <v>198</v>
      </c>
      <c r="S1182" t="s">
        <v>81</v>
      </c>
    </row>
    <row r="1183" spans="1:19" x14ac:dyDescent="0.35">
      <c r="A1183">
        <v>50856</v>
      </c>
      <c r="C1183">
        <v>104</v>
      </c>
      <c r="D1183" t="s">
        <v>39</v>
      </c>
      <c r="E1183" t="s">
        <v>207</v>
      </c>
      <c r="F1183">
        <v>2750.29</v>
      </c>
      <c r="G1183" s="22">
        <v>45416</v>
      </c>
      <c r="H1183" s="22">
        <v>45418</v>
      </c>
      <c r="I1183" s="22">
        <v>45418</v>
      </c>
      <c r="J1183" s="22">
        <v>45405</v>
      </c>
      <c r="K1183" s="22">
        <v>45405</v>
      </c>
      <c r="L1183" t="s">
        <v>192</v>
      </c>
      <c r="O1183" t="s">
        <v>430</v>
      </c>
      <c r="P1183" t="s">
        <v>196</v>
      </c>
      <c r="Q1183" t="s">
        <v>197</v>
      </c>
      <c r="R1183" t="s">
        <v>198</v>
      </c>
      <c r="S1183" t="s">
        <v>81</v>
      </c>
    </row>
    <row r="1184" spans="1:19" x14ac:dyDescent="0.35">
      <c r="A1184">
        <v>50858</v>
      </c>
      <c r="C1184">
        <v>104</v>
      </c>
      <c r="D1184" t="s">
        <v>39</v>
      </c>
      <c r="E1184" t="s">
        <v>207</v>
      </c>
      <c r="F1184">
        <v>1818.58</v>
      </c>
      <c r="G1184" s="22">
        <v>45418</v>
      </c>
      <c r="H1184" s="22">
        <v>45418</v>
      </c>
      <c r="I1184" s="22">
        <v>45418</v>
      </c>
      <c r="J1184" s="22">
        <v>45405</v>
      </c>
      <c r="K1184" s="22">
        <v>45405</v>
      </c>
      <c r="L1184" t="s">
        <v>192</v>
      </c>
      <c r="O1184" t="s">
        <v>421</v>
      </c>
      <c r="P1184" t="s">
        <v>196</v>
      </c>
      <c r="Q1184" t="s">
        <v>197</v>
      </c>
      <c r="R1184" t="s">
        <v>198</v>
      </c>
      <c r="S1184" t="s">
        <v>81</v>
      </c>
    </row>
    <row r="1185" spans="1:19" x14ac:dyDescent="0.35">
      <c r="A1185">
        <v>50861</v>
      </c>
      <c r="C1185">
        <v>104</v>
      </c>
      <c r="D1185" t="s">
        <v>39</v>
      </c>
      <c r="E1185" t="s">
        <v>230</v>
      </c>
      <c r="F1185">
        <v>439.94</v>
      </c>
      <c r="G1185" s="22">
        <v>45416</v>
      </c>
      <c r="H1185" s="22">
        <v>45418</v>
      </c>
      <c r="I1185" s="22">
        <v>45418</v>
      </c>
      <c r="J1185" s="22">
        <v>45405</v>
      </c>
      <c r="K1185" s="22">
        <v>45405</v>
      </c>
      <c r="L1185" t="s">
        <v>192</v>
      </c>
      <c r="O1185" t="s">
        <v>430</v>
      </c>
      <c r="P1185" t="s">
        <v>196</v>
      </c>
      <c r="Q1185" t="s">
        <v>197</v>
      </c>
      <c r="R1185" t="s">
        <v>198</v>
      </c>
      <c r="S1185" t="s">
        <v>81</v>
      </c>
    </row>
    <row r="1186" spans="1:19" x14ac:dyDescent="0.35">
      <c r="A1186">
        <v>50863</v>
      </c>
      <c r="C1186">
        <v>104</v>
      </c>
      <c r="D1186" t="s">
        <v>39</v>
      </c>
      <c r="E1186" t="s">
        <v>266</v>
      </c>
      <c r="F1186">
        <v>1005.48</v>
      </c>
      <c r="G1186" s="22">
        <v>45416</v>
      </c>
      <c r="H1186" s="22">
        <v>45418</v>
      </c>
      <c r="I1186" s="22">
        <v>45418</v>
      </c>
      <c r="J1186" s="22">
        <v>45405</v>
      </c>
      <c r="K1186" s="22">
        <v>45405</v>
      </c>
      <c r="L1186" t="s">
        <v>192</v>
      </c>
      <c r="O1186" t="s">
        <v>430</v>
      </c>
      <c r="P1186" t="s">
        <v>196</v>
      </c>
      <c r="Q1186" t="s">
        <v>197</v>
      </c>
      <c r="R1186" t="s">
        <v>198</v>
      </c>
      <c r="S1186" t="s">
        <v>81</v>
      </c>
    </row>
    <row r="1187" spans="1:19" x14ac:dyDescent="0.35">
      <c r="A1187">
        <v>51053</v>
      </c>
      <c r="C1187">
        <v>104</v>
      </c>
      <c r="D1187" t="s">
        <v>39</v>
      </c>
      <c r="E1187" t="s">
        <v>230</v>
      </c>
      <c r="F1187">
        <v>213.28</v>
      </c>
      <c r="G1187" s="22">
        <v>45418</v>
      </c>
      <c r="H1187" s="22">
        <v>45418</v>
      </c>
      <c r="I1187" s="22">
        <v>45418</v>
      </c>
      <c r="J1187" s="22">
        <v>45406</v>
      </c>
      <c r="K1187" s="22">
        <v>45406</v>
      </c>
      <c r="L1187" t="s">
        <v>192</v>
      </c>
      <c r="O1187" t="s">
        <v>421</v>
      </c>
      <c r="P1187" t="s">
        <v>196</v>
      </c>
      <c r="Q1187" t="s">
        <v>197</v>
      </c>
      <c r="R1187" t="s">
        <v>198</v>
      </c>
      <c r="S1187" t="s">
        <v>81</v>
      </c>
    </row>
    <row r="1188" spans="1:19" x14ac:dyDescent="0.35">
      <c r="A1188">
        <v>51062</v>
      </c>
      <c r="C1188">
        <v>104</v>
      </c>
      <c r="D1188" t="s">
        <v>39</v>
      </c>
      <c r="E1188" t="s">
        <v>268</v>
      </c>
      <c r="F1188">
        <v>768.4</v>
      </c>
      <c r="G1188" s="22">
        <v>45418</v>
      </c>
      <c r="H1188" s="22">
        <v>45418</v>
      </c>
      <c r="I1188" s="22">
        <v>45418</v>
      </c>
      <c r="J1188" s="22">
        <v>45406</v>
      </c>
      <c r="K1188" s="22">
        <v>45406</v>
      </c>
      <c r="L1188" t="s">
        <v>192</v>
      </c>
      <c r="O1188" t="s">
        <v>421</v>
      </c>
      <c r="P1188" t="s">
        <v>196</v>
      </c>
      <c r="Q1188" t="s">
        <v>197</v>
      </c>
      <c r="R1188" t="s">
        <v>198</v>
      </c>
      <c r="S1188" t="s">
        <v>81</v>
      </c>
    </row>
    <row r="1189" spans="1:19" x14ac:dyDescent="0.35">
      <c r="A1189">
        <v>51416</v>
      </c>
      <c r="C1189">
        <v>104</v>
      </c>
      <c r="D1189" t="s">
        <v>39</v>
      </c>
      <c r="E1189" t="s">
        <v>345</v>
      </c>
      <c r="F1189">
        <v>1969.56</v>
      </c>
      <c r="G1189" s="22">
        <v>45418</v>
      </c>
      <c r="H1189" s="22">
        <v>45418</v>
      </c>
      <c r="I1189" s="22">
        <v>45418</v>
      </c>
      <c r="J1189" s="22">
        <v>45407</v>
      </c>
      <c r="K1189" s="22">
        <v>45407</v>
      </c>
      <c r="L1189" t="s">
        <v>192</v>
      </c>
      <c r="O1189" t="s">
        <v>421</v>
      </c>
      <c r="P1189" t="s">
        <v>196</v>
      </c>
      <c r="Q1189" t="s">
        <v>197</v>
      </c>
      <c r="R1189" t="s">
        <v>198</v>
      </c>
      <c r="S1189" t="s">
        <v>81</v>
      </c>
    </row>
    <row r="1190" spans="1:19" x14ac:dyDescent="0.35">
      <c r="A1190">
        <v>51417</v>
      </c>
      <c r="C1190">
        <v>104</v>
      </c>
      <c r="D1190" t="s">
        <v>39</v>
      </c>
      <c r="E1190" t="s">
        <v>330</v>
      </c>
      <c r="F1190">
        <v>340.78</v>
      </c>
      <c r="G1190" s="22">
        <v>45418</v>
      </c>
      <c r="H1190" s="22">
        <v>45418</v>
      </c>
      <c r="I1190" s="22">
        <v>45418</v>
      </c>
      <c r="J1190" s="22">
        <v>45407</v>
      </c>
      <c r="K1190" s="22">
        <v>45407</v>
      </c>
      <c r="L1190" t="s">
        <v>192</v>
      </c>
      <c r="O1190" t="s">
        <v>421</v>
      </c>
      <c r="P1190" t="s">
        <v>196</v>
      </c>
      <c r="Q1190" t="s">
        <v>197</v>
      </c>
      <c r="R1190" t="s">
        <v>198</v>
      </c>
      <c r="S1190" t="s">
        <v>81</v>
      </c>
    </row>
    <row r="1191" spans="1:19" x14ac:dyDescent="0.35">
      <c r="A1191">
        <v>51566</v>
      </c>
      <c r="C1191">
        <v>104</v>
      </c>
      <c r="D1191" t="s">
        <v>39</v>
      </c>
      <c r="E1191" t="s">
        <v>228</v>
      </c>
      <c r="F1191">
        <v>513</v>
      </c>
      <c r="G1191" s="22">
        <v>45418</v>
      </c>
      <c r="H1191" s="22">
        <v>45418</v>
      </c>
      <c r="I1191" s="22">
        <v>45418</v>
      </c>
      <c r="J1191" s="22">
        <v>45407</v>
      </c>
      <c r="K1191" s="22">
        <v>45408</v>
      </c>
      <c r="L1191" t="s">
        <v>192</v>
      </c>
      <c r="O1191" t="s">
        <v>421</v>
      </c>
      <c r="P1191" t="s">
        <v>196</v>
      </c>
      <c r="Q1191" t="s">
        <v>197</v>
      </c>
      <c r="R1191" t="s">
        <v>198</v>
      </c>
      <c r="S1191" t="s">
        <v>81</v>
      </c>
    </row>
    <row r="1192" spans="1:19" x14ac:dyDescent="0.35">
      <c r="A1192">
        <v>51571</v>
      </c>
      <c r="C1192">
        <v>104</v>
      </c>
      <c r="D1192" t="s">
        <v>39</v>
      </c>
      <c r="E1192" t="s">
        <v>314</v>
      </c>
      <c r="F1192">
        <v>424.04</v>
      </c>
      <c r="G1192" s="22">
        <v>45418</v>
      </c>
      <c r="H1192" s="22">
        <v>45418</v>
      </c>
      <c r="I1192" s="22">
        <v>45418</v>
      </c>
      <c r="J1192" s="22">
        <v>45408</v>
      </c>
      <c r="K1192" s="22">
        <v>45408</v>
      </c>
      <c r="L1192" t="s">
        <v>192</v>
      </c>
      <c r="O1192" t="s">
        <v>421</v>
      </c>
      <c r="P1192" t="s">
        <v>196</v>
      </c>
      <c r="Q1192" t="s">
        <v>197</v>
      </c>
      <c r="R1192" t="s">
        <v>198</v>
      </c>
      <c r="S1192" t="s">
        <v>81</v>
      </c>
    </row>
    <row r="1193" spans="1:19" x14ac:dyDescent="0.35">
      <c r="A1193">
        <v>52441</v>
      </c>
      <c r="C1193">
        <v>104</v>
      </c>
      <c r="D1193" t="s">
        <v>39</v>
      </c>
      <c r="E1193" t="s">
        <v>267</v>
      </c>
      <c r="F1193">
        <v>299</v>
      </c>
      <c r="G1193" s="22">
        <v>45418</v>
      </c>
      <c r="H1193" s="22">
        <v>45418</v>
      </c>
      <c r="I1193" s="22">
        <v>45418</v>
      </c>
      <c r="J1193" s="22">
        <v>45411</v>
      </c>
      <c r="K1193" s="22">
        <v>45415</v>
      </c>
      <c r="L1193" t="s">
        <v>192</v>
      </c>
      <c r="O1193" t="s">
        <v>421</v>
      </c>
      <c r="P1193" t="s">
        <v>196</v>
      </c>
      <c r="Q1193" t="s">
        <v>197</v>
      </c>
      <c r="R1193" t="s">
        <v>198</v>
      </c>
      <c r="S1193" t="s">
        <v>81</v>
      </c>
    </row>
    <row r="1194" spans="1:19" x14ac:dyDescent="0.35">
      <c r="A1194">
        <v>53615</v>
      </c>
      <c r="C1194">
        <v>104</v>
      </c>
      <c r="D1194" t="s">
        <v>39</v>
      </c>
      <c r="E1194" t="s">
        <v>308</v>
      </c>
      <c r="F1194">
        <v>72</v>
      </c>
      <c r="G1194" s="22">
        <v>45415</v>
      </c>
      <c r="H1194" s="22"/>
      <c r="I1194" s="22">
        <v>45415</v>
      </c>
      <c r="J1194" s="22">
        <v>45415</v>
      </c>
      <c r="K1194" s="22">
        <v>45422</v>
      </c>
      <c r="L1194" t="s">
        <v>309</v>
      </c>
      <c r="M1194" t="s">
        <v>193</v>
      </c>
      <c r="N1194" t="s">
        <v>329</v>
      </c>
      <c r="O1194" t="s">
        <v>430</v>
      </c>
      <c r="P1194" t="s">
        <v>196</v>
      </c>
      <c r="Q1194" t="s">
        <v>197</v>
      </c>
      <c r="R1194" t="s">
        <v>198</v>
      </c>
      <c r="S1194" t="s">
        <v>81</v>
      </c>
    </row>
    <row r="1195" spans="1:19" x14ac:dyDescent="0.35">
      <c r="A1195">
        <v>53772</v>
      </c>
      <c r="C1195">
        <v>104</v>
      </c>
      <c r="D1195" t="s">
        <v>39</v>
      </c>
      <c r="E1195" t="s">
        <v>308</v>
      </c>
      <c r="F1195">
        <v>30</v>
      </c>
      <c r="G1195" s="22">
        <v>45415</v>
      </c>
      <c r="H1195" s="22"/>
      <c r="I1195" s="22">
        <v>45415</v>
      </c>
      <c r="J1195" s="22">
        <v>45415</v>
      </c>
      <c r="K1195" s="22">
        <v>45425</v>
      </c>
      <c r="L1195" t="s">
        <v>309</v>
      </c>
      <c r="M1195" t="s">
        <v>280</v>
      </c>
      <c r="N1195" t="s">
        <v>281</v>
      </c>
      <c r="O1195" t="s">
        <v>430</v>
      </c>
      <c r="P1195" t="s">
        <v>196</v>
      </c>
      <c r="Q1195" t="s">
        <v>197</v>
      </c>
      <c r="R1195" t="s">
        <v>198</v>
      </c>
      <c r="S1195" t="s">
        <v>81</v>
      </c>
    </row>
    <row r="1196" spans="1:19" x14ac:dyDescent="0.35">
      <c r="A1196">
        <v>52395</v>
      </c>
      <c r="C1196">
        <v>104</v>
      </c>
      <c r="D1196" t="s">
        <v>39</v>
      </c>
      <c r="E1196" t="s">
        <v>308</v>
      </c>
      <c r="F1196">
        <v>39.6</v>
      </c>
      <c r="G1196" s="22">
        <v>45415</v>
      </c>
      <c r="H1196" s="22">
        <v>45418</v>
      </c>
      <c r="I1196" s="22">
        <v>45415</v>
      </c>
      <c r="J1196" s="22">
        <v>45415</v>
      </c>
      <c r="K1196" s="22">
        <v>45415</v>
      </c>
      <c r="L1196" t="s">
        <v>309</v>
      </c>
      <c r="M1196" t="s">
        <v>210</v>
      </c>
      <c r="N1196" t="s">
        <v>211</v>
      </c>
      <c r="O1196" t="s">
        <v>430</v>
      </c>
      <c r="P1196" t="s">
        <v>196</v>
      </c>
      <c r="Q1196" t="s">
        <v>197</v>
      </c>
      <c r="R1196" t="s">
        <v>198</v>
      </c>
      <c r="S1196" t="s">
        <v>81</v>
      </c>
    </row>
    <row r="1197" spans="1:19" x14ac:dyDescent="0.35">
      <c r="A1197">
        <v>52396</v>
      </c>
      <c r="C1197">
        <v>104</v>
      </c>
      <c r="D1197" t="s">
        <v>39</v>
      </c>
      <c r="E1197" t="s">
        <v>308</v>
      </c>
      <c r="F1197">
        <v>20</v>
      </c>
      <c r="G1197" s="22">
        <v>45415</v>
      </c>
      <c r="H1197" s="22">
        <v>45418</v>
      </c>
      <c r="I1197" s="22">
        <v>45415</v>
      </c>
      <c r="J1197" s="22">
        <v>45415</v>
      </c>
      <c r="K1197" s="22">
        <v>45415</v>
      </c>
      <c r="L1197" t="s">
        <v>309</v>
      </c>
      <c r="M1197" t="s">
        <v>193</v>
      </c>
      <c r="N1197" t="s">
        <v>329</v>
      </c>
      <c r="O1197" t="s">
        <v>430</v>
      </c>
      <c r="P1197" t="s">
        <v>196</v>
      </c>
      <c r="Q1197" t="s">
        <v>197</v>
      </c>
      <c r="R1197" t="s">
        <v>198</v>
      </c>
      <c r="S1197" t="s">
        <v>81</v>
      </c>
    </row>
    <row r="1198" spans="1:19" x14ac:dyDescent="0.35">
      <c r="A1198">
        <v>49729</v>
      </c>
      <c r="C1198">
        <v>104</v>
      </c>
      <c r="D1198" t="s">
        <v>39</v>
      </c>
      <c r="E1198" t="s">
        <v>209</v>
      </c>
      <c r="F1198">
        <v>2406.5</v>
      </c>
      <c r="G1198" s="22">
        <v>45415</v>
      </c>
      <c r="H1198" s="22">
        <v>45415</v>
      </c>
      <c r="I1198" s="22">
        <v>45415</v>
      </c>
      <c r="J1198" s="22">
        <v>45398</v>
      </c>
      <c r="K1198" s="22">
        <v>45398</v>
      </c>
      <c r="L1198" t="s">
        <v>192</v>
      </c>
      <c r="O1198" t="s">
        <v>430</v>
      </c>
      <c r="P1198" t="s">
        <v>196</v>
      </c>
      <c r="Q1198" t="s">
        <v>197</v>
      </c>
      <c r="R1198" t="s">
        <v>198</v>
      </c>
      <c r="S1198" t="s">
        <v>81</v>
      </c>
    </row>
    <row r="1199" spans="1:19" x14ac:dyDescent="0.35">
      <c r="A1199">
        <v>49903</v>
      </c>
      <c r="C1199">
        <v>104</v>
      </c>
      <c r="D1199" t="s">
        <v>39</v>
      </c>
      <c r="E1199" t="s">
        <v>431</v>
      </c>
      <c r="F1199">
        <v>0.04</v>
      </c>
      <c r="G1199" s="22">
        <v>45415</v>
      </c>
      <c r="H1199" s="22">
        <v>45415</v>
      </c>
      <c r="I1199" s="22">
        <v>45415</v>
      </c>
      <c r="J1199" s="22">
        <v>45399</v>
      </c>
      <c r="K1199" s="22">
        <v>45399</v>
      </c>
      <c r="L1199" t="s">
        <v>192</v>
      </c>
      <c r="M1199" t="s">
        <v>216</v>
      </c>
      <c r="N1199" t="s">
        <v>432</v>
      </c>
      <c r="O1199" t="s">
        <v>430</v>
      </c>
      <c r="P1199" t="s">
        <v>196</v>
      </c>
      <c r="Q1199" t="s">
        <v>197</v>
      </c>
      <c r="R1199" t="s">
        <v>198</v>
      </c>
      <c r="S1199" t="s">
        <v>81</v>
      </c>
    </row>
    <row r="1200" spans="1:19" x14ac:dyDescent="0.35">
      <c r="A1200">
        <v>50616</v>
      </c>
      <c r="C1200">
        <v>104</v>
      </c>
      <c r="D1200" t="s">
        <v>39</v>
      </c>
      <c r="E1200" t="s">
        <v>207</v>
      </c>
      <c r="F1200">
        <v>247.1</v>
      </c>
      <c r="G1200" s="22">
        <v>45415</v>
      </c>
      <c r="H1200" s="22">
        <v>45415</v>
      </c>
      <c r="I1200" s="22">
        <v>45415</v>
      </c>
      <c r="J1200" s="22">
        <v>45401</v>
      </c>
      <c r="K1200" s="22">
        <v>45401</v>
      </c>
      <c r="L1200" t="s">
        <v>192</v>
      </c>
      <c r="O1200" t="s">
        <v>430</v>
      </c>
      <c r="P1200" t="s">
        <v>196</v>
      </c>
      <c r="Q1200" t="s">
        <v>197</v>
      </c>
      <c r="R1200" t="s">
        <v>198</v>
      </c>
      <c r="S1200" t="s">
        <v>81</v>
      </c>
    </row>
    <row r="1201" spans="1:19" x14ac:dyDescent="0.35">
      <c r="A1201">
        <v>50617</v>
      </c>
      <c r="C1201">
        <v>104</v>
      </c>
      <c r="D1201" t="s">
        <v>39</v>
      </c>
      <c r="E1201" t="s">
        <v>207</v>
      </c>
      <c r="F1201">
        <v>140.4</v>
      </c>
      <c r="G1201" s="22">
        <v>45415</v>
      </c>
      <c r="H1201" s="22">
        <v>45415</v>
      </c>
      <c r="I1201" s="22">
        <v>45415</v>
      </c>
      <c r="J1201" s="22">
        <v>45401</v>
      </c>
      <c r="K1201" s="22">
        <v>45401</v>
      </c>
      <c r="L1201" t="s">
        <v>192</v>
      </c>
      <c r="O1201" t="s">
        <v>430</v>
      </c>
      <c r="P1201" t="s">
        <v>196</v>
      </c>
      <c r="Q1201" t="s">
        <v>197</v>
      </c>
      <c r="R1201" t="s">
        <v>198</v>
      </c>
      <c r="S1201" t="s">
        <v>81</v>
      </c>
    </row>
    <row r="1202" spans="1:19" x14ac:dyDescent="0.35">
      <c r="A1202">
        <v>50637</v>
      </c>
      <c r="C1202">
        <v>104</v>
      </c>
      <c r="D1202" t="s">
        <v>39</v>
      </c>
      <c r="E1202" t="s">
        <v>209</v>
      </c>
      <c r="F1202">
        <v>767.4</v>
      </c>
      <c r="G1202" s="22">
        <v>45415</v>
      </c>
      <c r="H1202" s="22">
        <v>45415</v>
      </c>
      <c r="I1202" s="22">
        <v>45415</v>
      </c>
      <c r="J1202" s="22">
        <v>45401</v>
      </c>
      <c r="K1202" s="22">
        <v>45401</v>
      </c>
      <c r="L1202" t="s">
        <v>192</v>
      </c>
      <c r="O1202" t="s">
        <v>430</v>
      </c>
      <c r="P1202" t="s">
        <v>196</v>
      </c>
      <c r="Q1202" t="s">
        <v>197</v>
      </c>
      <c r="R1202" t="s">
        <v>198</v>
      </c>
      <c r="S1202" t="s">
        <v>81</v>
      </c>
    </row>
    <row r="1203" spans="1:19" x14ac:dyDescent="0.35">
      <c r="A1203">
        <v>50848</v>
      </c>
      <c r="C1203">
        <v>104</v>
      </c>
      <c r="D1203" t="s">
        <v>39</v>
      </c>
      <c r="E1203" t="s">
        <v>204</v>
      </c>
      <c r="F1203">
        <v>463</v>
      </c>
      <c r="G1203" s="22">
        <v>45415</v>
      </c>
      <c r="H1203" s="22">
        <v>45415</v>
      </c>
      <c r="I1203" s="22">
        <v>45415</v>
      </c>
      <c r="J1203" s="22">
        <v>45405</v>
      </c>
      <c r="K1203" s="22">
        <v>45405</v>
      </c>
      <c r="L1203" t="s">
        <v>192</v>
      </c>
      <c r="O1203" t="s">
        <v>430</v>
      </c>
      <c r="P1203" t="s">
        <v>196</v>
      </c>
      <c r="Q1203" t="s">
        <v>197</v>
      </c>
      <c r="R1203" t="s">
        <v>198</v>
      </c>
      <c r="S1203" t="s">
        <v>81</v>
      </c>
    </row>
    <row r="1204" spans="1:19" x14ac:dyDescent="0.35">
      <c r="A1204">
        <v>50850</v>
      </c>
      <c r="C1204">
        <v>104</v>
      </c>
      <c r="D1204" t="s">
        <v>39</v>
      </c>
      <c r="E1204" t="s">
        <v>206</v>
      </c>
      <c r="F1204">
        <v>564</v>
      </c>
      <c r="G1204" s="22">
        <v>45415</v>
      </c>
      <c r="H1204" s="22">
        <v>45415</v>
      </c>
      <c r="I1204" s="22">
        <v>45415</v>
      </c>
      <c r="J1204" s="22">
        <v>45405</v>
      </c>
      <c r="K1204" s="22">
        <v>45405</v>
      </c>
      <c r="L1204" t="s">
        <v>192</v>
      </c>
      <c r="O1204" t="s">
        <v>430</v>
      </c>
      <c r="P1204" t="s">
        <v>196</v>
      </c>
      <c r="Q1204" t="s">
        <v>197</v>
      </c>
      <c r="R1204" t="s">
        <v>198</v>
      </c>
      <c r="S1204" t="s">
        <v>81</v>
      </c>
    </row>
    <row r="1205" spans="1:19" x14ac:dyDescent="0.35">
      <c r="A1205">
        <v>50854</v>
      </c>
      <c r="C1205">
        <v>104</v>
      </c>
      <c r="D1205" t="s">
        <v>39</v>
      </c>
      <c r="E1205" t="s">
        <v>230</v>
      </c>
      <c r="F1205">
        <v>108</v>
      </c>
      <c r="G1205" s="22">
        <v>45415</v>
      </c>
      <c r="H1205" s="22">
        <v>45415</v>
      </c>
      <c r="I1205" s="22">
        <v>45415</v>
      </c>
      <c r="J1205" s="22">
        <v>45405</v>
      </c>
      <c r="K1205" s="22">
        <v>45405</v>
      </c>
      <c r="L1205" t="s">
        <v>192</v>
      </c>
      <c r="O1205" t="s">
        <v>430</v>
      </c>
      <c r="P1205" t="s">
        <v>196</v>
      </c>
      <c r="Q1205" t="s">
        <v>197</v>
      </c>
      <c r="R1205" t="s">
        <v>198</v>
      </c>
      <c r="S1205" t="s">
        <v>81</v>
      </c>
    </row>
    <row r="1206" spans="1:19" x14ac:dyDescent="0.35">
      <c r="A1206">
        <v>50867</v>
      </c>
      <c r="C1206">
        <v>104</v>
      </c>
      <c r="D1206" t="s">
        <v>39</v>
      </c>
      <c r="E1206" t="s">
        <v>208</v>
      </c>
      <c r="F1206">
        <v>3064.2</v>
      </c>
      <c r="G1206" s="22">
        <v>45415</v>
      </c>
      <c r="H1206" s="22">
        <v>45415</v>
      </c>
      <c r="I1206" s="22">
        <v>45415</v>
      </c>
      <c r="J1206" s="22">
        <v>45405</v>
      </c>
      <c r="K1206" s="22">
        <v>45405</v>
      </c>
      <c r="L1206" t="s">
        <v>192</v>
      </c>
      <c r="O1206" t="s">
        <v>430</v>
      </c>
      <c r="P1206" t="s">
        <v>196</v>
      </c>
      <c r="Q1206" t="s">
        <v>197</v>
      </c>
      <c r="R1206" t="s">
        <v>198</v>
      </c>
      <c r="S1206" t="s">
        <v>81</v>
      </c>
    </row>
    <row r="1207" spans="1:19" x14ac:dyDescent="0.35">
      <c r="A1207">
        <v>47229</v>
      </c>
      <c r="C1207">
        <v>104</v>
      </c>
      <c r="D1207" t="s">
        <v>39</v>
      </c>
      <c r="E1207" t="s">
        <v>321</v>
      </c>
      <c r="F1207">
        <v>2640</v>
      </c>
      <c r="G1207" s="22">
        <v>45413</v>
      </c>
      <c r="H1207" s="22">
        <v>45414</v>
      </c>
      <c r="I1207" s="22">
        <v>45414</v>
      </c>
      <c r="J1207" s="22">
        <v>45383</v>
      </c>
      <c r="K1207" s="22">
        <v>45383</v>
      </c>
      <c r="L1207" t="s">
        <v>97</v>
      </c>
      <c r="M1207" t="s">
        <v>216</v>
      </c>
      <c r="N1207" t="s">
        <v>366</v>
      </c>
      <c r="O1207" t="s">
        <v>430</v>
      </c>
      <c r="P1207" t="s">
        <v>196</v>
      </c>
      <c r="Q1207" t="s">
        <v>197</v>
      </c>
      <c r="R1207" t="s">
        <v>198</v>
      </c>
      <c r="S1207" t="s">
        <v>81</v>
      </c>
    </row>
    <row r="1208" spans="1:19" x14ac:dyDescent="0.35">
      <c r="A1208">
        <v>47233</v>
      </c>
      <c r="C1208">
        <v>104</v>
      </c>
      <c r="D1208" t="s">
        <v>39</v>
      </c>
      <c r="E1208" t="s">
        <v>322</v>
      </c>
      <c r="F1208">
        <v>2000</v>
      </c>
      <c r="G1208" s="22">
        <v>45413</v>
      </c>
      <c r="H1208" s="22">
        <v>45414</v>
      </c>
      <c r="I1208" s="22">
        <v>45414</v>
      </c>
      <c r="J1208" s="22">
        <v>45383</v>
      </c>
      <c r="K1208" s="22">
        <v>45383</v>
      </c>
      <c r="L1208" t="s">
        <v>97</v>
      </c>
      <c r="M1208" t="s">
        <v>216</v>
      </c>
      <c r="N1208" t="s">
        <v>366</v>
      </c>
      <c r="O1208" t="s">
        <v>430</v>
      </c>
      <c r="P1208" t="s">
        <v>196</v>
      </c>
      <c r="Q1208" t="s">
        <v>197</v>
      </c>
      <c r="R1208" t="s">
        <v>198</v>
      </c>
      <c r="S1208" t="s">
        <v>81</v>
      </c>
    </row>
    <row r="1209" spans="1:19" x14ac:dyDescent="0.35">
      <c r="A1209">
        <v>47236</v>
      </c>
      <c r="C1209">
        <v>104</v>
      </c>
      <c r="D1209" t="s">
        <v>39</v>
      </c>
      <c r="E1209" t="s">
        <v>324</v>
      </c>
      <c r="F1209">
        <v>1830</v>
      </c>
      <c r="G1209" s="22">
        <v>45413</v>
      </c>
      <c r="H1209" s="22">
        <v>45414</v>
      </c>
      <c r="I1209" s="22">
        <v>45414</v>
      </c>
      <c r="J1209" s="22">
        <v>45383</v>
      </c>
      <c r="K1209" s="22">
        <v>45383</v>
      </c>
      <c r="L1209" t="s">
        <v>97</v>
      </c>
      <c r="M1209" t="s">
        <v>216</v>
      </c>
      <c r="N1209" t="s">
        <v>366</v>
      </c>
      <c r="O1209" t="s">
        <v>430</v>
      </c>
      <c r="P1209" t="s">
        <v>196</v>
      </c>
      <c r="Q1209" t="s">
        <v>197</v>
      </c>
      <c r="R1209" t="s">
        <v>198</v>
      </c>
      <c r="S1209" t="s">
        <v>81</v>
      </c>
    </row>
    <row r="1210" spans="1:19" x14ac:dyDescent="0.35">
      <c r="A1210">
        <v>47239</v>
      </c>
      <c r="C1210">
        <v>104</v>
      </c>
      <c r="D1210" t="s">
        <v>39</v>
      </c>
      <c r="E1210" t="s">
        <v>326</v>
      </c>
      <c r="F1210">
        <v>3500</v>
      </c>
      <c r="G1210" s="22">
        <v>45413</v>
      </c>
      <c r="H1210" s="22">
        <v>45414</v>
      </c>
      <c r="I1210" s="22">
        <v>45414</v>
      </c>
      <c r="J1210" s="22">
        <v>45383</v>
      </c>
      <c r="K1210" s="22">
        <v>45383</v>
      </c>
      <c r="L1210" t="s">
        <v>97</v>
      </c>
      <c r="M1210" t="s">
        <v>216</v>
      </c>
      <c r="N1210" t="s">
        <v>366</v>
      </c>
      <c r="O1210" t="s">
        <v>430</v>
      </c>
      <c r="P1210" t="s">
        <v>196</v>
      </c>
      <c r="Q1210" t="s">
        <v>197</v>
      </c>
      <c r="R1210" t="s">
        <v>198</v>
      </c>
      <c r="S1210" t="s">
        <v>81</v>
      </c>
    </row>
    <row r="1211" spans="1:19" x14ac:dyDescent="0.35">
      <c r="A1211">
        <v>47242</v>
      </c>
      <c r="C1211">
        <v>104</v>
      </c>
      <c r="D1211" t="s">
        <v>39</v>
      </c>
      <c r="E1211" t="s">
        <v>327</v>
      </c>
      <c r="F1211">
        <v>1830</v>
      </c>
      <c r="G1211" s="22">
        <v>45413</v>
      </c>
      <c r="H1211" s="22">
        <v>45414</v>
      </c>
      <c r="I1211" s="22">
        <v>45414</v>
      </c>
      <c r="J1211" s="22">
        <v>45383</v>
      </c>
      <c r="K1211" s="22">
        <v>45383</v>
      </c>
      <c r="L1211" t="s">
        <v>97</v>
      </c>
      <c r="M1211" t="s">
        <v>216</v>
      </c>
      <c r="N1211" t="s">
        <v>366</v>
      </c>
      <c r="O1211" t="s">
        <v>430</v>
      </c>
      <c r="P1211" t="s">
        <v>196</v>
      </c>
      <c r="Q1211" t="s">
        <v>197</v>
      </c>
      <c r="R1211" t="s">
        <v>198</v>
      </c>
      <c r="S1211" t="s">
        <v>81</v>
      </c>
    </row>
    <row r="1212" spans="1:19" x14ac:dyDescent="0.35">
      <c r="A1212">
        <v>47244</v>
      </c>
      <c r="C1212">
        <v>104</v>
      </c>
      <c r="D1212" t="s">
        <v>39</v>
      </c>
      <c r="E1212" t="s">
        <v>320</v>
      </c>
      <c r="F1212">
        <v>1830</v>
      </c>
      <c r="G1212" s="22">
        <v>45413</v>
      </c>
      <c r="H1212" s="22">
        <v>45414</v>
      </c>
      <c r="I1212" s="22">
        <v>45414</v>
      </c>
      <c r="J1212" s="22">
        <v>45383</v>
      </c>
      <c r="K1212" s="22">
        <v>45383</v>
      </c>
      <c r="L1212" t="s">
        <v>97</v>
      </c>
      <c r="M1212" t="s">
        <v>216</v>
      </c>
      <c r="N1212" t="s">
        <v>366</v>
      </c>
      <c r="O1212" t="s">
        <v>430</v>
      </c>
      <c r="P1212" t="s">
        <v>196</v>
      </c>
      <c r="Q1212" t="s">
        <v>197</v>
      </c>
      <c r="R1212" t="s">
        <v>198</v>
      </c>
      <c r="S1212" t="s">
        <v>81</v>
      </c>
    </row>
    <row r="1213" spans="1:19" x14ac:dyDescent="0.35">
      <c r="A1213">
        <v>47246</v>
      </c>
      <c r="C1213">
        <v>104</v>
      </c>
      <c r="D1213" t="s">
        <v>39</v>
      </c>
      <c r="E1213" t="s">
        <v>325</v>
      </c>
      <c r="F1213">
        <v>1830</v>
      </c>
      <c r="G1213" s="22">
        <v>45413</v>
      </c>
      <c r="H1213" s="22">
        <v>45414</v>
      </c>
      <c r="I1213" s="22">
        <v>45414</v>
      </c>
      <c r="J1213" s="22">
        <v>45383</v>
      </c>
      <c r="K1213" s="22">
        <v>45383</v>
      </c>
      <c r="L1213" t="s">
        <v>97</v>
      </c>
      <c r="M1213" t="s">
        <v>216</v>
      </c>
      <c r="N1213" t="s">
        <v>366</v>
      </c>
      <c r="O1213" t="s">
        <v>430</v>
      </c>
      <c r="P1213" t="s">
        <v>196</v>
      </c>
      <c r="Q1213" t="s">
        <v>197</v>
      </c>
      <c r="R1213" t="s">
        <v>198</v>
      </c>
      <c r="S1213" t="s">
        <v>81</v>
      </c>
    </row>
    <row r="1214" spans="1:19" x14ac:dyDescent="0.35">
      <c r="A1214">
        <v>48103</v>
      </c>
      <c r="C1214">
        <v>104</v>
      </c>
      <c r="D1214" t="s">
        <v>39</v>
      </c>
      <c r="E1214" t="s">
        <v>394</v>
      </c>
      <c r="F1214">
        <v>2400</v>
      </c>
      <c r="G1214" s="22">
        <v>45413</v>
      </c>
      <c r="H1214" s="22">
        <v>45414</v>
      </c>
      <c r="I1214" s="22">
        <v>45414</v>
      </c>
      <c r="J1214" s="22">
        <v>45386</v>
      </c>
      <c r="K1214" s="22">
        <v>45386</v>
      </c>
      <c r="L1214" t="s">
        <v>192</v>
      </c>
      <c r="M1214" t="s">
        <v>261</v>
      </c>
      <c r="N1214" t="s">
        <v>262</v>
      </c>
      <c r="O1214" t="s">
        <v>430</v>
      </c>
      <c r="P1214" t="s">
        <v>196</v>
      </c>
      <c r="Q1214" t="s">
        <v>197</v>
      </c>
      <c r="R1214" t="s">
        <v>198</v>
      </c>
      <c r="S1214" t="s">
        <v>81</v>
      </c>
    </row>
    <row r="1215" spans="1:19" x14ac:dyDescent="0.35">
      <c r="A1215">
        <v>48240</v>
      </c>
      <c r="C1215">
        <v>104</v>
      </c>
      <c r="D1215" t="s">
        <v>39</v>
      </c>
      <c r="E1215" t="s">
        <v>318</v>
      </c>
      <c r="F1215">
        <v>399.5</v>
      </c>
      <c r="G1215" s="22">
        <v>45414</v>
      </c>
      <c r="H1215" s="22">
        <v>45414</v>
      </c>
      <c r="I1215" s="22">
        <v>45414</v>
      </c>
      <c r="J1215" s="22">
        <v>45386</v>
      </c>
      <c r="K1215" s="22">
        <v>45387</v>
      </c>
      <c r="L1215" t="s">
        <v>192</v>
      </c>
      <c r="M1215" t="s">
        <v>210</v>
      </c>
      <c r="N1215" t="s">
        <v>410</v>
      </c>
      <c r="O1215" t="s">
        <v>430</v>
      </c>
      <c r="P1215" t="s">
        <v>196</v>
      </c>
      <c r="Q1215" t="s">
        <v>197</v>
      </c>
      <c r="R1215" t="s">
        <v>198</v>
      </c>
      <c r="S1215" t="s">
        <v>81</v>
      </c>
    </row>
    <row r="1216" spans="1:19" x14ac:dyDescent="0.35">
      <c r="A1216">
        <v>48244</v>
      </c>
      <c r="C1216">
        <v>104</v>
      </c>
      <c r="D1216" t="s">
        <v>39</v>
      </c>
      <c r="E1216" t="s">
        <v>290</v>
      </c>
      <c r="F1216">
        <v>157.80000000000001</v>
      </c>
      <c r="G1216" s="22">
        <v>45413</v>
      </c>
      <c r="H1216" s="22">
        <v>45414</v>
      </c>
      <c r="I1216" s="22">
        <v>45414</v>
      </c>
      <c r="J1216" s="22">
        <v>45387</v>
      </c>
      <c r="K1216" s="22">
        <v>45387</v>
      </c>
      <c r="L1216" t="s">
        <v>192</v>
      </c>
      <c r="O1216" t="s">
        <v>430</v>
      </c>
      <c r="P1216" t="s">
        <v>196</v>
      </c>
      <c r="Q1216" t="s">
        <v>197</v>
      </c>
      <c r="R1216" t="s">
        <v>198</v>
      </c>
      <c r="S1216" t="s">
        <v>81</v>
      </c>
    </row>
    <row r="1217" spans="1:19" x14ac:dyDescent="0.35">
      <c r="A1217">
        <v>49737</v>
      </c>
      <c r="C1217">
        <v>104</v>
      </c>
      <c r="D1217" t="s">
        <v>39</v>
      </c>
      <c r="E1217" t="s">
        <v>237</v>
      </c>
      <c r="F1217">
        <v>1701.5</v>
      </c>
      <c r="G1217" s="22">
        <v>45414</v>
      </c>
      <c r="H1217" s="22">
        <v>45414</v>
      </c>
      <c r="I1217" s="22">
        <v>45414</v>
      </c>
      <c r="J1217" s="22">
        <v>45391</v>
      </c>
      <c r="K1217" s="22">
        <v>45398</v>
      </c>
      <c r="L1217" t="s">
        <v>192</v>
      </c>
      <c r="O1217" t="s">
        <v>430</v>
      </c>
      <c r="P1217" t="s">
        <v>196</v>
      </c>
      <c r="Q1217" t="s">
        <v>197</v>
      </c>
      <c r="R1217" t="s">
        <v>198</v>
      </c>
      <c r="S1217" t="s">
        <v>81</v>
      </c>
    </row>
    <row r="1218" spans="1:19" x14ac:dyDescent="0.35">
      <c r="A1218">
        <v>49748</v>
      </c>
      <c r="C1218">
        <v>104</v>
      </c>
      <c r="D1218" t="s">
        <v>39</v>
      </c>
      <c r="E1218" t="s">
        <v>235</v>
      </c>
      <c r="F1218">
        <v>1437.77</v>
      </c>
      <c r="G1218" s="22">
        <v>45413</v>
      </c>
      <c r="H1218" s="22">
        <v>45414</v>
      </c>
      <c r="I1218" s="22">
        <v>45414</v>
      </c>
      <c r="J1218" s="22">
        <v>45398</v>
      </c>
      <c r="K1218" s="22">
        <v>45398</v>
      </c>
      <c r="L1218" t="s">
        <v>192</v>
      </c>
      <c r="O1218" t="s">
        <v>430</v>
      </c>
      <c r="P1218" t="s">
        <v>196</v>
      </c>
      <c r="Q1218" t="s">
        <v>197</v>
      </c>
      <c r="R1218" t="s">
        <v>198</v>
      </c>
      <c r="S1218" t="s">
        <v>81</v>
      </c>
    </row>
    <row r="1219" spans="1:19" x14ac:dyDescent="0.35">
      <c r="A1219">
        <v>49819</v>
      </c>
      <c r="C1219">
        <v>104</v>
      </c>
      <c r="D1219" t="s">
        <v>39</v>
      </c>
      <c r="E1219" t="s">
        <v>275</v>
      </c>
      <c r="F1219">
        <v>627.30999999999995</v>
      </c>
      <c r="G1219" s="22">
        <v>45414</v>
      </c>
      <c r="H1219" s="22">
        <v>45414</v>
      </c>
      <c r="I1219" s="22">
        <v>45414</v>
      </c>
      <c r="J1219" s="22">
        <v>45398</v>
      </c>
      <c r="K1219" s="22">
        <v>45398</v>
      </c>
      <c r="L1219" t="s">
        <v>192</v>
      </c>
      <c r="M1219" t="s">
        <v>216</v>
      </c>
      <c r="N1219" t="s">
        <v>276</v>
      </c>
      <c r="O1219" t="s">
        <v>430</v>
      </c>
      <c r="P1219" t="s">
        <v>196</v>
      </c>
      <c r="Q1219" t="s">
        <v>197</v>
      </c>
      <c r="R1219" t="s">
        <v>198</v>
      </c>
      <c r="S1219" t="s">
        <v>81</v>
      </c>
    </row>
    <row r="1220" spans="1:19" x14ac:dyDescent="0.35">
      <c r="A1220">
        <v>49854</v>
      </c>
      <c r="C1220">
        <v>104</v>
      </c>
      <c r="D1220" t="s">
        <v>39</v>
      </c>
      <c r="E1220" t="s">
        <v>215</v>
      </c>
      <c r="F1220">
        <v>1380</v>
      </c>
      <c r="G1220" s="22">
        <v>45413</v>
      </c>
      <c r="H1220" s="22">
        <v>45414</v>
      </c>
      <c r="I1220" s="22">
        <v>45414</v>
      </c>
      <c r="J1220" s="22">
        <v>45413</v>
      </c>
      <c r="K1220" s="22">
        <v>45399</v>
      </c>
      <c r="L1220" t="s">
        <v>309</v>
      </c>
      <c r="M1220" t="s">
        <v>216</v>
      </c>
      <c r="N1220" t="s">
        <v>217</v>
      </c>
      <c r="O1220" t="s">
        <v>430</v>
      </c>
      <c r="P1220" t="s">
        <v>196</v>
      </c>
      <c r="Q1220" t="s">
        <v>197</v>
      </c>
      <c r="R1220" t="s">
        <v>198</v>
      </c>
      <c r="S1220" t="s">
        <v>81</v>
      </c>
    </row>
    <row r="1221" spans="1:19" x14ac:dyDescent="0.35">
      <c r="A1221">
        <v>49976</v>
      </c>
      <c r="C1221">
        <v>104</v>
      </c>
      <c r="D1221" t="s">
        <v>39</v>
      </c>
      <c r="E1221" t="s">
        <v>433</v>
      </c>
      <c r="F1221">
        <v>900</v>
      </c>
      <c r="G1221" s="22">
        <v>45414</v>
      </c>
      <c r="H1221" s="22">
        <v>45414</v>
      </c>
      <c r="I1221" s="22">
        <v>45414</v>
      </c>
      <c r="J1221" s="22">
        <v>45399</v>
      </c>
      <c r="K1221" s="22">
        <v>45399</v>
      </c>
      <c r="L1221" t="s">
        <v>97</v>
      </c>
      <c r="M1221" t="s">
        <v>280</v>
      </c>
      <c r="N1221" t="s">
        <v>281</v>
      </c>
      <c r="O1221" t="s">
        <v>430</v>
      </c>
      <c r="P1221" t="s">
        <v>196</v>
      </c>
      <c r="Q1221" t="s">
        <v>197</v>
      </c>
      <c r="R1221" t="s">
        <v>198</v>
      </c>
      <c r="S1221" t="s">
        <v>81</v>
      </c>
    </row>
    <row r="1222" spans="1:19" x14ac:dyDescent="0.35">
      <c r="A1222">
        <v>50601</v>
      </c>
      <c r="C1222">
        <v>104</v>
      </c>
      <c r="D1222" t="s">
        <v>39</v>
      </c>
      <c r="E1222" t="s">
        <v>282</v>
      </c>
      <c r="F1222">
        <v>914</v>
      </c>
      <c r="G1222" s="22">
        <v>45414</v>
      </c>
      <c r="H1222" s="22">
        <v>45414</v>
      </c>
      <c r="I1222" s="22">
        <v>45414</v>
      </c>
      <c r="J1222" s="22">
        <v>45401</v>
      </c>
      <c r="K1222" s="22">
        <v>45401</v>
      </c>
      <c r="L1222" t="s">
        <v>192</v>
      </c>
      <c r="O1222" t="s">
        <v>430</v>
      </c>
      <c r="P1222" t="s">
        <v>196</v>
      </c>
      <c r="Q1222" t="s">
        <v>197</v>
      </c>
      <c r="R1222" t="s">
        <v>198</v>
      </c>
      <c r="S1222" t="s">
        <v>81</v>
      </c>
    </row>
    <row r="1223" spans="1:19" x14ac:dyDescent="0.35">
      <c r="A1223">
        <v>50612</v>
      </c>
      <c r="C1223">
        <v>104</v>
      </c>
      <c r="D1223" t="s">
        <v>39</v>
      </c>
      <c r="E1223" t="s">
        <v>231</v>
      </c>
      <c r="F1223">
        <v>829.7</v>
      </c>
      <c r="G1223" s="22">
        <v>45414</v>
      </c>
      <c r="H1223" s="22">
        <v>45414</v>
      </c>
      <c r="I1223" s="22">
        <v>45414</v>
      </c>
      <c r="J1223" s="22">
        <v>45401</v>
      </c>
      <c r="K1223" s="22">
        <v>45401</v>
      </c>
      <c r="L1223" t="s">
        <v>192</v>
      </c>
      <c r="O1223" t="s">
        <v>430</v>
      </c>
      <c r="P1223" t="s">
        <v>196</v>
      </c>
      <c r="Q1223" t="s">
        <v>197</v>
      </c>
      <c r="R1223" t="s">
        <v>198</v>
      </c>
      <c r="S1223" t="s">
        <v>81</v>
      </c>
    </row>
    <row r="1224" spans="1:19" x14ac:dyDescent="0.35">
      <c r="A1224">
        <v>50615</v>
      </c>
      <c r="C1224">
        <v>104</v>
      </c>
      <c r="D1224" t="s">
        <v>39</v>
      </c>
      <c r="E1224" t="s">
        <v>204</v>
      </c>
      <c r="F1224">
        <v>195</v>
      </c>
      <c r="G1224" s="22">
        <v>45414</v>
      </c>
      <c r="H1224" s="22">
        <v>45414</v>
      </c>
      <c r="I1224" s="22">
        <v>45414</v>
      </c>
      <c r="J1224" s="22">
        <v>45401</v>
      </c>
      <c r="K1224" s="22">
        <v>45401</v>
      </c>
      <c r="L1224" t="s">
        <v>192</v>
      </c>
      <c r="O1224" t="s">
        <v>430</v>
      </c>
      <c r="P1224" t="s">
        <v>196</v>
      </c>
      <c r="Q1224" t="s">
        <v>197</v>
      </c>
      <c r="R1224" t="s">
        <v>198</v>
      </c>
      <c r="S1224" t="s">
        <v>81</v>
      </c>
    </row>
    <row r="1225" spans="1:19" x14ac:dyDescent="0.35">
      <c r="A1225">
        <v>50618</v>
      </c>
      <c r="C1225">
        <v>104</v>
      </c>
      <c r="D1225" t="s">
        <v>39</v>
      </c>
      <c r="E1225" t="s">
        <v>204</v>
      </c>
      <c r="F1225">
        <v>183.8</v>
      </c>
      <c r="G1225" s="22">
        <v>45413</v>
      </c>
      <c r="H1225" s="22">
        <v>45414</v>
      </c>
      <c r="I1225" s="22">
        <v>45414</v>
      </c>
      <c r="J1225" s="22">
        <v>45401</v>
      </c>
      <c r="K1225" s="22">
        <v>45401</v>
      </c>
      <c r="L1225" t="s">
        <v>192</v>
      </c>
      <c r="O1225" t="s">
        <v>430</v>
      </c>
      <c r="P1225" t="s">
        <v>196</v>
      </c>
      <c r="Q1225" t="s">
        <v>197</v>
      </c>
      <c r="R1225" t="s">
        <v>198</v>
      </c>
      <c r="S1225" t="s">
        <v>81</v>
      </c>
    </row>
    <row r="1226" spans="1:19" x14ac:dyDescent="0.35">
      <c r="A1226">
        <v>50620</v>
      </c>
      <c r="C1226">
        <v>104</v>
      </c>
      <c r="D1226" t="s">
        <v>39</v>
      </c>
      <c r="E1226" t="s">
        <v>206</v>
      </c>
      <c r="F1226">
        <v>564</v>
      </c>
      <c r="G1226" s="22">
        <v>45414</v>
      </c>
      <c r="H1226" s="22">
        <v>45414</v>
      </c>
      <c r="I1226" s="22">
        <v>45414</v>
      </c>
      <c r="J1226" s="22">
        <v>45401</v>
      </c>
      <c r="K1226" s="22">
        <v>45401</v>
      </c>
      <c r="L1226" t="s">
        <v>192</v>
      </c>
      <c r="O1226" t="s">
        <v>430</v>
      </c>
      <c r="P1226" t="s">
        <v>196</v>
      </c>
      <c r="Q1226" t="s">
        <v>197</v>
      </c>
      <c r="R1226" t="s">
        <v>198</v>
      </c>
      <c r="S1226" t="s">
        <v>81</v>
      </c>
    </row>
    <row r="1227" spans="1:19" x14ac:dyDescent="0.35">
      <c r="A1227">
        <v>50624</v>
      </c>
      <c r="C1227">
        <v>104</v>
      </c>
      <c r="D1227" t="s">
        <v>39</v>
      </c>
      <c r="E1227" t="s">
        <v>207</v>
      </c>
      <c r="F1227">
        <v>1369.07</v>
      </c>
      <c r="G1227" s="22">
        <v>45414</v>
      </c>
      <c r="H1227" s="22">
        <v>45414</v>
      </c>
      <c r="I1227" s="22">
        <v>45414</v>
      </c>
      <c r="J1227" s="22">
        <v>45401</v>
      </c>
      <c r="K1227" s="22">
        <v>45401</v>
      </c>
      <c r="L1227" t="s">
        <v>192</v>
      </c>
      <c r="O1227" t="s">
        <v>430</v>
      </c>
      <c r="P1227" t="s">
        <v>196</v>
      </c>
      <c r="Q1227" t="s">
        <v>197</v>
      </c>
      <c r="R1227" t="s">
        <v>198</v>
      </c>
      <c r="S1227" t="s">
        <v>81</v>
      </c>
    </row>
    <row r="1228" spans="1:19" x14ac:dyDescent="0.35">
      <c r="A1228">
        <v>50657</v>
      </c>
      <c r="C1228">
        <v>104</v>
      </c>
      <c r="D1228" t="s">
        <v>39</v>
      </c>
      <c r="E1228" t="s">
        <v>230</v>
      </c>
      <c r="F1228">
        <v>135</v>
      </c>
      <c r="G1228" s="22">
        <v>45413</v>
      </c>
      <c r="H1228" s="22">
        <v>45414</v>
      </c>
      <c r="I1228" s="22">
        <v>45414</v>
      </c>
      <c r="J1228" s="22">
        <v>45401</v>
      </c>
      <c r="K1228" s="22">
        <v>45401</v>
      </c>
      <c r="L1228" t="s">
        <v>192</v>
      </c>
      <c r="O1228" t="s">
        <v>430</v>
      </c>
      <c r="P1228" t="s">
        <v>196</v>
      </c>
      <c r="Q1228" t="s">
        <v>197</v>
      </c>
      <c r="R1228" t="s">
        <v>198</v>
      </c>
      <c r="S1228" t="s">
        <v>81</v>
      </c>
    </row>
    <row r="1229" spans="1:19" x14ac:dyDescent="0.35">
      <c r="A1229">
        <v>50859</v>
      </c>
      <c r="C1229">
        <v>104</v>
      </c>
      <c r="D1229" t="s">
        <v>39</v>
      </c>
      <c r="E1229" t="s">
        <v>230</v>
      </c>
      <c r="F1229">
        <v>769.37</v>
      </c>
      <c r="G1229" s="22">
        <v>45414</v>
      </c>
      <c r="H1229" s="22">
        <v>45414</v>
      </c>
      <c r="I1229" s="22">
        <v>45414</v>
      </c>
      <c r="J1229" s="22">
        <v>45405</v>
      </c>
      <c r="K1229" s="22">
        <v>45405</v>
      </c>
      <c r="L1229" t="s">
        <v>192</v>
      </c>
      <c r="O1229" t="s">
        <v>430</v>
      </c>
      <c r="P1229" t="s">
        <v>196</v>
      </c>
      <c r="Q1229" t="s">
        <v>197</v>
      </c>
      <c r="R1229" t="s">
        <v>198</v>
      </c>
      <c r="S1229" t="s">
        <v>81</v>
      </c>
    </row>
    <row r="1230" spans="1:19" x14ac:dyDescent="0.35">
      <c r="A1230">
        <v>52196</v>
      </c>
      <c r="C1230">
        <v>104</v>
      </c>
      <c r="D1230" t="s">
        <v>39</v>
      </c>
      <c r="E1230" t="s">
        <v>308</v>
      </c>
      <c r="F1230">
        <v>19</v>
      </c>
      <c r="G1230" s="22">
        <v>45414</v>
      </c>
      <c r="H1230" s="22"/>
      <c r="I1230" s="22">
        <v>45414</v>
      </c>
      <c r="J1230" s="22">
        <v>45414</v>
      </c>
      <c r="K1230" s="22">
        <v>45414</v>
      </c>
      <c r="L1230" t="s">
        <v>309</v>
      </c>
      <c r="M1230" t="s">
        <v>280</v>
      </c>
      <c r="N1230" t="s">
        <v>281</v>
      </c>
      <c r="O1230" t="s">
        <v>430</v>
      </c>
      <c r="P1230" t="s">
        <v>196</v>
      </c>
      <c r="Q1230" t="s">
        <v>197</v>
      </c>
      <c r="R1230" t="s">
        <v>198</v>
      </c>
      <c r="S1230" t="s">
        <v>81</v>
      </c>
    </row>
    <row r="1231" spans="1:19" x14ac:dyDescent="0.35">
      <c r="A1231">
        <v>52197</v>
      </c>
      <c r="C1231">
        <v>104</v>
      </c>
      <c r="D1231" t="s">
        <v>39</v>
      </c>
      <c r="E1231" t="s">
        <v>308</v>
      </c>
      <c r="F1231">
        <v>16</v>
      </c>
      <c r="G1231" s="22">
        <v>45414</v>
      </c>
      <c r="H1231" s="22"/>
      <c r="I1231" s="22">
        <v>45414</v>
      </c>
      <c r="J1231" s="22">
        <v>45414</v>
      </c>
      <c r="K1231" s="22">
        <v>45414</v>
      </c>
      <c r="L1231" t="s">
        <v>309</v>
      </c>
      <c r="M1231" t="s">
        <v>280</v>
      </c>
      <c r="N1231" t="s">
        <v>281</v>
      </c>
      <c r="O1231" t="s">
        <v>430</v>
      </c>
      <c r="P1231" t="s">
        <v>196</v>
      </c>
      <c r="Q1231" t="s">
        <v>197</v>
      </c>
      <c r="R1231" t="s">
        <v>198</v>
      </c>
      <c r="S1231" t="s">
        <v>81</v>
      </c>
    </row>
    <row r="1232" spans="1:19" x14ac:dyDescent="0.35">
      <c r="A1232">
        <v>52199</v>
      </c>
      <c r="C1232">
        <v>104</v>
      </c>
      <c r="D1232" t="s">
        <v>39</v>
      </c>
      <c r="E1232" t="s">
        <v>308</v>
      </c>
      <c r="F1232">
        <v>21.7</v>
      </c>
      <c r="G1232" s="22">
        <v>45414</v>
      </c>
      <c r="H1232" s="22"/>
      <c r="I1232" s="22">
        <v>45414</v>
      </c>
      <c r="J1232" s="22">
        <v>45414</v>
      </c>
      <c r="K1232" s="22">
        <v>45414</v>
      </c>
      <c r="L1232" t="s">
        <v>309</v>
      </c>
      <c r="M1232" t="s">
        <v>280</v>
      </c>
      <c r="N1232" t="s">
        <v>281</v>
      </c>
      <c r="O1232" t="s">
        <v>430</v>
      </c>
      <c r="P1232" t="s">
        <v>196</v>
      </c>
      <c r="Q1232" t="s">
        <v>197</v>
      </c>
      <c r="R1232" t="s">
        <v>198</v>
      </c>
      <c r="S1232" t="s">
        <v>81</v>
      </c>
    </row>
    <row r="1233" spans="1:19" x14ac:dyDescent="0.35">
      <c r="A1233">
        <v>52200</v>
      </c>
      <c r="C1233">
        <v>104</v>
      </c>
      <c r="D1233" t="s">
        <v>39</v>
      </c>
      <c r="E1233" t="s">
        <v>308</v>
      </c>
      <c r="F1233">
        <v>29</v>
      </c>
      <c r="G1233" s="22">
        <v>45414</v>
      </c>
      <c r="H1233" s="22"/>
      <c r="I1233" s="22">
        <v>45414</v>
      </c>
      <c r="J1233" s="22">
        <v>45414</v>
      </c>
      <c r="K1233" s="22">
        <v>45414</v>
      </c>
      <c r="L1233" t="s">
        <v>309</v>
      </c>
      <c r="M1233" t="s">
        <v>280</v>
      </c>
      <c r="N1233" t="s">
        <v>281</v>
      </c>
      <c r="O1233" t="s">
        <v>430</v>
      </c>
      <c r="P1233" t="s">
        <v>196</v>
      </c>
      <c r="Q1233" t="s">
        <v>197</v>
      </c>
      <c r="R1233" t="s">
        <v>198</v>
      </c>
      <c r="S1233" t="s">
        <v>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4"/>
  <sheetViews>
    <sheetView workbookViewId="0"/>
  </sheetViews>
  <sheetFormatPr defaultRowHeight="14.5" x14ac:dyDescent="0.35"/>
  <sheetData>
    <row r="1" spans="1:23" x14ac:dyDescent="0.35">
      <c r="A1" t="s">
        <v>434</v>
      </c>
      <c r="B1" t="s">
        <v>176</v>
      </c>
      <c r="C1" t="s">
        <v>435</v>
      </c>
      <c r="D1" t="s">
        <v>17</v>
      </c>
      <c r="E1" t="s">
        <v>179</v>
      </c>
      <c r="F1" t="s">
        <v>436</v>
      </c>
      <c r="G1" t="s">
        <v>437</v>
      </c>
      <c r="H1" t="s">
        <v>438</v>
      </c>
      <c r="I1" t="s">
        <v>171</v>
      </c>
      <c r="J1" t="s">
        <v>439</v>
      </c>
      <c r="K1" t="s">
        <v>440</v>
      </c>
      <c r="L1" t="s">
        <v>441</v>
      </c>
      <c r="M1" t="s">
        <v>442</v>
      </c>
      <c r="N1" t="s">
        <v>443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56</v>
      </c>
    </row>
    <row r="2" spans="1:23" x14ac:dyDescent="0.35">
      <c r="A2">
        <v>2761</v>
      </c>
      <c r="B2">
        <v>58256</v>
      </c>
      <c r="C2" t="s">
        <v>39</v>
      </c>
      <c r="D2">
        <v>104</v>
      </c>
      <c r="E2" t="s">
        <v>444</v>
      </c>
      <c r="F2" t="s">
        <v>445</v>
      </c>
      <c r="G2">
        <v>2</v>
      </c>
      <c r="H2">
        <v>2</v>
      </c>
      <c r="I2">
        <v>1093.73</v>
      </c>
      <c r="J2" s="22">
        <v>45513</v>
      </c>
      <c r="K2" s="22">
        <v>45513</v>
      </c>
      <c r="L2" s="22">
        <v>45513</v>
      </c>
      <c r="M2">
        <v>4374.8999999999996</v>
      </c>
      <c r="N2">
        <v>4374.8999999999996</v>
      </c>
      <c r="O2" s="22">
        <v>45455.000347222223</v>
      </c>
      <c r="P2" t="s">
        <v>192</v>
      </c>
      <c r="S2" t="s">
        <v>369</v>
      </c>
      <c r="T2" t="s">
        <v>196</v>
      </c>
      <c r="U2" t="s">
        <v>197</v>
      </c>
      <c r="V2" t="s">
        <v>198</v>
      </c>
      <c r="W2" t="s">
        <v>446</v>
      </c>
    </row>
    <row r="3" spans="1:23" x14ac:dyDescent="0.35">
      <c r="A3">
        <v>3331</v>
      </c>
      <c r="B3">
        <v>64243</v>
      </c>
      <c r="C3" t="s">
        <v>39</v>
      </c>
      <c r="D3">
        <v>104</v>
      </c>
      <c r="E3" t="s">
        <v>209</v>
      </c>
      <c r="F3" t="s">
        <v>445</v>
      </c>
      <c r="G3">
        <v>3</v>
      </c>
      <c r="H3">
        <v>3</v>
      </c>
      <c r="I3">
        <v>2852.07</v>
      </c>
      <c r="J3" s="22">
        <v>45513</v>
      </c>
      <c r="K3" s="22">
        <v>45513</v>
      </c>
      <c r="L3" s="22">
        <v>45513</v>
      </c>
      <c r="M3">
        <v>8556.2099999999991</v>
      </c>
      <c r="N3">
        <v>8556.2099999999991</v>
      </c>
      <c r="O3" s="22">
        <v>45483.000347222223</v>
      </c>
      <c r="P3" t="s">
        <v>192</v>
      </c>
      <c r="S3" t="s">
        <v>302</v>
      </c>
      <c r="T3" t="s">
        <v>196</v>
      </c>
      <c r="U3" t="s">
        <v>197</v>
      </c>
      <c r="V3" t="s">
        <v>198</v>
      </c>
      <c r="W3" t="s">
        <v>446</v>
      </c>
    </row>
    <row r="4" spans="1:23" x14ac:dyDescent="0.35">
      <c r="A4">
        <v>3435</v>
      </c>
      <c r="B4">
        <v>65060</v>
      </c>
      <c r="C4" t="s">
        <v>39</v>
      </c>
      <c r="D4">
        <v>104</v>
      </c>
      <c r="E4" t="s">
        <v>444</v>
      </c>
      <c r="F4" t="s">
        <v>445</v>
      </c>
      <c r="G4">
        <v>1</v>
      </c>
      <c r="H4">
        <v>1</v>
      </c>
      <c r="I4">
        <v>905.8</v>
      </c>
      <c r="J4" s="22">
        <v>45513</v>
      </c>
      <c r="K4" s="22">
        <v>45513</v>
      </c>
      <c r="L4" s="22">
        <v>45513</v>
      </c>
      <c r="M4">
        <v>4528.9799999999996</v>
      </c>
      <c r="N4">
        <v>4528.9799999999996</v>
      </c>
      <c r="O4" s="22">
        <v>45488.000347222223</v>
      </c>
      <c r="P4" t="s">
        <v>192</v>
      </c>
      <c r="S4" t="s">
        <v>195</v>
      </c>
      <c r="T4" t="s">
        <v>196</v>
      </c>
      <c r="U4" t="s">
        <v>197</v>
      </c>
      <c r="V4" t="s">
        <v>198</v>
      </c>
      <c r="W4" t="s">
        <v>446</v>
      </c>
    </row>
    <row r="5" spans="1:23" x14ac:dyDescent="0.35">
      <c r="A5">
        <v>3604</v>
      </c>
      <c r="B5">
        <v>66352</v>
      </c>
      <c r="C5" t="s">
        <v>39</v>
      </c>
      <c r="D5">
        <v>104</v>
      </c>
      <c r="E5" t="s">
        <v>303</v>
      </c>
      <c r="F5" t="s">
        <v>445</v>
      </c>
      <c r="G5">
        <v>2</v>
      </c>
      <c r="H5">
        <v>2</v>
      </c>
      <c r="I5">
        <v>2592.36</v>
      </c>
      <c r="J5" s="22">
        <v>45513</v>
      </c>
      <c r="K5" s="22">
        <v>45513</v>
      </c>
      <c r="L5" s="22">
        <v>45513</v>
      </c>
      <c r="M5">
        <v>5184.7299999999996</v>
      </c>
      <c r="N5">
        <v>5184.7299999999996</v>
      </c>
      <c r="O5" s="22">
        <v>45496.000347222223</v>
      </c>
      <c r="P5" t="s">
        <v>192</v>
      </c>
      <c r="S5" t="s">
        <v>203</v>
      </c>
      <c r="T5" t="s">
        <v>196</v>
      </c>
      <c r="U5" t="s">
        <v>197</v>
      </c>
      <c r="V5" t="s">
        <v>198</v>
      </c>
      <c r="W5" t="s">
        <v>446</v>
      </c>
    </row>
    <row r="6" spans="1:23" x14ac:dyDescent="0.35">
      <c r="A6">
        <v>3266</v>
      </c>
      <c r="B6">
        <v>63403</v>
      </c>
      <c r="C6" t="s">
        <v>39</v>
      </c>
      <c r="D6">
        <v>104</v>
      </c>
      <c r="E6" t="s">
        <v>209</v>
      </c>
      <c r="F6" t="s">
        <v>445</v>
      </c>
      <c r="G6">
        <v>3</v>
      </c>
      <c r="H6">
        <v>3</v>
      </c>
      <c r="I6">
        <v>3766.74</v>
      </c>
      <c r="J6" s="22">
        <v>45510</v>
      </c>
      <c r="K6" s="22">
        <v>45510</v>
      </c>
      <c r="L6" s="22">
        <v>45510</v>
      </c>
      <c r="M6">
        <v>11300.22</v>
      </c>
      <c r="N6">
        <v>11300.22</v>
      </c>
      <c r="O6" s="22">
        <v>45478.000347222223</v>
      </c>
      <c r="P6" t="s">
        <v>192</v>
      </c>
      <c r="S6" t="s">
        <v>302</v>
      </c>
      <c r="T6" t="s">
        <v>196</v>
      </c>
      <c r="U6" t="s">
        <v>197</v>
      </c>
      <c r="V6" t="s">
        <v>198</v>
      </c>
      <c r="W6" t="s">
        <v>446</v>
      </c>
    </row>
    <row r="7" spans="1:23" x14ac:dyDescent="0.35">
      <c r="A7">
        <v>3416</v>
      </c>
      <c r="B7">
        <v>64905</v>
      </c>
      <c r="C7" t="s">
        <v>39</v>
      </c>
      <c r="D7">
        <v>104</v>
      </c>
      <c r="E7" t="s">
        <v>447</v>
      </c>
      <c r="F7" t="s">
        <v>445</v>
      </c>
      <c r="G7">
        <v>2</v>
      </c>
      <c r="H7">
        <v>2</v>
      </c>
      <c r="I7">
        <v>9974.49</v>
      </c>
      <c r="J7" s="22">
        <v>45510</v>
      </c>
      <c r="K7" s="22">
        <v>45510</v>
      </c>
      <c r="L7" s="22">
        <v>45510</v>
      </c>
      <c r="M7">
        <v>35643.050000000003</v>
      </c>
      <c r="N7">
        <v>35643.050000000003</v>
      </c>
      <c r="O7" s="22">
        <v>45485.000347222223</v>
      </c>
      <c r="P7" t="s">
        <v>97</v>
      </c>
      <c r="Q7" t="s">
        <v>300</v>
      </c>
      <c r="R7" t="s">
        <v>300</v>
      </c>
      <c r="S7" t="s">
        <v>332</v>
      </c>
      <c r="T7" t="s">
        <v>196</v>
      </c>
      <c r="U7" t="s">
        <v>197</v>
      </c>
      <c r="V7" t="s">
        <v>198</v>
      </c>
      <c r="W7" t="s">
        <v>446</v>
      </c>
    </row>
    <row r="8" spans="1:23" x14ac:dyDescent="0.35">
      <c r="A8">
        <v>3519</v>
      </c>
      <c r="B8">
        <v>65626</v>
      </c>
      <c r="C8" t="s">
        <v>39</v>
      </c>
      <c r="D8">
        <v>104</v>
      </c>
      <c r="E8" t="s">
        <v>209</v>
      </c>
      <c r="F8" t="s">
        <v>445</v>
      </c>
      <c r="G8">
        <v>1</v>
      </c>
      <c r="H8">
        <v>1</v>
      </c>
      <c r="I8">
        <v>3271.06</v>
      </c>
      <c r="J8" s="22">
        <v>45510</v>
      </c>
      <c r="K8" s="22">
        <v>45510</v>
      </c>
      <c r="L8" s="22">
        <v>45510</v>
      </c>
      <c r="M8">
        <v>9813.2000000000007</v>
      </c>
      <c r="N8">
        <v>9813.2000000000007</v>
      </c>
      <c r="O8" s="22">
        <v>45490.000347222223</v>
      </c>
      <c r="P8" t="s">
        <v>192</v>
      </c>
      <c r="S8" t="s">
        <v>195</v>
      </c>
      <c r="T8" t="s">
        <v>196</v>
      </c>
      <c r="U8" t="s">
        <v>197</v>
      </c>
      <c r="V8" t="s">
        <v>198</v>
      </c>
      <c r="W8" t="s">
        <v>446</v>
      </c>
    </row>
    <row r="9" spans="1:23" x14ac:dyDescent="0.35">
      <c r="A9">
        <v>3327</v>
      </c>
      <c r="B9">
        <v>64238</v>
      </c>
      <c r="C9" t="s">
        <v>39</v>
      </c>
      <c r="D9">
        <v>104</v>
      </c>
      <c r="E9" t="s">
        <v>444</v>
      </c>
      <c r="F9" t="s">
        <v>445</v>
      </c>
      <c r="G9">
        <v>1</v>
      </c>
      <c r="H9">
        <v>1</v>
      </c>
      <c r="I9">
        <v>807.03</v>
      </c>
      <c r="J9" s="22">
        <v>45509</v>
      </c>
      <c r="K9" s="22">
        <v>45509</v>
      </c>
      <c r="L9" s="22">
        <v>45509</v>
      </c>
      <c r="M9">
        <v>1614.05</v>
      </c>
      <c r="N9">
        <v>1614.05</v>
      </c>
      <c r="O9" s="22">
        <v>45483.000347222223</v>
      </c>
      <c r="P9" t="s">
        <v>192</v>
      </c>
      <c r="S9" t="s">
        <v>195</v>
      </c>
      <c r="T9" t="s">
        <v>196</v>
      </c>
      <c r="U9" t="s">
        <v>197</v>
      </c>
      <c r="V9" t="s">
        <v>198</v>
      </c>
      <c r="W9" t="s">
        <v>446</v>
      </c>
    </row>
    <row r="10" spans="1:23" x14ac:dyDescent="0.35">
      <c r="A10">
        <v>3430</v>
      </c>
      <c r="B10">
        <v>65042</v>
      </c>
      <c r="C10" t="s">
        <v>39</v>
      </c>
      <c r="D10">
        <v>104</v>
      </c>
      <c r="E10" t="s">
        <v>448</v>
      </c>
      <c r="F10" t="s">
        <v>445</v>
      </c>
      <c r="G10">
        <v>2</v>
      </c>
      <c r="H10">
        <v>2</v>
      </c>
      <c r="I10">
        <v>873.5</v>
      </c>
      <c r="J10" s="22">
        <v>45509</v>
      </c>
      <c r="K10" s="22">
        <v>45509</v>
      </c>
      <c r="L10" s="22">
        <v>45509</v>
      </c>
      <c r="M10">
        <v>1747</v>
      </c>
      <c r="N10">
        <v>1747</v>
      </c>
      <c r="O10" s="22">
        <v>45488.000347222223</v>
      </c>
      <c r="P10" t="s">
        <v>192</v>
      </c>
      <c r="S10" t="s">
        <v>203</v>
      </c>
      <c r="T10" t="s">
        <v>196</v>
      </c>
      <c r="U10" t="s">
        <v>197</v>
      </c>
      <c r="V10" t="s">
        <v>198</v>
      </c>
      <c r="W10" t="s">
        <v>446</v>
      </c>
    </row>
    <row r="11" spans="1:23" x14ac:dyDescent="0.35">
      <c r="A11">
        <v>3518</v>
      </c>
      <c r="B11">
        <v>65624</v>
      </c>
      <c r="C11" t="s">
        <v>39</v>
      </c>
      <c r="D11">
        <v>104</v>
      </c>
      <c r="E11" t="s">
        <v>271</v>
      </c>
      <c r="F11" t="s">
        <v>445</v>
      </c>
      <c r="G11">
        <v>2</v>
      </c>
      <c r="H11">
        <v>2</v>
      </c>
      <c r="I11">
        <v>4223.8599999999997</v>
      </c>
      <c r="J11" s="22">
        <v>45509</v>
      </c>
      <c r="K11" s="22">
        <v>45509</v>
      </c>
      <c r="L11" s="22">
        <v>45509</v>
      </c>
      <c r="M11">
        <v>8447.7199999999993</v>
      </c>
      <c r="N11">
        <v>8447.7199999999993</v>
      </c>
      <c r="O11" s="22">
        <v>45490.000347222223</v>
      </c>
      <c r="P11" t="s">
        <v>192</v>
      </c>
      <c r="S11" t="s">
        <v>203</v>
      </c>
      <c r="T11" t="s">
        <v>196</v>
      </c>
      <c r="U11" t="s">
        <v>197</v>
      </c>
      <c r="V11" t="s">
        <v>198</v>
      </c>
      <c r="W11" t="s">
        <v>446</v>
      </c>
    </row>
    <row r="12" spans="1:23" x14ac:dyDescent="0.35">
      <c r="A12">
        <v>3605</v>
      </c>
      <c r="B12">
        <v>66353</v>
      </c>
      <c r="C12" t="s">
        <v>39</v>
      </c>
      <c r="D12">
        <v>104</v>
      </c>
      <c r="E12" t="s">
        <v>448</v>
      </c>
      <c r="F12" t="s">
        <v>445</v>
      </c>
      <c r="G12">
        <v>1</v>
      </c>
      <c r="H12">
        <v>1</v>
      </c>
      <c r="I12">
        <v>768.68</v>
      </c>
      <c r="J12" s="22">
        <v>45509</v>
      </c>
      <c r="K12" s="22">
        <v>45509</v>
      </c>
      <c r="L12" s="22">
        <v>45509</v>
      </c>
      <c r="M12">
        <v>1537.35</v>
      </c>
      <c r="N12">
        <v>1537.35</v>
      </c>
      <c r="O12" s="22">
        <v>45496.000347222223</v>
      </c>
      <c r="P12" t="s">
        <v>192</v>
      </c>
      <c r="S12" t="s">
        <v>195</v>
      </c>
      <c r="T12" t="s">
        <v>196</v>
      </c>
      <c r="U12" t="s">
        <v>197</v>
      </c>
      <c r="V12" t="s">
        <v>198</v>
      </c>
      <c r="W12" t="s">
        <v>446</v>
      </c>
    </row>
    <row r="13" spans="1:23" x14ac:dyDescent="0.35">
      <c r="A13">
        <v>3608</v>
      </c>
      <c r="B13">
        <v>66354</v>
      </c>
      <c r="C13" t="s">
        <v>39</v>
      </c>
      <c r="D13">
        <v>104</v>
      </c>
      <c r="E13" t="s">
        <v>449</v>
      </c>
      <c r="F13" t="s">
        <v>445</v>
      </c>
      <c r="G13">
        <v>2</v>
      </c>
      <c r="H13">
        <v>2</v>
      </c>
      <c r="I13">
        <v>1193.4000000000001</v>
      </c>
      <c r="J13" s="22">
        <v>45507</v>
      </c>
      <c r="K13" s="22">
        <v>45509</v>
      </c>
      <c r="L13" s="22">
        <v>45509</v>
      </c>
      <c r="M13">
        <v>2386.8000000000002</v>
      </c>
      <c r="N13">
        <v>2386.8000000000002</v>
      </c>
      <c r="O13" s="22">
        <v>45496.000347222223</v>
      </c>
      <c r="P13" t="s">
        <v>192</v>
      </c>
      <c r="S13" t="s">
        <v>302</v>
      </c>
      <c r="T13" t="s">
        <v>196</v>
      </c>
      <c r="U13" t="s">
        <v>197</v>
      </c>
      <c r="V13" t="s">
        <v>198</v>
      </c>
      <c r="W13" t="s">
        <v>446</v>
      </c>
    </row>
    <row r="14" spans="1:23" x14ac:dyDescent="0.35">
      <c r="A14">
        <v>3614</v>
      </c>
      <c r="B14">
        <v>66455</v>
      </c>
      <c r="C14" t="s">
        <v>39</v>
      </c>
      <c r="D14">
        <v>104</v>
      </c>
      <c r="E14" t="s">
        <v>450</v>
      </c>
      <c r="F14" t="s">
        <v>445</v>
      </c>
      <c r="G14">
        <v>2</v>
      </c>
      <c r="H14">
        <v>2</v>
      </c>
      <c r="I14">
        <v>3090.87</v>
      </c>
      <c r="J14" s="22">
        <v>45509</v>
      </c>
      <c r="K14" s="22">
        <v>45509</v>
      </c>
      <c r="L14" s="22">
        <v>45509</v>
      </c>
      <c r="M14">
        <v>6181.73</v>
      </c>
      <c r="N14">
        <v>6181.73</v>
      </c>
      <c r="O14" s="22">
        <v>45496.000347222223</v>
      </c>
      <c r="P14" t="s">
        <v>192</v>
      </c>
      <c r="S14" t="s">
        <v>203</v>
      </c>
      <c r="T14" t="s">
        <v>196</v>
      </c>
      <c r="U14" t="s">
        <v>197</v>
      </c>
      <c r="V14" t="s">
        <v>198</v>
      </c>
      <c r="W14" t="s">
        <v>446</v>
      </c>
    </row>
    <row r="15" spans="1:23" x14ac:dyDescent="0.35">
      <c r="A15">
        <v>3697</v>
      </c>
      <c r="B15">
        <v>67418</v>
      </c>
      <c r="C15" t="s">
        <v>39</v>
      </c>
      <c r="D15">
        <v>104</v>
      </c>
      <c r="E15" t="s">
        <v>449</v>
      </c>
      <c r="F15" t="s">
        <v>445</v>
      </c>
      <c r="G15">
        <v>1</v>
      </c>
      <c r="H15">
        <v>1</v>
      </c>
      <c r="I15">
        <v>1587.3</v>
      </c>
      <c r="J15" s="22">
        <v>45507</v>
      </c>
      <c r="K15" s="22">
        <v>45509</v>
      </c>
      <c r="L15" s="22">
        <v>45509</v>
      </c>
      <c r="M15">
        <v>3174.6</v>
      </c>
      <c r="N15">
        <v>3174.6</v>
      </c>
      <c r="O15" s="22">
        <v>45502.000347222223</v>
      </c>
      <c r="P15" t="s">
        <v>192</v>
      </c>
      <c r="S15" t="s">
        <v>203</v>
      </c>
      <c r="T15" t="s">
        <v>196</v>
      </c>
      <c r="U15" t="s">
        <v>197</v>
      </c>
      <c r="V15" t="s">
        <v>198</v>
      </c>
      <c r="W15" t="s">
        <v>446</v>
      </c>
    </row>
    <row r="16" spans="1:23" x14ac:dyDescent="0.35">
      <c r="A16">
        <v>3699</v>
      </c>
      <c r="B16">
        <v>67419</v>
      </c>
      <c r="C16" t="s">
        <v>39</v>
      </c>
      <c r="D16">
        <v>104</v>
      </c>
      <c r="E16" t="s">
        <v>450</v>
      </c>
      <c r="F16" t="s">
        <v>445</v>
      </c>
      <c r="G16">
        <v>1</v>
      </c>
      <c r="H16">
        <v>1</v>
      </c>
      <c r="I16">
        <v>2992.18</v>
      </c>
      <c r="J16" s="22">
        <v>45509</v>
      </c>
      <c r="K16" s="22">
        <v>45509</v>
      </c>
      <c r="L16" s="22">
        <v>45509</v>
      </c>
      <c r="M16">
        <v>6566.6</v>
      </c>
      <c r="N16">
        <v>6566.6</v>
      </c>
      <c r="O16" s="22">
        <v>45502.000347222223</v>
      </c>
      <c r="P16" t="s">
        <v>192</v>
      </c>
      <c r="S16" t="s">
        <v>195</v>
      </c>
      <c r="T16" t="s">
        <v>196</v>
      </c>
      <c r="U16" t="s">
        <v>197</v>
      </c>
      <c r="V16" t="s">
        <v>198</v>
      </c>
      <c r="W16" t="s">
        <v>446</v>
      </c>
    </row>
    <row r="17" spans="1:23" x14ac:dyDescent="0.35">
      <c r="A17">
        <v>3703</v>
      </c>
      <c r="B17">
        <v>67650</v>
      </c>
      <c r="C17" t="s">
        <v>39</v>
      </c>
      <c r="D17">
        <v>104</v>
      </c>
      <c r="E17" t="s">
        <v>303</v>
      </c>
      <c r="F17" t="s">
        <v>445</v>
      </c>
      <c r="G17">
        <v>1</v>
      </c>
      <c r="H17">
        <v>1</v>
      </c>
      <c r="I17">
        <v>3145.6</v>
      </c>
      <c r="J17" s="22">
        <v>45507</v>
      </c>
      <c r="K17" s="22">
        <v>45509</v>
      </c>
      <c r="L17" s="22">
        <v>45509</v>
      </c>
      <c r="M17">
        <v>6291.2</v>
      </c>
      <c r="N17">
        <v>6291.2</v>
      </c>
      <c r="O17" s="22">
        <v>45503.000347222223</v>
      </c>
      <c r="P17" t="s">
        <v>192</v>
      </c>
      <c r="S17" t="s">
        <v>203</v>
      </c>
      <c r="T17" t="s">
        <v>196</v>
      </c>
      <c r="U17" t="s">
        <v>197</v>
      </c>
      <c r="V17" t="s">
        <v>198</v>
      </c>
      <c r="W17" t="s">
        <v>446</v>
      </c>
    </row>
    <row r="18" spans="1:23" x14ac:dyDescent="0.35">
      <c r="A18">
        <v>2446</v>
      </c>
      <c r="B18">
        <v>55832</v>
      </c>
      <c r="C18" t="s">
        <v>39</v>
      </c>
      <c r="D18">
        <v>104</v>
      </c>
      <c r="E18" t="s">
        <v>444</v>
      </c>
      <c r="F18" t="s">
        <v>445</v>
      </c>
      <c r="G18">
        <v>4</v>
      </c>
      <c r="H18">
        <v>4</v>
      </c>
      <c r="I18">
        <v>1500.75</v>
      </c>
      <c r="J18" s="22">
        <v>45509</v>
      </c>
      <c r="K18" s="22">
        <v>45509</v>
      </c>
      <c r="L18" s="22">
        <v>45509</v>
      </c>
      <c r="M18">
        <v>6003</v>
      </c>
      <c r="N18">
        <v>6003</v>
      </c>
      <c r="O18" s="22">
        <v>45440.000347222223</v>
      </c>
      <c r="P18" t="s">
        <v>192</v>
      </c>
      <c r="S18" t="s">
        <v>398</v>
      </c>
      <c r="T18" t="s">
        <v>196</v>
      </c>
      <c r="U18" t="s">
        <v>197</v>
      </c>
      <c r="V18" t="s">
        <v>198</v>
      </c>
      <c r="W18" t="s">
        <v>446</v>
      </c>
    </row>
    <row r="19" spans="1:23" x14ac:dyDescent="0.35">
      <c r="A19">
        <v>3014</v>
      </c>
      <c r="B19">
        <v>60110</v>
      </c>
      <c r="C19" t="s">
        <v>39</v>
      </c>
      <c r="D19">
        <v>104</v>
      </c>
      <c r="E19" t="s">
        <v>444</v>
      </c>
      <c r="F19" t="s">
        <v>445</v>
      </c>
      <c r="G19">
        <v>2</v>
      </c>
      <c r="H19">
        <v>2</v>
      </c>
      <c r="I19">
        <v>1025.57</v>
      </c>
      <c r="J19" s="22">
        <v>45506</v>
      </c>
      <c r="K19" s="22">
        <v>45506</v>
      </c>
      <c r="L19" s="22">
        <v>45506</v>
      </c>
      <c r="M19">
        <v>3076.71</v>
      </c>
      <c r="N19">
        <v>3076.71</v>
      </c>
      <c r="O19" s="22">
        <v>45464.000347222223</v>
      </c>
      <c r="P19" t="s">
        <v>192</v>
      </c>
      <c r="S19" t="s">
        <v>332</v>
      </c>
      <c r="T19" t="s">
        <v>196</v>
      </c>
      <c r="U19" t="s">
        <v>197</v>
      </c>
      <c r="V19" t="s">
        <v>198</v>
      </c>
      <c r="W19" t="s">
        <v>446</v>
      </c>
    </row>
    <row r="20" spans="1:23" x14ac:dyDescent="0.35">
      <c r="A20">
        <v>3330</v>
      </c>
      <c r="B20">
        <v>64243</v>
      </c>
      <c r="C20" t="s">
        <v>39</v>
      </c>
      <c r="D20">
        <v>104</v>
      </c>
      <c r="E20" t="s">
        <v>209</v>
      </c>
      <c r="F20" t="s">
        <v>445</v>
      </c>
      <c r="G20">
        <v>3</v>
      </c>
      <c r="H20">
        <v>2</v>
      </c>
      <c r="I20">
        <v>2852.07</v>
      </c>
      <c r="J20" s="22">
        <v>45506</v>
      </c>
      <c r="K20" s="22">
        <v>45506</v>
      </c>
      <c r="L20" s="22">
        <v>45506</v>
      </c>
      <c r="M20">
        <v>8556.2099999999991</v>
      </c>
      <c r="N20">
        <v>8556.2099999999991</v>
      </c>
      <c r="O20" s="22">
        <v>45483.000347222223</v>
      </c>
      <c r="P20" t="s">
        <v>192</v>
      </c>
      <c r="S20" t="s">
        <v>302</v>
      </c>
      <c r="T20" t="s">
        <v>196</v>
      </c>
      <c r="U20" t="s">
        <v>197</v>
      </c>
      <c r="V20" t="s">
        <v>198</v>
      </c>
      <c r="W20" t="s">
        <v>446</v>
      </c>
    </row>
    <row r="21" spans="1:23" x14ac:dyDescent="0.35">
      <c r="A21">
        <v>3425</v>
      </c>
      <c r="B21">
        <v>65001</v>
      </c>
      <c r="C21" t="s">
        <v>39</v>
      </c>
      <c r="D21">
        <v>104</v>
      </c>
      <c r="E21" t="s">
        <v>451</v>
      </c>
      <c r="F21" t="s">
        <v>445</v>
      </c>
      <c r="G21">
        <v>2</v>
      </c>
      <c r="H21">
        <v>2</v>
      </c>
      <c r="I21">
        <v>4920</v>
      </c>
      <c r="J21" s="22">
        <v>45506</v>
      </c>
      <c r="K21" s="22">
        <v>45506</v>
      </c>
      <c r="L21" s="22">
        <v>45506</v>
      </c>
      <c r="M21">
        <v>12300</v>
      </c>
      <c r="N21">
        <v>12300</v>
      </c>
      <c r="O21" s="22">
        <v>45488.000347222223</v>
      </c>
      <c r="P21" t="s">
        <v>97</v>
      </c>
      <c r="Q21" t="s">
        <v>300</v>
      </c>
      <c r="R21" t="s">
        <v>300</v>
      </c>
      <c r="S21" t="s">
        <v>302</v>
      </c>
      <c r="T21" t="s">
        <v>196</v>
      </c>
      <c r="U21" t="s">
        <v>197</v>
      </c>
      <c r="V21" t="s">
        <v>198</v>
      </c>
      <c r="W21" t="s">
        <v>446</v>
      </c>
    </row>
    <row r="22" spans="1:23" x14ac:dyDescent="0.35">
      <c r="A22">
        <v>3603</v>
      </c>
      <c r="B22">
        <v>66352</v>
      </c>
      <c r="C22" t="s">
        <v>39</v>
      </c>
      <c r="D22">
        <v>104</v>
      </c>
      <c r="E22" t="s">
        <v>303</v>
      </c>
      <c r="F22" t="s">
        <v>445</v>
      </c>
      <c r="G22">
        <v>2</v>
      </c>
      <c r="H22">
        <v>1</v>
      </c>
      <c r="I22">
        <v>2592.37</v>
      </c>
      <c r="J22" s="22">
        <v>45506</v>
      </c>
      <c r="K22" s="22">
        <v>45506</v>
      </c>
      <c r="L22" s="22">
        <v>45506</v>
      </c>
      <c r="M22">
        <v>5184.7299999999996</v>
      </c>
      <c r="N22">
        <v>5184.7299999999996</v>
      </c>
      <c r="O22" s="22">
        <v>45496.000347222223</v>
      </c>
      <c r="P22" t="s">
        <v>192</v>
      </c>
      <c r="S22" t="s">
        <v>203</v>
      </c>
      <c r="T22" t="s">
        <v>196</v>
      </c>
      <c r="U22" t="s">
        <v>197</v>
      </c>
      <c r="V22" t="s">
        <v>198</v>
      </c>
      <c r="W22" t="s">
        <v>446</v>
      </c>
    </row>
    <row r="23" spans="1:23" x14ac:dyDescent="0.35">
      <c r="A23">
        <v>3009</v>
      </c>
      <c r="B23">
        <v>60107</v>
      </c>
      <c r="C23" t="s">
        <v>39</v>
      </c>
      <c r="D23">
        <v>104</v>
      </c>
      <c r="E23" t="s">
        <v>320</v>
      </c>
      <c r="F23" t="s">
        <v>445</v>
      </c>
      <c r="G23">
        <v>1</v>
      </c>
      <c r="H23">
        <v>1</v>
      </c>
      <c r="I23">
        <v>1830</v>
      </c>
      <c r="J23" s="22">
        <v>45505</v>
      </c>
      <c r="K23" s="22">
        <v>45505</v>
      </c>
      <c r="L23" s="22">
        <v>45505</v>
      </c>
      <c r="M23">
        <v>3660</v>
      </c>
      <c r="N23">
        <v>3660</v>
      </c>
      <c r="O23" s="22">
        <v>45464.000347222223</v>
      </c>
      <c r="P23" t="s">
        <v>97</v>
      </c>
      <c r="Q23" t="s">
        <v>216</v>
      </c>
      <c r="R23" t="s">
        <v>366</v>
      </c>
      <c r="S23" t="s">
        <v>203</v>
      </c>
      <c r="T23" t="s">
        <v>196</v>
      </c>
      <c r="U23" t="s">
        <v>197</v>
      </c>
      <c r="V23" t="s">
        <v>198</v>
      </c>
      <c r="W23" t="s">
        <v>446</v>
      </c>
    </row>
    <row r="24" spans="1:23" x14ac:dyDescent="0.35">
      <c r="A24">
        <v>3011</v>
      </c>
      <c r="B24">
        <v>60109</v>
      </c>
      <c r="C24" t="s">
        <v>39</v>
      </c>
      <c r="D24">
        <v>104</v>
      </c>
      <c r="E24" t="s">
        <v>321</v>
      </c>
      <c r="F24" t="s">
        <v>445</v>
      </c>
      <c r="G24">
        <v>1</v>
      </c>
      <c r="H24">
        <v>1</v>
      </c>
      <c r="I24">
        <v>2640</v>
      </c>
      <c r="J24" s="22">
        <v>45505</v>
      </c>
      <c r="K24" s="22">
        <v>45505</v>
      </c>
      <c r="L24" s="22">
        <v>45505</v>
      </c>
      <c r="M24">
        <v>5280</v>
      </c>
      <c r="N24">
        <v>5280</v>
      </c>
      <c r="O24" s="22">
        <v>45464.000347222223</v>
      </c>
      <c r="P24" t="s">
        <v>97</v>
      </c>
      <c r="Q24" t="s">
        <v>216</v>
      </c>
      <c r="R24" t="s">
        <v>366</v>
      </c>
      <c r="S24" t="s">
        <v>203</v>
      </c>
      <c r="T24" t="s">
        <v>196</v>
      </c>
      <c r="U24" t="s">
        <v>197</v>
      </c>
      <c r="V24" t="s">
        <v>198</v>
      </c>
      <c r="W24" t="s">
        <v>446</v>
      </c>
    </row>
    <row r="25" spans="1:23" x14ac:dyDescent="0.35">
      <c r="A25">
        <v>3016</v>
      </c>
      <c r="B25">
        <v>60111</v>
      </c>
      <c r="C25" t="s">
        <v>39</v>
      </c>
      <c r="D25">
        <v>104</v>
      </c>
      <c r="E25" t="s">
        <v>322</v>
      </c>
      <c r="F25" t="s">
        <v>445</v>
      </c>
      <c r="G25">
        <v>1</v>
      </c>
      <c r="H25">
        <v>1</v>
      </c>
      <c r="I25">
        <v>2000</v>
      </c>
      <c r="J25" s="22">
        <v>45505</v>
      </c>
      <c r="K25" s="22">
        <v>45505</v>
      </c>
      <c r="L25" s="22">
        <v>45505</v>
      </c>
      <c r="M25">
        <v>4000</v>
      </c>
      <c r="N25">
        <v>4000</v>
      </c>
      <c r="O25" s="22">
        <v>45464.000347222223</v>
      </c>
      <c r="P25" t="s">
        <v>97</v>
      </c>
      <c r="Q25" t="s">
        <v>216</v>
      </c>
      <c r="R25" t="s">
        <v>366</v>
      </c>
      <c r="S25" t="s">
        <v>203</v>
      </c>
      <c r="T25" t="s">
        <v>196</v>
      </c>
      <c r="U25" t="s">
        <v>197</v>
      </c>
      <c r="V25" t="s">
        <v>198</v>
      </c>
      <c r="W25" t="s">
        <v>446</v>
      </c>
    </row>
    <row r="26" spans="1:23" x14ac:dyDescent="0.35">
      <c r="A26">
        <v>3018</v>
      </c>
      <c r="B26">
        <v>60115</v>
      </c>
      <c r="C26" t="s">
        <v>39</v>
      </c>
      <c r="D26">
        <v>104</v>
      </c>
      <c r="E26" t="s">
        <v>324</v>
      </c>
      <c r="F26" t="s">
        <v>445</v>
      </c>
      <c r="G26">
        <v>1</v>
      </c>
      <c r="H26">
        <v>1</v>
      </c>
      <c r="I26">
        <v>1830</v>
      </c>
      <c r="J26" s="22">
        <v>45505</v>
      </c>
      <c r="K26" s="22">
        <v>45505</v>
      </c>
      <c r="L26" s="22">
        <v>45505</v>
      </c>
      <c r="M26">
        <v>3660</v>
      </c>
      <c r="N26">
        <v>3660</v>
      </c>
      <c r="O26" s="22">
        <v>45464.000347222223</v>
      </c>
      <c r="P26" t="s">
        <v>97</v>
      </c>
      <c r="Q26" t="s">
        <v>216</v>
      </c>
      <c r="R26" t="s">
        <v>366</v>
      </c>
      <c r="S26" t="s">
        <v>203</v>
      </c>
      <c r="T26" t="s">
        <v>196</v>
      </c>
      <c r="U26" t="s">
        <v>197</v>
      </c>
      <c r="V26" t="s">
        <v>198</v>
      </c>
      <c r="W26" t="s">
        <v>446</v>
      </c>
    </row>
    <row r="27" spans="1:23" x14ac:dyDescent="0.35">
      <c r="A27">
        <v>3020</v>
      </c>
      <c r="B27">
        <v>60117</v>
      </c>
      <c r="C27" t="s">
        <v>39</v>
      </c>
      <c r="D27">
        <v>104</v>
      </c>
      <c r="E27" t="s">
        <v>325</v>
      </c>
      <c r="F27" t="s">
        <v>445</v>
      </c>
      <c r="G27">
        <v>1</v>
      </c>
      <c r="H27">
        <v>1</v>
      </c>
      <c r="I27">
        <v>1830</v>
      </c>
      <c r="J27" s="22">
        <v>45505</v>
      </c>
      <c r="K27" s="22">
        <v>45505</v>
      </c>
      <c r="L27" s="22">
        <v>45505</v>
      </c>
      <c r="M27">
        <v>3660</v>
      </c>
      <c r="N27">
        <v>3660</v>
      </c>
      <c r="O27" s="22">
        <v>45464.000347222223</v>
      </c>
      <c r="P27" t="s">
        <v>97</v>
      </c>
      <c r="Q27" t="s">
        <v>216</v>
      </c>
      <c r="R27" t="s">
        <v>366</v>
      </c>
      <c r="S27" t="s">
        <v>203</v>
      </c>
      <c r="T27" t="s">
        <v>196</v>
      </c>
      <c r="U27" t="s">
        <v>197</v>
      </c>
      <c r="V27" t="s">
        <v>198</v>
      </c>
      <c r="W27" t="s">
        <v>446</v>
      </c>
    </row>
    <row r="28" spans="1:23" x14ac:dyDescent="0.35">
      <c r="A28">
        <v>3022</v>
      </c>
      <c r="B28">
        <v>60119</v>
      </c>
      <c r="C28" t="s">
        <v>39</v>
      </c>
      <c r="D28">
        <v>104</v>
      </c>
      <c r="E28" t="s">
        <v>326</v>
      </c>
      <c r="F28" t="s">
        <v>445</v>
      </c>
      <c r="G28">
        <v>1</v>
      </c>
      <c r="H28">
        <v>1</v>
      </c>
      <c r="I28">
        <v>3500</v>
      </c>
      <c r="J28" s="22">
        <v>45505</v>
      </c>
      <c r="K28" s="22">
        <v>45505</v>
      </c>
      <c r="L28" s="22">
        <v>45505</v>
      </c>
      <c r="M28">
        <v>7000</v>
      </c>
      <c r="N28">
        <v>7000</v>
      </c>
      <c r="O28" s="22">
        <v>45464.000347222223</v>
      </c>
      <c r="P28" t="s">
        <v>97</v>
      </c>
      <c r="Q28" t="s">
        <v>216</v>
      </c>
      <c r="R28" t="s">
        <v>366</v>
      </c>
      <c r="S28" t="s">
        <v>203</v>
      </c>
      <c r="T28" t="s">
        <v>196</v>
      </c>
      <c r="U28" t="s">
        <v>197</v>
      </c>
      <c r="V28" t="s">
        <v>198</v>
      </c>
      <c r="W28" t="s">
        <v>446</v>
      </c>
    </row>
    <row r="29" spans="1:23" x14ac:dyDescent="0.35">
      <c r="A29">
        <v>3024</v>
      </c>
      <c r="B29">
        <v>60120</v>
      </c>
      <c r="C29" t="s">
        <v>39</v>
      </c>
      <c r="D29">
        <v>104</v>
      </c>
      <c r="E29" t="s">
        <v>327</v>
      </c>
      <c r="F29" t="s">
        <v>445</v>
      </c>
      <c r="G29">
        <v>1</v>
      </c>
      <c r="H29">
        <v>1</v>
      </c>
      <c r="I29">
        <v>1830</v>
      </c>
      <c r="J29" s="22">
        <v>45505</v>
      </c>
      <c r="K29" s="22">
        <v>45505</v>
      </c>
      <c r="L29" s="22">
        <v>45505</v>
      </c>
      <c r="M29">
        <v>3660</v>
      </c>
      <c r="N29">
        <v>3660</v>
      </c>
      <c r="O29" s="22">
        <v>45464.000347222223</v>
      </c>
      <c r="P29" t="s">
        <v>97</v>
      </c>
      <c r="Q29" t="s">
        <v>216</v>
      </c>
      <c r="R29" t="s">
        <v>366</v>
      </c>
      <c r="S29" t="s">
        <v>203</v>
      </c>
      <c r="T29" t="s">
        <v>196</v>
      </c>
      <c r="U29" t="s">
        <v>197</v>
      </c>
      <c r="V29" t="s">
        <v>198</v>
      </c>
      <c r="W29" t="s">
        <v>446</v>
      </c>
    </row>
    <row r="30" spans="1:23" x14ac:dyDescent="0.35">
      <c r="A30">
        <v>3267</v>
      </c>
      <c r="B30">
        <v>63414</v>
      </c>
      <c r="C30" t="s">
        <v>39</v>
      </c>
      <c r="D30">
        <v>104</v>
      </c>
      <c r="E30" t="s">
        <v>444</v>
      </c>
      <c r="F30" t="s">
        <v>445</v>
      </c>
      <c r="G30">
        <v>1</v>
      </c>
      <c r="H30">
        <v>1</v>
      </c>
      <c r="I30">
        <v>1884.2</v>
      </c>
      <c r="J30" s="22">
        <v>45505</v>
      </c>
      <c r="K30" s="22">
        <v>45505</v>
      </c>
      <c r="L30" s="22">
        <v>45505</v>
      </c>
      <c r="M30">
        <v>7536.8</v>
      </c>
      <c r="N30">
        <v>7536.8</v>
      </c>
      <c r="O30" s="22">
        <v>45478.000347222223</v>
      </c>
      <c r="P30" t="s">
        <v>192</v>
      </c>
      <c r="S30" t="s">
        <v>203</v>
      </c>
      <c r="T30" t="s">
        <v>196</v>
      </c>
      <c r="U30" t="s">
        <v>197</v>
      </c>
      <c r="V30" t="s">
        <v>198</v>
      </c>
      <c r="W30" t="s">
        <v>446</v>
      </c>
    </row>
    <row r="31" spans="1:23" x14ac:dyDescent="0.35">
      <c r="A31">
        <v>3122</v>
      </c>
      <c r="B31">
        <v>61501</v>
      </c>
      <c r="C31" t="s">
        <v>39</v>
      </c>
      <c r="D31">
        <v>104</v>
      </c>
      <c r="E31" t="s">
        <v>209</v>
      </c>
      <c r="F31" t="s">
        <v>445</v>
      </c>
      <c r="G31">
        <v>3</v>
      </c>
      <c r="H31">
        <v>3</v>
      </c>
      <c r="I31">
        <v>3007.53</v>
      </c>
      <c r="J31" s="22">
        <v>45503</v>
      </c>
      <c r="K31" s="22">
        <v>45503</v>
      </c>
      <c r="L31" s="22">
        <v>45503</v>
      </c>
      <c r="M31">
        <v>9022.6</v>
      </c>
      <c r="N31">
        <v>9022.6</v>
      </c>
      <c r="O31" s="22">
        <v>45469.000347222223</v>
      </c>
      <c r="P31" t="s">
        <v>192</v>
      </c>
      <c r="S31" t="s">
        <v>332</v>
      </c>
      <c r="T31" t="s">
        <v>196</v>
      </c>
      <c r="U31" t="s">
        <v>197</v>
      </c>
      <c r="V31" t="s">
        <v>198</v>
      </c>
      <c r="W31" t="s">
        <v>446</v>
      </c>
    </row>
    <row r="32" spans="1:23" x14ac:dyDescent="0.35">
      <c r="A32">
        <v>3265</v>
      </c>
      <c r="B32">
        <v>63403</v>
      </c>
      <c r="C32" t="s">
        <v>39</v>
      </c>
      <c r="D32">
        <v>104</v>
      </c>
      <c r="E32" t="s">
        <v>209</v>
      </c>
      <c r="F32" t="s">
        <v>445</v>
      </c>
      <c r="G32">
        <v>3</v>
      </c>
      <c r="H32">
        <v>2</v>
      </c>
      <c r="I32">
        <v>3766.74</v>
      </c>
      <c r="J32" s="22">
        <v>45503</v>
      </c>
      <c r="K32" s="22">
        <v>45503</v>
      </c>
      <c r="L32" s="22">
        <v>45503</v>
      </c>
      <c r="M32">
        <v>11300.22</v>
      </c>
      <c r="N32">
        <v>11300.22</v>
      </c>
      <c r="O32" s="22">
        <v>45478.000347222223</v>
      </c>
      <c r="P32" t="s">
        <v>192</v>
      </c>
      <c r="S32" t="s">
        <v>302</v>
      </c>
      <c r="T32" t="s">
        <v>196</v>
      </c>
      <c r="U32" t="s">
        <v>197</v>
      </c>
      <c r="V32" t="s">
        <v>198</v>
      </c>
      <c r="W32" t="s">
        <v>446</v>
      </c>
    </row>
    <row r="33" spans="1:23" x14ac:dyDescent="0.35">
      <c r="A33">
        <v>3219</v>
      </c>
      <c r="B33">
        <v>63072</v>
      </c>
      <c r="C33" t="s">
        <v>39</v>
      </c>
      <c r="D33">
        <v>104</v>
      </c>
      <c r="E33" t="s">
        <v>444</v>
      </c>
      <c r="F33" t="s">
        <v>445</v>
      </c>
      <c r="G33">
        <v>1</v>
      </c>
      <c r="H33">
        <v>1</v>
      </c>
      <c r="I33">
        <v>866.14</v>
      </c>
      <c r="J33" s="22">
        <v>45502</v>
      </c>
      <c r="K33" s="22">
        <v>45502</v>
      </c>
      <c r="L33" s="22">
        <v>45502</v>
      </c>
      <c r="M33">
        <v>2598.4299999999998</v>
      </c>
      <c r="N33">
        <v>2598.4299999999998</v>
      </c>
      <c r="O33" s="22">
        <v>45477.000347222223</v>
      </c>
      <c r="P33" t="s">
        <v>192</v>
      </c>
      <c r="S33" t="s">
        <v>203</v>
      </c>
      <c r="T33" t="s">
        <v>196</v>
      </c>
      <c r="U33" t="s">
        <v>197</v>
      </c>
      <c r="V33" t="s">
        <v>198</v>
      </c>
      <c r="W33" t="s">
        <v>446</v>
      </c>
    </row>
    <row r="34" spans="1:23" x14ac:dyDescent="0.35">
      <c r="A34">
        <v>3429</v>
      </c>
      <c r="B34">
        <v>65042</v>
      </c>
      <c r="C34" t="s">
        <v>39</v>
      </c>
      <c r="D34">
        <v>104</v>
      </c>
      <c r="E34" t="s">
        <v>448</v>
      </c>
      <c r="F34" t="s">
        <v>445</v>
      </c>
      <c r="G34">
        <v>2</v>
      </c>
      <c r="H34">
        <v>1</v>
      </c>
      <c r="I34">
        <v>873.5</v>
      </c>
      <c r="J34" s="22">
        <v>45502</v>
      </c>
      <c r="K34" s="22">
        <v>45502</v>
      </c>
      <c r="L34" s="22">
        <v>45502</v>
      </c>
      <c r="M34">
        <v>1747</v>
      </c>
      <c r="N34">
        <v>1747</v>
      </c>
      <c r="O34" s="22">
        <v>45488.000347222223</v>
      </c>
      <c r="P34" t="s">
        <v>192</v>
      </c>
      <c r="S34" t="s">
        <v>203</v>
      </c>
      <c r="T34" t="s">
        <v>196</v>
      </c>
      <c r="U34" t="s">
        <v>197</v>
      </c>
      <c r="V34" t="s">
        <v>198</v>
      </c>
      <c r="W34" t="s">
        <v>446</v>
      </c>
    </row>
    <row r="35" spans="1:23" x14ac:dyDescent="0.35">
      <c r="A35">
        <v>3432</v>
      </c>
      <c r="B35">
        <v>65046</v>
      </c>
      <c r="C35" t="s">
        <v>39</v>
      </c>
      <c r="D35">
        <v>104</v>
      </c>
      <c r="E35" t="s">
        <v>449</v>
      </c>
      <c r="F35" t="s">
        <v>445</v>
      </c>
      <c r="G35">
        <v>2</v>
      </c>
      <c r="H35">
        <v>2</v>
      </c>
      <c r="I35">
        <v>1527.6</v>
      </c>
      <c r="J35" s="22">
        <v>45500</v>
      </c>
      <c r="K35" s="22">
        <v>45502</v>
      </c>
      <c r="L35" s="22">
        <v>45502</v>
      </c>
      <c r="M35">
        <v>3055.2</v>
      </c>
      <c r="N35">
        <v>3055.2</v>
      </c>
      <c r="O35" s="22">
        <v>45488.000347222223</v>
      </c>
      <c r="P35" t="s">
        <v>192</v>
      </c>
      <c r="S35" t="s">
        <v>332</v>
      </c>
      <c r="T35" t="s">
        <v>196</v>
      </c>
      <c r="U35" t="s">
        <v>197</v>
      </c>
      <c r="V35" t="s">
        <v>198</v>
      </c>
      <c r="W35" t="s">
        <v>446</v>
      </c>
    </row>
    <row r="36" spans="1:23" x14ac:dyDescent="0.35">
      <c r="A36">
        <v>3434</v>
      </c>
      <c r="B36">
        <v>65049</v>
      </c>
      <c r="C36" t="s">
        <v>39</v>
      </c>
      <c r="D36">
        <v>104</v>
      </c>
      <c r="E36" t="s">
        <v>450</v>
      </c>
      <c r="F36" t="s">
        <v>445</v>
      </c>
      <c r="G36">
        <v>2</v>
      </c>
      <c r="H36">
        <v>2</v>
      </c>
      <c r="I36">
        <v>3027</v>
      </c>
      <c r="J36" s="22">
        <v>45502</v>
      </c>
      <c r="K36" s="22">
        <v>45502</v>
      </c>
      <c r="L36" s="22">
        <v>45502</v>
      </c>
      <c r="M36">
        <v>6054</v>
      </c>
      <c r="N36">
        <v>6054</v>
      </c>
      <c r="O36" s="22">
        <v>45488.000347222223</v>
      </c>
      <c r="P36" t="s">
        <v>192</v>
      </c>
      <c r="S36" t="s">
        <v>302</v>
      </c>
      <c r="T36" t="s">
        <v>196</v>
      </c>
      <c r="U36" t="s">
        <v>197</v>
      </c>
      <c r="V36" t="s">
        <v>198</v>
      </c>
      <c r="W36" t="s">
        <v>446</v>
      </c>
    </row>
    <row r="37" spans="1:23" x14ac:dyDescent="0.35">
      <c r="A37">
        <v>3517</v>
      </c>
      <c r="B37">
        <v>65624</v>
      </c>
      <c r="C37" t="s">
        <v>39</v>
      </c>
      <c r="D37">
        <v>104</v>
      </c>
      <c r="E37" t="s">
        <v>271</v>
      </c>
      <c r="F37" t="s">
        <v>445</v>
      </c>
      <c r="G37">
        <v>2</v>
      </c>
      <c r="H37">
        <v>1</v>
      </c>
      <c r="I37">
        <v>4223.8599999999997</v>
      </c>
      <c r="J37" s="22">
        <v>45502</v>
      </c>
      <c r="K37" s="22">
        <v>45502</v>
      </c>
      <c r="L37" s="22">
        <v>45502</v>
      </c>
      <c r="M37">
        <v>8447.7199999999993</v>
      </c>
      <c r="N37">
        <v>8447.7199999999993</v>
      </c>
      <c r="O37" s="22">
        <v>45490.000347222223</v>
      </c>
      <c r="P37" t="s">
        <v>192</v>
      </c>
      <c r="S37" t="s">
        <v>203</v>
      </c>
      <c r="T37" t="s">
        <v>196</v>
      </c>
      <c r="U37" t="s">
        <v>197</v>
      </c>
      <c r="V37" t="s">
        <v>198</v>
      </c>
      <c r="W37" t="s">
        <v>446</v>
      </c>
    </row>
    <row r="38" spans="1:23" x14ac:dyDescent="0.35">
      <c r="A38">
        <v>3607</v>
      </c>
      <c r="B38">
        <v>66354</v>
      </c>
      <c r="C38" t="s">
        <v>39</v>
      </c>
      <c r="D38">
        <v>104</v>
      </c>
      <c r="E38" t="s">
        <v>449</v>
      </c>
      <c r="F38" t="s">
        <v>445</v>
      </c>
      <c r="G38">
        <v>2</v>
      </c>
      <c r="H38">
        <v>1</v>
      </c>
      <c r="I38">
        <v>1193.4000000000001</v>
      </c>
      <c r="J38" s="22">
        <v>45500</v>
      </c>
      <c r="K38" s="22">
        <v>45502</v>
      </c>
      <c r="L38" s="22">
        <v>45502</v>
      </c>
      <c r="M38">
        <v>2386.8000000000002</v>
      </c>
      <c r="N38">
        <v>2386.8000000000002</v>
      </c>
      <c r="O38" s="22">
        <v>45496.000347222223</v>
      </c>
      <c r="P38" t="s">
        <v>192</v>
      </c>
      <c r="S38" t="s">
        <v>302</v>
      </c>
      <c r="T38" t="s">
        <v>196</v>
      </c>
      <c r="U38" t="s">
        <v>197</v>
      </c>
      <c r="V38" t="s">
        <v>198</v>
      </c>
      <c r="W38" t="s">
        <v>446</v>
      </c>
    </row>
    <row r="39" spans="1:23" x14ac:dyDescent="0.35">
      <c r="A39">
        <v>3613</v>
      </c>
      <c r="B39">
        <v>66455</v>
      </c>
      <c r="C39" t="s">
        <v>39</v>
      </c>
      <c r="D39">
        <v>104</v>
      </c>
      <c r="E39" t="s">
        <v>450</v>
      </c>
      <c r="F39" t="s">
        <v>445</v>
      </c>
      <c r="G39">
        <v>2</v>
      </c>
      <c r="H39">
        <v>1</v>
      </c>
      <c r="I39">
        <v>3090.86</v>
      </c>
      <c r="J39" s="22">
        <v>45502</v>
      </c>
      <c r="K39" s="22">
        <v>45502</v>
      </c>
      <c r="L39" s="22">
        <v>45502</v>
      </c>
      <c r="M39">
        <v>6181.73</v>
      </c>
      <c r="N39">
        <v>6181.73</v>
      </c>
      <c r="O39" s="22">
        <v>45496.000347222223</v>
      </c>
      <c r="P39" t="s">
        <v>192</v>
      </c>
      <c r="S39" t="s">
        <v>203</v>
      </c>
      <c r="T39" t="s">
        <v>196</v>
      </c>
      <c r="U39" t="s">
        <v>197</v>
      </c>
      <c r="V39" t="s">
        <v>198</v>
      </c>
      <c r="W39" t="s">
        <v>446</v>
      </c>
    </row>
    <row r="40" spans="1:23" x14ac:dyDescent="0.35">
      <c r="A40">
        <v>2270</v>
      </c>
      <c r="B40">
        <v>54335</v>
      </c>
      <c r="C40" t="s">
        <v>39</v>
      </c>
      <c r="D40">
        <v>104</v>
      </c>
      <c r="E40" t="s">
        <v>444</v>
      </c>
      <c r="F40" t="s">
        <v>445</v>
      </c>
      <c r="G40">
        <v>4</v>
      </c>
      <c r="H40">
        <v>2</v>
      </c>
      <c r="I40">
        <v>1067.18</v>
      </c>
      <c r="J40" s="22">
        <v>45502</v>
      </c>
      <c r="K40" s="22">
        <v>45502</v>
      </c>
      <c r="L40" s="22">
        <v>45502</v>
      </c>
      <c r="M40">
        <v>4268.6899999999996</v>
      </c>
      <c r="N40">
        <v>4268.6899999999996</v>
      </c>
      <c r="O40" s="22">
        <v>45428.000347222223</v>
      </c>
      <c r="P40" t="s">
        <v>192</v>
      </c>
      <c r="S40" t="s">
        <v>395</v>
      </c>
      <c r="T40" t="s">
        <v>196</v>
      </c>
      <c r="U40" t="s">
        <v>197</v>
      </c>
      <c r="V40" t="s">
        <v>198</v>
      </c>
      <c r="W40" t="s">
        <v>446</v>
      </c>
    </row>
    <row r="41" spans="1:23" x14ac:dyDescent="0.35">
      <c r="A41">
        <v>2495</v>
      </c>
      <c r="B41">
        <v>56107</v>
      </c>
      <c r="C41" t="s">
        <v>39</v>
      </c>
      <c r="D41">
        <v>104</v>
      </c>
      <c r="E41" t="s">
        <v>444</v>
      </c>
      <c r="F41" t="s">
        <v>445</v>
      </c>
      <c r="G41">
        <v>3</v>
      </c>
      <c r="H41">
        <v>3</v>
      </c>
      <c r="I41">
        <v>1777.84</v>
      </c>
      <c r="J41" s="22">
        <v>45499</v>
      </c>
      <c r="K41" s="22">
        <v>45499</v>
      </c>
      <c r="L41" s="22">
        <v>45499</v>
      </c>
      <c r="M41">
        <v>8889.19</v>
      </c>
      <c r="N41">
        <v>8889.19</v>
      </c>
      <c r="O41" s="22">
        <v>45441.000347222223</v>
      </c>
      <c r="P41" t="s">
        <v>192</v>
      </c>
      <c r="S41" t="s">
        <v>391</v>
      </c>
      <c r="T41" t="s">
        <v>196</v>
      </c>
      <c r="U41" t="s">
        <v>197</v>
      </c>
      <c r="V41" t="s">
        <v>198</v>
      </c>
      <c r="W41" t="s">
        <v>446</v>
      </c>
    </row>
    <row r="42" spans="1:23" x14ac:dyDescent="0.35">
      <c r="A42">
        <v>3329</v>
      </c>
      <c r="B42">
        <v>64243</v>
      </c>
      <c r="C42" t="s">
        <v>39</v>
      </c>
      <c r="D42">
        <v>104</v>
      </c>
      <c r="E42" t="s">
        <v>209</v>
      </c>
      <c r="F42" t="s">
        <v>445</v>
      </c>
      <c r="G42">
        <v>3</v>
      </c>
      <c r="H42">
        <v>1</v>
      </c>
      <c r="I42">
        <v>2852.07</v>
      </c>
      <c r="J42" s="22">
        <v>45499</v>
      </c>
      <c r="K42" s="22">
        <v>45499</v>
      </c>
      <c r="L42" s="22">
        <v>45499</v>
      </c>
      <c r="M42">
        <v>8556.2099999999991</v>
      </c>
      <c r="N42">
        <v>8556.2099999999991</v>
      </c>
      <c r="O42" s="22">
        <v>45483.000347222223</v>
      </c>
      <c r="P42" t="s">
        <v>192</v>
      </c>
      <c r="S42" t="s">
        <v>302</v>
      </c>
      <c r="T42" t="s">
        <v>196</v>
      </c>
      <c r="U42" t="s">
        <v>197</v>
      </c>
      <c r="V42" t="s">
        <v>198</v>
      </c>
      <c r="W42" t="s">
        <v>446</v>
      </c>
    </row>
    <row r="43" spans="1:23" x14ac:dyDescent="0.35">
      <c r="A43">
        <v>3365</v>
      </c>
      <c r="B43">
        <v>64528</v>
      </c>
      <c r="C43" t="s">
        <v>39</v>
      </c>
      <c r="D43">
        <v>104</v>
      </c>
      <c r="E43" t="s">
        <v>303</v>
      </c>
      <c r="F43" t="s">
        <v>445</v>
      </c>
      <c r="G43">
        <v>2</v>
      </c>
      <c r="H43">
        <v>2</v>
      </c>
      <c r="I43">
        <v>3004.37</v>
      </c>
      <c r="J43" s="22">
        <v>45499</v>
      </c>
      <c r="K43" s="22">
        <v>45499</v>
      </c>
      <c r="L43" s="22">
        <v>45499</v>
      </c>
      <c r="M43">
        <v>6008.74</v>
      </c>
      <c r="N43">
        <v>6008.74</v>
      </c>
      <c r="O43" s="22">
        <v>45484.000347222223</v>
      </c>
      <c r="P43" t="s">
        <v>192</v>
      </c>
      <c r="S43" t="s">
        <v>332</v>
      </c>
      <c r="T43" t="s">
        <v>196</v>
      </c>
      <c r="U43" t="s">
        <v>197</v>
      </c>
      <c r="V43" t="s">
        <v>198</v>
      </c>
      <c r="W43" t="s">
        <v>446</v>
      </c>
    </row>
    <row r="44" spans="1:23" x14ac:dyDescent="0.35">
      <c r="A44">
        <v>3420</v>
      </c>
      <c r="B44">
        <v>64924</v>
      </c>
      <c r="C44" t="s">
        <v>39</v>
      </c>
      <c r="D44">
        <v>104</v>
      </c>
      <c r="E44" t="s">
        <v>452</v>
      </c>
      <c r="F44" t="s">
        <v>445</v>
      </c>
      <c r="G44">
        <v>1</v>
      </c>
      <c r="H44">
        <v>1</v>
      </c>
      <c r="I44">
        <v>5802</v>
      </c>
      <c r="J44" s="22">
        <v>45499</v>
      </c>
      <c r="K44" s="22">
        <v>45499</v>
      </c>
      <c r="L44" s="22">
        <v>45499</v>
      </c>
      <c r="M44">
        <v>9670</v>
      </c>
      <c r="N44">
        <v>9670</v>
      </c>
      <c r="O44" s="22">
        <v>45485.000347222223</v>
      </c>
      <c r="P44" t="s">
        <v>97</v>
      </c>
      <c r="Q44" t="s">
        <v>300</v>
      </c>
      <c r="R44" t="s">
        <v>300</v>
      </c>
      <c r="S44" t="s">
        <v>302</v>
      </c>
      <c r="T44" t="s">
        <v>196</v>
      </c>
      <c r="U44" t="s">
        <v>197</v>
      </c>
      <c r="V44" t="s">
        <v>198</v>
      </c>
      <c r="W44" t="s">
        <v>446</v>
      </c>
    </row>
    <row r="45" spans="1:23" x14ac:dyDescent="0.35">
      <c r="A45">
        <v>3192</v>
      </c>
      <c r="B45">
        <v>62695</v>
      </c>
      <c r="C45" t="s">
        <v>39</v>
      </c>
      <c r="D45">
        <v>104</v>
      </c>
      <c r="E45" t="s">
        <v>208</v>
      </c>
      <c r="F45" t="s">
        <v>445</v>
      </c>
      <c r="G45">
        <v>3</v>
      </c>
      <c r="H45">
        <v>3</v>
      </c>
      <c r="I45">
        <v>1408.86</v>
      </c>
      <c r="J45" s="22">
        <v>45498</v>
      </c>
      <c r="K45" s="22">
        <v>45498</v>
      </c>
      <c r="L45" s="22">
        <v>45498</v>
      </c>
      <c r="M45">
        <v>4226.5600000000004</v>
      </c>
      <c r="N45">
        <v>4226.5600000000004</v>
      </c>
      <c r="O45" s="22">
        <v>45475.000347222223</v>
      </c>
      <c r="P45" t="s">
        <v>192</v>
      </c>
      <c r="S45" t="s">
        <v>369</v>
      </c>
      <c r="T45" t="s">
        <v>196</v>
      </c>
      <c r="U45" t="s">
        <v>197</v>
      </c>
      <c r="V45" t="s">
        <v>198</v>
      </c>
      <c r="W45" t="s">
        <v>446</v>
      </c>
    </row>
    <row r="46" spans="1:23" x14ac:dyDescent="0.35">
      <c r="A46">
        <v>3424</v>
      </c>
      <c r="B46">
        <v>65001</v>
      </c>
      <c r="C46" t="s">
        <v>39</v>
      </c>
      <c r="D46">
        <v>104</v>
      </c>
      <c r="E46" t="s">
        <v>451</v>
      </c>
      <c r="F46" t="s">
        <v>445</v>
      </c>
      <c r="G46">
        <v>2</v>
      </c>
      <c r="H46">
        <v>1</v>
      </c>
      <c r="I46">
        <v>7380</v>
      </c>
      <c r="J46" s="22">
        <v>45498</v>
      </c>
      <c r="K46" s="22">
        <v>45498</v>
      </c>
      <c r="L46" s="22">
        <v>45498</v>
      </c>
      <c r="M46">
        <v>12300</v>
      </c>
      <c r="N46">
        <v>12300</v>
      </c>
      <c r="O46" s="22">
        <v>45488.000347222223</v>
      </c>
      <c r="P46" t="s">
        <v>97</v>
      </c>
      <c r="Q46" t="s">
        <v>300</v>
      </c>
      <c r="R46" t="s">
        <v>300</v>
      </c>
      <c r="S46" t="s">
        <v>302</v>
      </c>
      <c r="T46" t="s">
        <v>196</v>
      </c>
      <c r="U46" t="s">
        <v>197</v>
      </c>
      <c r="V46" t="s">
        <v>198</v>
      </c>
      <c r="W46" t="s">
        <v>446</v>
      </c>
    </row>
    <row r="47" spans="1:23" x14ac:dyDescent="0.35">
      <c r="A47">
        <v>606</v>
      </c>
      <c r="B47">
        <v>43377</v>
      </c>
      <c r="C47" t="s">
        <v>39</v>
      </c>
      <c r="D47">
        <v>104</v>
      </c>
      <c r="E47" t="s">
        <v>453</v>
      </c>
      <c r="F47" t="s">
        <v>445</v>
      </c>
      <c r="G47">
        <v>3</v>
      </c>
      <c r="H47">
        <v>5</v>
      </c>
      <c r="I47">
        <v>3000</v>
      </c>
      <c r="J47" s="22">
        <v>45498</v>
      </c>
      <c r="K47" s="22">
        <v>45498</v>
      </c>
      <c r="L47" s="22">
        <v>45498</v>
      </c>
      <c r="M47">
        <v>35000</v>
      </c>
      <c r="N47">
        <v>35000</v>
      </c>
      <c r="O47" s="22">
        <v>45357.000347222223</v>
      </c>
      <c r="P47" t="s">
        <v>97</v>
      </c>
      <c r="Q47" t="s">
        <v>358</v>
      </c>
      <c r="R47" t="s">
        <v>359</v>
      </c>
      <c r="S47" t="s">
        <v>454</v>
      </c>
      <c r="T47" t="s">
        <v>196</v>
      </c>
      <c r="U47" t="s">
        <v>197</v>
      </c>
      <c r="V47" t="s">
        <v>198</v>
      </c>
      <c r="W47" t="s">
        <v>446</v>
      </c>
    </row>
    <row r="48" spans="1:23" x14ac:dyDescent="0.35">
      <c r="A48">
        <v>2621</v>
      </c>
      <c r="B48">
        <v>56830</v>
      </c>
      <c r="C48" t="s">
        <v>39</v>
      </c>
      <c r="D48">
        <v>104</v>
      </c>
      <c r="E48" t="s">
        <v>370</v>
      </c>
      <c r="F48" t="s">
        <v>445</v>
      </c>
      <c r="G48">
        <v>2</v>
      </c>
      <c r="H48">
        <v>2</v>
      </c>
      <c r="I48">
        <v>5000</v>
      </c>
      <c r="J48" s="22">
        <v>45497</v>
      </c>
      <c r="K48" s="22">
        <v>45497</v>
      </c>
      <c r="L48" s="22">
        <v>45497</v>
      </c>
      <c r="M48">
        <v>40000</v>
      </c>
      <c r="N48">
        <v>40000</v>
      </c>
      <c r="O48" s="22">
        <v>45447.000347222223</v>
      </c>
      <c r="P48" t="s">
        <v>97</v>
      </c>
      <c r="Q48" t="s">
        <v>358</v>
      </c>
      <c r="R48" t="s">
        <v>359</v>
      </c>
      <c r="S48" t="s">
        <v>391</v>
      </c>
      <c r="T48" t="s">
        <v>196</v>
      </c>
      <c r="U48" t="s">
        <v>197</v>
      </c>
      <c r="V48" t="s">
        <v>198</v>
      </c>
      <c r="W48" t="s">
        <v>446</v>
      </c>
    </row>
    <row r="49" spans="1:23" x14ac:dyDescent="0.35">
      <c r="A49">
        <v>3082</v>
      </c>
      <c r="B49">
        <v>61041</v>
      </c>
      <c r="C49" t="s">
        <v>39</v>
      </c>
      <c r="D49">
        <v>104</v>
      </c>
      <c r="E49" t="s">
        <v>444</v>
      </c>
      <c r="F49" t="s">
        <v>445</v>
      </c>
      <c r="G49">
        <v>1</v>
      </c>
      <c r="H49">
        <v>1</v>
      </c>
      <c r="I49">
        <v>1182.82</v>
      </c>
      <c r="J49" s="22">
        <v>45497</v>
      </c>
      <c r="K49" s="22">
        <v>45497</v>
      </c>
      <c r="L49" s="22">
        <v>45497</v>
      </c>
      <c r="M49">
        <v>4731.26</v>
      </c>
      <c r="N49">
        <v>4731.26</v>
      </c>
      <c r="O49" s="22">
        <v>45468.000347222223</v>
      </c>
      <c r="P49" t="s">
        <v>192</v>
      </c>
      <c r="S49" t="s">
        <v>302</v>
      </c>
      <c r="T49" t="s">
        <v>196</v>
      </c>
      <c r="U49" t="s">
        <v>197</v>
      </c>
      <c r="V49" t="s">
        <v>198</v>
      </c>
      <c r="W49" t="s">
        <v>446</v>
      </c>
    </row>
    <row r="50" spans="1:23" x14ac:dyDescent="0.35">
      <c r="A50">
        <v>3041</v>
      </c>
      <c r="B50">
        <v>60212</v>
      </c>
      <c r="C50" t="s">
        <v>39</v>
      </c>
      <c r="D50">
        <v>104</v>
      </c>
      <c r="E50" t="s">
        <v>209</v>
      </c>
      <c r="F50" t="s">
        <v>445</v>
      </c>
      <c r="G50">
        <v>3</v>
      </c>
      <c r="H50">
        <v>3</v>
      </c>
      <c r="I50">
        <v>2972.9</v>
      </c>
      <c r="J50" s="22">
        <v>45496</v>
      </c>
      <c r="K50" s="22">
        <v>45496</v>
      </c>
      <c r="L50" s="22">
        <v>45496</v>
      </c>
      <c r="M50">
        <v>8918.7000000000007</v>
      </c>
      <c r="N50">
        <v>8918.7000000000007</v>
      </c>
      <c r="O50" s="22">
        <v>45467.000347222223</v>
      </c>
      <c r="P50" t="s">
        <v>192</v>
      </c>
      <c r="Q50" t="s">
        <v>210</v>
      </c>
      <c r="R50" t="s">
        <v>211</v>
      </c>
      <c r="S50" t="s">
        <v>369</v>
      </c>
      <c r="T50" t="s">
        <v>196</v>
      </c>
      <c r="U50" t="s">
        <v>197</v>
      </c>
      <c r="V50" t="s">
        <v>198</v>
      </c>
      <c r="W50" t="s">
        <v>446</v>
      </c>
    </row>
    <row r="51" spans="1:23" x14ac:dyDescent="0.35">
      <c r="A51">
        <v>3121</v>
      </c>
      <c r="B51">
        <v>61501</v>
      </c>
      <c r="C51" t="s">
        <v>39</v>
      </c>
      <c r="D51">
        <v>104</v>
      </c>
      <c r="E51" t="s">
        <v>209</v>
      </c>
      <c r="F51" t="s">
        <v>445</v>
      </c>
      <c r="G51">
        <v>3</v>
      </c>
      <c r="H51">
        <v>2</v>
      </c>
      <c r="I51">
        <v>3007.53</v>
      </c>
      <c r="J51" s="22">
        <v>45496</v>
      </c>
      <c r="K51" s="22">
        <v>45496</v>
      </c>
      <c r="L51" s="22">
        <v>45496</v>
      </c>
      <c r="M51">
        <v>9022.6</v>
      </c>
      <c r="N51">
        <v>9022.6</v>
      </c>
      <c r="O51" s="22">
        <v>45469.000347222223</v>
      </c>
      <c r="P51" t="s">
        <v>192</v>
      </c>
      <c r="S51" t="s">
        <v>332</v>
      </c>
      <c r="T51" t="s">
        <v>196</v>
      </c>
      <c r="U51" t="s">
        <v>197</v>
      </c>
      <c r="V51" t="s">
        <v>198</v>
      </c>
      <c r="W51" t="s">
        <v>446</v>
      </c>
    </row>
    <row r="52" spans="1:23" x14ac:dyDescent="0.35">
      <c r="A52">
        <v>3264</v>
      </c>
      <c r="B52">
        <v>63403</v>
      </c>
      <c r="C52" t="s">
        <v>39</v>
      </c>
      <c r="D52">
        <v>104</v>
      </c>
      <c r="E52" t="s">
        <v>209</v>
      </c>
      <c r="F52" t="s">
        <v>445</v>
      </c>
      <c r="G52">
        <v>3</v>
      </c>
      <c r="H52">
        <v>1</v>
      </c>
      <c r="I52">
        <v>3766.74</v>
      </c>
      <c r="J52" s="22">
        <v>45496</v>
      </c>
      <c r="K52" s="22">
        <v>45496</v>
      </c>
      <c r="L52" s="22">
        <v>45496</v>
      </c>
      <c r="M52">
        <v>11300.22</v>
      </c>
      <c r="N52">
        <v>11300.22</v>
      </c>
      <c r="O52" s="22">
        <v>45478.000347222223</v>
      </c>
      <c r="P52" t="s">
        <v>192</v>
      </c>
      <c r="S52" t="s">
        <v>302</v>
      </c>
      <c r="T52" t="s">
        <v>196</v>
      </c>
      <c r="U52" t="s">
        <v>197</v>
      </c>
      <c r="V52" t="s">
        <v>198</v>
      </c>
      <c r="W52" t="s">
        <v>446</v>
      </c>
    </row>
    <row r="53" spans="1:23" x14ac:dyDescent="0.35">
      <c r="A53">
        <v>2445</v>
      </c>
      <c r="B53">
        <v>55832</v>
      </c>
      <c r="C53" t="s">
        <v>39</v>
      </c>
      <c r="D53">
        <v>104</v>
      </c>
      <c r="E53" t="s">
        <v>444</v>
      </c>
      <c r="F53" t="s">
        <v>445</v>
      </c>
      <c r="G53">
        <v>4</v>
      </c>
      <c r="H53">
        <v>3</v>
      </c>
      <c r="I53">
        <v>1500.75</v>
      </c>
      <c r="J53" s="22">
        <v>45495</v>
      </c>
      <c r="K53" s="22">
        <v>45495</v>
      </c>
      <c r="L53" s="22">
        <v>45495</v>
      </c>
      <c r="M53">
        <v>6003</v>
      </c>
      <c r="N53">
        <v>6003</v>
      </c>
      <c r="O53" s="22">
        <v>45440.000347222223</v>
      </c>
      <c r="P53" t="s">
        <v>192</v>
      </c>
      <c r="S53" t="s">
        <v>398</v>
      </c>
      <c r="T53" t="s">
        <v>196</v>
      </c>
      <c r="U53" t="s">
        <v>197</v>
      </c>
      <c r="V53" t="s">
        <v>198</v>
      </c>
      <c r="W53" t="s">
        <v>446</v>
      </c>
    </row>
    <row r="54" spans="1:23" x14ac:dyDescent="0.35">
      <c r="A54">
        <v>3333</v>
      </c>
      <c r="B54">
        <v>64247</v>
      </c>
      <c r="C54" t="s">
        <v>39</v>
      </c>
      <c r="D54">
        <v>104</v>
      </c>
      <c r="E54" t="s">
        <v>449</v>
      </c>
      <c r="F54" t="s">
        <v>445</v>
      </c>
      <c r="G54">
        <v>2</v>
      </c>
      <c r="H54">
        <v>2</v>
      </c>
      <c r="I54">
        <v>1147.77</v>
      </c>
      <c r="J54" s="22">
        <v>45493</v>
      </c>
      <c r="K54" s="22">
        <v>45495</v>
      </c>
      <c r="L54" s="22">
        <v>45495</v>
      </c>
      <c r="M54">
        <v>2295.54</v>
      </c>
      <c r="N54">
        <v>2295.54</v>
      </c>
      <c r="O54" s="22">
        <v>45483.000347222223</v>
      </c>
      <c r="P54" t="s">
        <v>192</v>
      </c>
      <c r="S54" t="s">
        <v>369</v>
      </c>
      <c r="T54" t="s">
        <v>196</v>
      </c>
      <c r="U54" t="s">
        <v>197</v>
      </c>
      <c r="V54" t="s">
        <v>198</v>
      </c>
      <c r="W54" t="s">
        <v>446</v>
      </c>
    </row>
    <row r="55" spans="1:23" x14ac:dyDescent="0.35">
      <c r="A55">
        <v>3370</v>
      </c>
      <c r="B55">
        <v>64642</v>
      </c>
      <c r="C55" t="s">
        <v>39</v>
      </c>
      <c r="D55">
        <v>104</v>
      </c>
      <c r="E55" t="s">
        <v>450</v>
      </c>
      <c r="F55" t="s">
        <v>445</v>
      </c>
      <c r="G55">
        <v>2</v>
      </c>
      <c r="H55">
        <v>2</v>
      </c>
      <c r="I55">
        <v>3198.09</v>
      </c>
      <c r="J55" s="22">
        <v>45495</v>
      </c>
      <c r="K55" s="22">
        <v>45495</v>
      </c>
      <c r="L55" s="22">
        <v>45495</v>
      </c>
      <c r="M55">
        <v>6396.19</v>
      </c>
      <c r="N55">
        <v>6396.19</v>
      </c>
      <c r="O55" s="22">
        <v>45484.000347222223</v>
      </c>
      <c r="P55" t="s">
        <v>192</v>
      </c>
      <c r="S55" t="s">
        <v>332</v>
      </c>
      <c r="T55" t="s">
        <v>196</v>
      </c>
      <c r="U55" t="s">
        <v>197</v>
      </c>
      <c r="V55" t="s">
        <v>198</v>
      </c>
      <c r="W55" t="s">
        <v>446</v>
      </c>
    </row>
    <row r="56" spans="1:23" x14ac:dyDescent="0.35">
      <c r="A56">
        <v>3431</v>
      </c>
      <c r="B56">
        <v>65046</v>
      </c>
      <c r="C56" t="s">
        <v>39</v>
      </c>
      <c r="D56">
        <v>104</v>
      </c>
      <c r="E56" t="s">
        <v>449</v>
      </c>
      <c r="F56" t="s">
        <v>445</v>
      </c>
      <c r="G56">
        <v>2</v>
      </c>
      <c r="H56">
        <v>1</v>
      </c>
      <c r="I56">
        <v>1527.6</v>
      </c>
      <c r="J56" s="22">
        <v>45493</v>
      </c>
      <c r="K56" s="22">
        <v>45495</v>
      </c>
      <c r="L56" s="22">
        <v>45495</v>
      </c>
      <c r="M56">
        <v>3055.2</v>
      </c>
      <c r="N56">
        <v>3055.2</v>
      </c>
      <c r="O56" s="22">
        <v>45488.000347222223</v>
      </c>
      <c r="P56" t="s">
        <v>192</v>
      </c>
      <c r="S56" t="s">
        <v>332</v>
      </c>
      <c r="T56" t="s">
        <v>196</v>
      </c>
      <c r="U56" t="s">
        <v>197</v>
      </c>
      <c r="V56" t="s">
        <v>198</v>
      </c>
      <c r="W56" t="s">
        <v>446</v>
      </c>
    </row>
    <row r="57" spans="1:23" x14ac:dyDescent="0.35">
      <c r="A57">
        <v>3433</v>
      </c>
      <c r="B57">
        <v>65049</v>
      </c>
      <c r="C57" t="s">
        <v>39</v>
      </c>
      <c r="D57">
        <v>104</v>
      </c>
      <c r="E57" t="s">
        <v>450</v>
      </c>
      <c r="F57" t="s">
        <v>445</v>
      </c>
      <c r="G57">
        <v>2</v>
      </c>
      <c r="H57">
        <v>1</v>
      </c>
      <c r="I57">
        <v>3027</v>
      </c>
      <c r="J57" s="22">
        <v>45495</v>
      </c>
      <c r="K57" s="22">
        <v>45495</v>
      </c>
      <c r="L57" s="22">
        <v>45495</v>
      </c>
      <c r="M57">
        <v>6054</v>
      </c>
      <c r="N57">
        <v>6054</v>
      </c>
      <c r="O57" s="22">
        <v>45488.000347222223</v>
      </c>
      <c r="P57" t="s">
        <v>192</v>
      </c>
      <c r="S57" t="s">
        <v>302</v>
      </c>
      <c r="T57" t="s">
        <v>196</v>
      </c>
      <c r="U57" t="s">
        <v>197</v>
      </c>
      <c r="V57" t="s">
        <v>198</v>
      </c>
      <c r="W57" t="s">
        <v>446</v>
      </c>
    </row>
    <row r="58" spans="1:23" x14ac:dyDescent="0.35">
      <c r="A58">
        <v>2697</v>
      </c>
      <c r="B58">
        <v>57675</v>
      </c>
      <c r="C58" t="s">
        <v>39</v>
      </c>
      <c r="D58">
        <v>104</v>
      </c>
      <c r="E58" t="s">
        <v>444</v>
      </c>
      <c r="F58" t="s">
        <v>445</v>
      </c>
      <c r="G58">
        <v>2</v>
      </c>
      <c r="H58">
        <v>2</v>
      </c>
      <c r="I58">
        <v>3411.93</v>
      </c>
      <c r="J58" s="22">
        <v>45492</v>
      </c>
      <c r="K58" s="22">
        <v>45492</v>
      </c>
      <c r="L58" s="22">
        <v>45492</v>
      </c>
      <c r="M58">
        <v>6823.86</v>
      </c>
      <c r="N58">
        <v>6823.86</v>
      </c>
      <c r="O58" s="22">
        <v>45450.000347222223</v>
      </c>
      <c r="P58" t="s">
        <v>192</v>
      </c>
      <c r="S58" t="s">
        <v>386</v>
      </c>
      <c r="T58" t="s">
        <v>196</v>
      </c>
      <c r="U58" t="s">
        <v>197</v>
      </c>
      <c r="V58" t="s">
        <v>198</v>
      </c>
      <c r="W58" t="s">
        <v>446</v>
      </c>
    </row>
    <row r="59" spans="1:23" x14ac:dyDescent="0.35">
      <c r="A59">
        <v>3166</v>
      </c>
      <c r="B59">
        <v>61914</v>
      </c>
      <c r="C59" t="s">
        <v>39</v>
      </c>
      <c r="D59">
        <v>104</v>
      </c>
      <c r="E59" t="s">
        <v>231</v>
      </c>
      <c r="F59" t="s">
        <v>445</v>
      </c>
      <c r="G59">
        <v>2</v>
      </c>
      <c r="H59">
        <v>2</v>
      </c>
      <c r="I59">
        <v>1585.29</v>
      </c>
      <c r="J59" s="22">
        <v>45492</v>
      </c>
      <c r="K59" s="22">
        <v>45492</v>
      </c>
      <c r="L59" s="22">
        <v>45492</v>
      </c>
      <c r="M59">
        <v>3170.58</v>
      </c>
      <c r="N59">
        <v>3170.58</v>
      </c>
      <c r="O59" s="22">
        <v>45471.000347222223</v>
      </c>
      <c r="P59" t="s">
        <v>192</v>
      </c>
      <c r="S59" t="s">
        <v>369</v>
      </c>
      <c r="T59" t="s">
        <v>196</v>
      </c>
      <c r="U59" t="s">
        <v>197</v>
      </c>
      <c r="V59" t="s">
        <v>198</v>
      </c>
      <c r="W59" t="s">
        <v>446</v>
      </c>
    </row>
    <row r="60" spans="1:23" x14ac:dyDescent="0.35">
      <c r="A60">
        <v>3194</v>
      </c>
      <c r="B60">
        <v>62702</v>
      </c>
      <c r="C60" t="s">
        <v>39</v>
      </c>
      <c r="D60">
        <v>104</v>
      </c>
      <c r="E60" t="s">
        <v>264</v>
      </c>
      <c r="F60" t="s">
        <v>445</v>
      </c>
      <c r="G60">
        <v>2</v>
      </c>
      <c r="H60">
        <v>2</v>
      </c>
      <c r="I60">
        <v>680.92</v>
      </c>
      <c r="J60" s="22">
        <v>45492</v>
      </c>
      <c r="K60" s="22">
        <v>45492</v>
      </c>
      <c r="L60" s="22">
        <v>45492</v>
      </c>
      <c r="M60">
        <v>1361.83</v>
      </c>
      <c r="N60">
        <v>1361.83</v>
      </c>
      <c r="O60" s="22">
        <v>45475.000347222223</v>
      </c>
      <c r="P60" t="s">
        <v>192</v>
      </c>
      <c r="S60" t="s">
        <v>369</v>
      </c>
      <c r="T60" t="s">
        <v>196</v>
      </c>
      <c r="U60" t="s">
        <v>197</v>
      </c>
      <c r="V60" t="s">
        <v>198</v>
      </c>
      <c r="W60" t="s">
        <v>446</v>
      </c>
    </row>
    <row r="61" spans="1:23" x14ac:dyDescent="0.35">
      <c r="A61">
        <v>3364</v>
      </c>
      <c r="B61">
        <v>64528</v>
      </c>
      <c r="C61" t="s">
        <v>39</v>
      </c>
      <c r="D61">
        <v>104</v>
      </c>
      <c r="E61" t="s">
        <v>303</v>
      </c>
      <c r="F61" t="s">
        <v>445</v>
      </c>
      <c r="G61">
        <v>2</v>
      </c>
      <c r="H61">
        <v>1</v>
      </c>
      <c r="I61">
        <v>3004.37</v>
      </c>
      <c r="J61" s="22">
        <v>45492</v>
      </c>
      <c r="K61" s="22">
        <v>45492</v>
      </c>
      <c r="L61" s="22">
        <v>45492</v>
      </c>
      <c r="M61">
        <v>6008.74</v>
      </c>
      <c r="N61">
        <v>6008.74</v>
      </c>
      <c r="O61" s="22">
        <v>45484.000347222223</v>
      </c>
      <c r="P61" t="s">
        <v>192</v>
      </c>
      <c r="S61" t="s">
        <v>332</v>
      </c>
      <c r="T61" t="s">
        <v>196</v>
      </c>
      <c r="U61" t="s">
        <v>197</v>
      </c>
      <c r="V61" t="s">
        <v>198</v>
      </c>
      <c r="W61" t="s">
        <v>446</v>
      </c>
    </row>
    <row r="62" spans="1:23" x14ac:dyDescent="0.35">
      <c r="A62">
        <v>3013</v>
      </c>
      <c r="B62">
        <v>60110</v>
      </c>
      <c r="C62" t="s">
        <v>39</v>
      </c>
      <c r="D62">
        <v>104</v>
      </c>
      <c r="E62" t="s">
        <v>444</v>
      </c>
      <c r="F62" t="s">
        <v>445</v>
      </c>
      <c r="G62">
        <v>2</v>
      </c>
      <c r="H62">
        <v>1</v>
      </c>
      <c r="I62">
        <v>1025.57</v>
      </c>
      <c r="J62" s="22">
        <v>45491</v>
      </c>
      <c r="K62" s="22">
        <v>45491</v>
      </c>
      <c r="L62" s="22">
        <v>45491</v>
      </c>
      <c r="M62">
        <v>3076.71</v>
      </c>
      <c r="N62">
        <v>3076.71</v>
      </c>
      <c r="O62" s="22">
        <v>45464.000347222223</v>
      </c>
      <c r="P62" t="s">
        <v>192</v>
      </c>
      <c r="S62" t="s">
        <v>332</v>
      </c>
      <c r="T62" t="s">
        <v>196</v>
      </c>
      <c r="U62" t="s">
        <v>197</v>
      </c>
      <c r="V62" t="s">
        <v>198</v>
      </c>
      <c r="W62" t="s">
        <v>446</v>
      </c>
    </row>
    <row r="63" spans="1:23" x14ac:dyDescent="0.35">
      <c r="A63">
        <v>3191</v>
      </c>
      <c r="B63">
        <v>62695</v>
      </c>
      <c r="C63" t="s">
        <v>39</v>
      </c>
      <c r="D63">
        <v>104</v>
      </c>
      <c r="E63" t="s">
        <v>208</v>
      </c>
      <c r="F63" t="s">
        <v>445</v>
      </c>
      <c r="G63">
        <v>3</v>
      </c>
      <c r="H63">
        <v>2</v>
      </c>
      <c r="I63">
        <v>1408.85</v>
      </c>
      <c r="J63" s="22">
        <v>45491</v>
      </c>
      <c r="K63" s="22">
        <v>45491</v>
      </c>
      <c r="L63" s="22">
        <v>45491</v>
      </c>
      <c r="M63">
        <v>4226.5600000000004</v>
      </c>
      <c r="N63">
        <v>4226.5600000000004</v>
      </c>
      <c r="O63" s="22">
        <v>45475.000347222223</v>
      </c>
      <c r="P63" t="s">
        <v>192</v>
      </c>
      <c r="S63" t="s">
        <v>369</v>
      </c>
      <c r="T63" t="s">
        <v>196</v>
      </c>
      <c r="U63" t="s">
        <v>197</v>
      </c>
      <c r="V63" t="s">
        <v>198</v>
      </c>
      <c r="W63" t="s">
        <v>446</v>
      </c>
    </row>
    <row r="64" spans="1:23" x14ac:dyDescent="0.35">
      <c r="A64">
        <v>3142</v>
      </c>
      <c r="B64">
        <v>61711</v>
      </c>
      <c r="C64" t="s">
        <v>39</v>
      </c>
      <c r="D64">
        <v>104</v>
      </c>
      <c r="E64" t="s">
        <v>235</v>
      </c>
      <c r="F64" t="s">
        <v>445</v>
      </c>
      <c r="G64">
        <v>2</v>
      </c>
      <c r="H64">
        <v>2</v>
      </c>
      <c r="I64">
        <v>1478.54</v>
      </c>
      <c r="J64" s="22">
        <v>45490</v>
      </c>
      <c r="K64" s="22">
        <v>45490</v>
      </c>
      <c r="L64" s="22">
        <v>45490</v>
      </c>
      <c r="M64">
        <v>2957.08</v>
      </c>
      <c r="N64">
        <v>2957.08</v>
      </c>
      <c r="O64" s="22">
        <v>45470.000347222223</v>
      </c>
      <c r="P64" t="s">
        <v>192</v>
      </c>
      <c r="Q64" t="s">
        <v>210</v>
      </c>
      <c r="R64" t="s">
        <v>221</v>
      </c>
      <c r="S64" t="s">
        <v>369</v>
      </c>
      <c r="T64" t="s">
        <v>196</v>
      </c>
      <c r="U64" t="s">
        <v>197</v>
      </c>
      <c r="V64" t="s">
        <v>198</v>
      </c>
      <c r="W64" t="s">
        <v>446</v>
      </c>
    </row>
    <row r="65" spans="1:23" x14ac:dyDescent="0.35">
      <c r="A65">
        <v>2776</v>
      </c>
      <c r="B65">
        <v>58280</v>
      </c>
      <c r="C65" t="s">
        <v>39</v>
      </c>
      <c r="D65">
        <v>104</v>
      </c>
      <c r="E65" t="s">
        <v>209</v>
      </c>
      <c r="F65" t="s">
        <v>445</v>
      </c>
      <c r="G65">
        <v>3</v>
      </c>
      <c r="H65">
        <v>3</v>
      </c>
      <c r="I65">
        <v>2715.55</v>
      </c>
      <c r="J65" s="22">
        <v>45489</v>
      </c>
      <c r="K65" s="22">
        <v>45489</v>
      </c>
      <c r="L65" s="22">
        <v>45489</v>
      </c>
      <c r="M65">
        <v>8146.65</v>
      </c>
      <c r="N65">
        <v>8146.65</v>
      </c>
      <c r="O65" s="22">
        <v>45455.000347222223</v>
      </c>
      <c r="P65" t="s">
        <v>192</v>
      </c>
      <c r="S65" t="s">
        <v>386</v>
      </c>
      <c r="T65" t="s">
        <v>196</v>
      </c>
      <c r="U65" t="s">
        <v>197</v>
      </c>
      <c r="V65" t="s">
        <v>198</v>
      </c>
      <c r="W65" t="s">
        <v>446</v>
      </c>
    </row>
    <row r="66" spans="1:23" x14ac:dyDescent="0.35">
      <c r="A66">
        <v>3040</v>
      </c>
      <c r="B66">
        <v>60212</v>
      </c>
      <c r="C66" t="s">
        <v>39</v>
      </c>
      <c r="D66">
        <v>104</v>
      </c>
      <c r="E66" t="s">
        <v>209</v>
      </c>
      <c r="F66" t="s">
        <v>445</v>
      </c>
      <c r="G66">
        <v>3</v>
      </c>
      <c r="H66">
        <v>2</v>
      </c>
      <c r="I66">
        <v>2972.9</v>
      </c>
      <c r="J66" s="22">
        <v>45489</v>
      </c>
      <c r="K66" s="22">
        <v>45489</v>
      </c>
      <c r="L66" s="22">
        <v>45489</v>
      </c>
      <c r="M66">
        <v>8918.7000000000007</v>
      </c>
      <c r="N66">
        <v>8918.7000000000007</v>
      </c>
      <c r="O66" s="22">
        <v>45467.000347222223</v>
      </c>
      <c r="P66" t="s">
        <v>192</v>
      </c>
      <c r="Q66" t="s">
        <v>210</v>
      </c>
      <c r="R66" t="s">
        <v>211</v>
      </c>
      <c r="S66" t="s">
        <v>369</v>
      </c>
      <c r="T66" t="s">
        <v>196</v>
      </c>
      <c r="U66" t="s">
        <v>197</v>
      </c>
      <c r="V66" t="s">
        <v>198</v>
      </c>
      <c r="W66" t="s">
        <v>446</v>
      </c>
    </row>
    <row r="67" spans="1:23" x14ac:dyDescent="0.35">
      <c r="A67">
        <v>3120</v>
      </c>
      <c r="B67">
        <v>61501</v>
      </c>
      <c r="C67" t="s">
        <v>39</v>
      </c>
      <c r="D67">
        <v>104</v>
      </c>
      <c r="E67" t="s">
        <v>209</v>
      </c>
      <c r="F67" t="s">
        <v>445</v>
      </c>
      <c r="G67">
        <v>3</v>
      </c>
      <c r="H67">
        <v>1</v>
      </c>
      <c r="I67">
        <v>3007.54</v>
      </c>
      <c r="J67" s="22">
        <v>45489</v>
      </c>
      <c r="K67" s="22">
        <v>45489</v>
      </c>
      <c r="L67" s="22">
        <v>45489</v>
      </c>
      <c r="M67">
        <v>9022.6</v>
      </c>
      <c r="N67">
        <v>9022.6</v>
      </c>
      <c r="O67" s="22">
        <v>45469.000347222223</v>
      </c>
      <c r="P67" t="s">
        <v>192</v>
      </c>
      <c r="S67" t="s">
        <v>332</v>
      </c>
      <c r="T67" t="s">
        <v>196</v>
      </c>
      <c r="U67" t="s">
        <v>197</v>
      </c>
      <c r="V67" t="s">
        <v>198</v>
      </c>
      <c r="W67" t="s">
        <v>446</v>
      </c>
    </row>
    <row r="68" spans="1:23" x14ac:dyDescent="0.35">
      <c r="A68">
        <v>3415</v>
      </c>
      <c r="B68">
        <v>64905</v>
      </c>
      <c r="C68" t="s">
        <v>39</v>
      </c>
      <c r="D68">
        <v>104</v>
      </c>
      <c r="E68" t="s">
        <v>447</v>
      </c>
      <c r="F68" t="s">
        <v>445</v>
      </c>
      <c r="G68">
        <v>2</v>
      </c>
      <c r="H68">
        <v>1</v>
      </c>
      <c r="I68">
        <v>14257.22</v>
      </c>
      <c r="J68" s="22">
        <v>45489</v>
      </c>
      <c r="K68" s="22">
        <v>45489</v>
      </c>
      <c r="L68" s="22">
        <v>45489</v>
      </c>
      <c r="M68">
        <v>35643.050000000003</v>
      </c>
      <c r="N68">
        <v>35643.050000000003</v>
      </c>
      <c r="O68" s="22">
        <v>45485.000347222223</v>
      </c>
      <c r="P68" t="s">
        <v>97</v>
      </c>
      <c r="Q68" t="s">
        <v>300</v>
      </c>
      <c r="R68" t="s">
        <v>300</v>
      </c>
      <c r="S68" t="s">
        <v>332</v>
      </c>
      <c r="T68" t="s">
        <v>196</v>
      </c>
      <c r="U68" t="s">
        <v>197</v>
      </c>
      <c r="V68" t="s">
        <v>198</v>
      </c>
      <c r="W68" t="s">
        <v>446</v>
      </c>
    </row>
    <row r="69" spans="1:23" x14ac:dyDescent="0.35">
      <c r="A69">
        <v>2576</v>
      </c>
      <c r="B69">
        <v>56545</v>
      </c>
      <c r="C69" t="s">
        <v>39</v>
      </c>
      <c r="D69">
        <v>104</v>
      </c>
      <c r="E69" t="s">
        <v>320</v>
      </c>
      <c r="F69" t="s">
        <v>445</v>
      </c>
      <c r="G69">
        <v>2</v>
      </c>
      <c r="H69">
        <v>2</v>
      </c>
      <c r="I69">
        <v>1830</v>
      </c>
      <c r="J69" s="22">
        <v>45488</v>
      </c>
      <c r="K69" s="22">
        <v>45488</v>
      </c>
      <c r="L69" s="22">
        <v>45488</v>
      </c>
      <c r="M69">
        <v>3660</v>
      </c>
      <c r="N69">
        <v>3660</v>
      </c>
      <c r="O69" s="22">
        <v>45446.000347222223</v>
      </c>
      <c r="P69" t="s">
        <v>97</v>
      </c>
      <c r="Q69" t="s">
        <v>216</v>
      </c>
      <c r="R69" t="s">
        <v>366</v>
      </c>
      <c r="S69" t="s">
        <v>386</v>
      </c>
      <c r="T69" t="s">
        <v>196</v>
      </c>
      <c r="U69" t="s">
        <v>197</v>
      </c>
      <c r="V69" t="s">
        <v>198</v>
      </c>
      <c r="W69" t="s">
        <v>446</v>
      </c>
    </row>
    <row r="70" spans="1:23" x14ac:dyDescent="0.35">
      <c r="A70">
        <v>2578</v>
      </c>
      <c r="B70">
        <v>56546</v>
      </c>
      <c r="C70" t="s">
        <v>39</v>
      </c>
      <c r="D70">
        <v>104</v>
      </c>
      <c r="E70" t="s">
        <v>321</v>
      </c>
      <c r="F70" t="s">
        <v>445</v>
      </c>
      <c r="G70">
        <v>2</v>
      </c>
      <c r="H70">
        <v>2</v>
      </c>
      <c r="I70">
        <v>2640</v>
      </c>
      <c r="J70" s="22">
        <v>45488</v>
      </c>
      <c r="K70" s="22">
        <v>45488</v>
      </c>
      <c r="L70" s="22">
        <v>45488</v>
      </c>
      <c r="M70">
        <v>5280</v>
      </c>
      <c r="N70">
        <v>5280</v>
      </c>
      <c r="O70" s="22">
        <v>45446.000347222223</v>
      </c>
      <c r="P70" t="s">
        <v>97</v>
      </c>
      <c r="Q70" t="s">
        <v>216</v>
      </c>
      <c r="R70" t="s">
        <v>366</v>
      </c>
      <c r="S70" t="s">
        <v>386</v>
      </c>
      <c r="T70" t="s">
        <v>196</v>
      </c>
      <c r="U70" t="s">
        <v>197</v>
      </c>
      <c r="V70" t="s">
        <v>198</v>
      </c>
      <c r="W70" t="s">
        <v>446</v>
      </c>
    </row>
    <row r="71" spans="1:23" x14ac:dyDescent="0.35">
      <c r="A71">
        <v>2580</v>
      </c>
      <c r="B71">
        <v>56547</v>
      </c>
      <c r="C71" t="s">
        <v>39</v>
      </c>
      <c r="D71">
        <v>104</v>
      </c>
      <c r="E71" t="s">
        <v>322</v>
      </c>
      <c r="F71" t="s">
        <v>445</v>
      </c>
      <c r="G71">
        <v>2</v>
      </c>
      <c r="H71">
        <v>2</v>
      </c>
      <c r="I71">
        <v>2000</v>
      </c>
      <c r="J71" s="22">
        <v>45488</v>
      </c>
      <c r="K71" s="22">
        <v>45488</v>
      </c>
      <c r="L71" s="22">
        <v>45488</v>
      </c>
      <c r="M71">
        <v>4000</v>
      </c>
      <c r="N71">
        <v>4000</v>
      </c>
      <c r="O71" s="22">
        <v>45446.000347222223</v>
      </c>
      <c r="P71" t="s">
        <v>97</v>
      </c>
      <c r="Q71" t="s">
        <v>216</v>
      </c>
      <c r="R71" t="s">
        <v>366</v>
      </c>
      <c r="S71" t="s">
        <v>386</v>
      </c>
      <c r="T71" t="s">
        <v>196</v>
      </c>
      <c r="U71" t="s">
        <v>197</v>
      </c>
      <c r="V71" t="s">
        <v>198</v>
      </c>
      <c r="W71" t="s">
        <v>446</v>
      </c>
    </row>
    <row r="72" spans="1:23" x14ac:dyDescent="0.35">
      <c r="A72">
        <v>2582</v>
      </c>
      <c r="B72">
        <v>56549</v>
      </c>
      <c r="C72" t="s">
        <v>39</v>
      </c>
      <c r="D72">
        <v>104</v>
      </c>
      <c r="E72" t="s">
        <v>324</v>
      </c>
      <c r="F72" t="s">
        <v>445</v>
      </c>
      <c r="G72">
        <v>2</v>
      </c>
      <c r="H72">
        <v>2</v>
      </c>
      <c r="I72">
        <v>1830</v>
      </c>
      <c r="J72" s="22">
        <v>45488</v>
      </c>
      <c r="K72" s="22">
        <v>45488</v>
      </c>
      <c r="L72" s="22">
        <v>45488</v>
      </c>
      <c r="M72">
        <v>3660</v>
      </c>
      <c r="N72">
        <v>3660</v>
      </c>
      <c r="O72" s="22">
        <v>45446.000347222223</v>
      </c>
      <c r="P72" t="s">
        <v>97</v>
      </c>
      <c r="Q72" t="s">
        <v>216</v>
      </c>
      <c r="R72" t="s">
        <v>366</v>
      </c>
      <c r="S72" t="s">
        <v>386</v>
      </c>
      <c r="T72" t="s">
        <v>196</v>
      </c>
      <c r="U72" t="s">
        <v>197</v>
      </c>
      <c r="V72" t="s">
        <v>198</v>
      </c>
      <c r="W72" t="s">
        <v>446</v>
      </c>
    </row>
    <row r="73" spans="1:23" x14ac:dyDescent="0.35">
      <c r="A73">
        <v>2586</v>
      </c>
      <c r="B73">
        <v>56556</v>
      </c>
      <c r="C73" t="s">
        <v>39</v>
      </c>
      <c r="D73">
        <v>104</v>
      </c>
      <c r="E73" t="s">
        <v>326</v>
      </c>
      <c r="F73" t="s">
        <v>445</v>
      </c>
      <c r="G73">
        <v>2</v>
      </c>
      <c r="H73">
        <v>2</v>
      </c>
      <c r="I73">
        <v>3500</v>
      </c>
      <c r="J73" s="22">
        <v>45488</v>
      </c>
      <c r="K73" s="22">
        <v>45488</v>
      </c>
      <c r="L73" s="22">
        <v>45488</v>
      </c>
      <c r="M73">
        <v>7000</v>
      </c>
      <c r="N73">
        <v>7000</v>
      </c>
      <c r="O73" s="22">
        <v>45446.000347222223</v>
      </c>
      <c r="P73" t="s">
        <v>97</v>
      </c>
      <c r="Q73" t="s">
        <v>216</v>
      </c>
      <c r="R73" t="s">
        <v>366</v>
      </c>
      <c r="S73" t="s">
        <v>386</v>
      </c>
      <c r="T73" t="s">
        <v>196</v>
      </c>
      <c r="U73" t="s">
        <v>197</v>
      </c>
      <c r="V73" t="s">
        <v>198</v>
      </c>
      <c r="W73" t="s">
        <v>446</v>
      </c>
    </row>
    <row r="74" spans="1:23" x14ac:dyDescent="0.35">
      <c r="A74">
        <v>2588</v>
      </c>
      <c r="B74">
        <v>56559</v>
      </c>
      <c r="C74" t="s">
        <v>39</v>
      </c>
      <c r="D74">
        <v>104</v>
      </c>
      <c r="E74" t="s">
        <v>327</v>
      </c>
      <c r="F74" t="s">
        <v>445</v>
      </c>
      <c r="G74">
        <v>2</v>
      </c>
      <c r="H74">
        <v>2</v>
      </c>
      <c r="I74">
        <v>1830</v>
      </c>
      <c r="J74" s="22">
        <v>45488</v>
      </c>
      <c r="K74" s="22">
        <v>45488</v>
      </c>
      <c r="L74" s="22">
        <v>45488</v>
      </c>
      <c r="M74">
        <v>3660</v>
      </c>
      <c r="N74">
        <v>3660</v>
      </c>
      <c r="O74" s="22">
        <v>45446.000347222223</v>
      </c>
      <c r="P74" t="s">
        <v>97</v>
      </c>
      <c r="Q74" t="s">
        <v>216</v>
      </c>
      <c r="R74" t="s">
        <v>366</v>
      </c>
      <c r="S74" t="s">
        <v>386</v>
      </c>
      <c r="T74" t="s">
        <v>196</v>
      </c>
      <c r="U74" t="s">
        <v>197</v>
      </c>
      <c r="V74" t="s">
        <v>198</v>
      </c>
      <c r="W74" t="s">
        <v>446</v>
      </c>
    </row>
    <row r="75" spans="1:23" x14ac:dyDescent="0.35">
      <c r="A75">
        <v>3081</v>
      </c>
      <c r="B75">
        <v>61039</v>
      </c>
      <c r="C75" t="s">
        <v>39</v>
      </c>
      <c r="D75">
        <v>104</v>
      </c>
      <c r="E75" t="s">
        <v>231</v>
      </c>
      <c r="F75" t="s">
        <v>445</v>
      </c>
      <c r="G75">
        <v>2</v>
      </c>
      <c r="H75">
        <v>2</v>
      </c>
      <c r="I75">
        <v>1495.68</v>
      </c>
      <c r="J75" s="22">
        <v>45488</v>
      </c>
      <c r="K75" s="22">
        <v>45488</v>
      </c>
      <c r="L75" s="22">
        <v>45488</v>
      </c>
      <c r="M75">
        <v>2991.36</v>
      </c>
      <c r="N75">
        <v>2991.36</v>
      </c>
      <c r="O75" s="22">
        <v>45468.000347222223</v>
      </c>
      <c r="P75" t="s">
        <v>192</v>
      </c>
      <c r="S75" t="s">
        <v>369</v>
      </c>
      <c r="T75" t="s">
        <v>196</v>
      </c>
      <c r="U75" t="s">
        <v>197</v>
      </c>
      <c r="V75" t="s">
        <v>198</v>
      </c>
      <c r="W75" t="s">
        <v>446</v>
      </c>
    </row>
    <row r="76" spans="1:23" x14ac:dyDescent="0.35">
      <c r="A76">
        <v>3173</v>
      </c>
      <c r="B76">
        <v>61979</v>
      </c>
      <c r="C76" t="s">
        <v>39</v>
      </c>
      <c r="D76">
        <v>104</v>
      </c>
      <c r="E76" t="s">
        <v>325</v>
      </c>
      <c r="F76" t="s">
        <v>445</v>
      </c>
      <c r="G76">
        <v>2</v>
      </c>
      <c r="H76">
        <v>2</v>
      </c>
      <c r="I76">
        <v>1830</v>
      </c>
      <c r="J76" s="22">
        <v>45488</v>
      </c>
      <c r="K76" s="22">
        <v>45488</v>
      </c>
      <c r="L76" s="22">
        <v>45488</v>
      </c>
      <c r="M76">
        <v>3660</v>
      </c>
      <c r="N76">
        <v>3660</v>
      </c>
      <c r="O76" s="22">
        <v>45474.000347222223</v>
      </c>
      <c r="P76" t="s">
        <v>97</v>
      </c>
      <c r="Q76" t="s">
        <v>216</v>
      </c>
      <c r="R76" t="s">
        <v>366</v>
      </c>
      <c r="S76" t="s">
        <v>386</v>
      </c>
      <c r="T76" t="s">
        <v>196</v>
      </c>
      <c r="U76" t="s">
        <v>197</v>
      </c>
      <c r="V76" t="s">
        <v>198</v>
      </c>
      <c r="W76" t="s">
        <v>446</v>
      </c>
    </row>
    <row r="77" spans="1:23" x14ac:dyDescent="0.35">
      <c r="A77">
        <v>3187</v>
      </c>
      <c r="B77">
        <v>62693</v>
      </c>
      <c r="C77" t="s">
        <v>39</v>
      </c>
      <c r="D77">
        <v>104</v>
      </c>
      <c r="E77" t="s">
        <v>449</v>
      </c>
      <c r="F77" t="s">
        <v>445</v>
      </c>
      <c r="G77">
        <v>2</v>
      </c>
      <c r="H77">
        <v>2</v>
      </c>
      <c r="I77">
        <v>863.66</v>
      </c>
      <c r="J77" s="22">
        <v>45486</v>
      </c>
      <c r="K77" s="22">
        <v>45488</v>
      </c>
      <c r="L77" s="22">
        <v>45488</v>
      </c>
      <c r="M77">
        <v>1727.31</v>
      </c>
      <c r="N77">
        <v>1727.31</v>
      </c>
      <c r="O77" s="22">
        <v>45475.000347222223</v>
      </c>
      <c r="P77" t="s">
        <v>192</v>
      </c>
      <c r="S77" t="s">
        <v>386</v>
      </c>
      <c r="T77" t="s">
        <v>196</v>
      </c>
      <c r="U77" t="s">
        <v>197</v>
      </c>
      <c r="V77" t="s">
        <v>198</v>
      </c>
      <c r="W77" t="s">
        <v>446</v>
      </c>
    </row>
    <row r="78" spans="1:23" x14ac:dyDescent="0.35">
      <c r="A78">
        <v>3189</v>
      </c>
      <c r="B78">
        <v>62694</v>
      </c>
      <c r="C78" t="s">
        <v>39</v>
      </c>
      <c r="D78">
        <v>104</v>
      </c>
      <c r="E78" t="s">
        <v>450</v>
      </c>
      <c r="F78" t="s">
        <v>445</v>
      </c>
      <c r="G78">
        <v>2</v>
      </c>
      <c r="H78">
        <v>2</v>
      </c>
      <c r="I78">
        <v>2201.12</v>
      </c>
      <c r="J78" s="22">
        <v>45488</v>
      </c>
      <c r="K78" s="22">
        <v>45488</v>
      </c>
      <c r="L78" s="22">
        <v>45488</v>
      </c>
      <c r="M78">
        <v>4402.24</v>
      </c>
      <c r="N78">
        <v>4402.24</v>
      </c>
      <c r="O78" s="22">
        <v>45475.000347222223</v>
      </c>
      <c r="P78" t="s">
        <v>192</v>
      </c>
      <c r="S78" t="s">
        <v>369</v>
      </c>
      <c r="T78" t="s">
        <v>196</v>
      </c>
      <c r="U78" t="s">
        <v>197</v>
      </c>
      <c r="V78" t="s">
        <v>198</v>
      </c>
      <c r="W78" t="s">
        <v>446</v>
      </c>
    </row>
    <row r="79" spans="1:23" x14ac:dyDescent="0.35">
      <c r="A79">
        <v>3332</v>
      </c>
      <c r="B79">
        <v>64247</v>
      </c>
      <c r="C79" t="s">
        <v>39</v>
      </c>
      <c r="D79">
        <v>104</v>
      </c>
      <c r="E79" t="s">
        <v>449</v>
      </c>
      <c r="F79" t="s">
        <v>445</v>
      </c>
      <c r="G79">
        <v>2</v>
      </c>
      <c r="H79">
        <v>1</v>
      </c>
      <c r="I79">
        <v>1147.77</v>
      </c>
      <c r="J79" s="22">
        <v>45486</v>
      </c>
      <c r="K79" s="22">
        <v>45488</v>
      </c>
      <c r="L79" s="22">
        <v>45488</v>
      </c>
      <c r="M79">
        <v>2295.54</v>
      </c>
      <c r="N79">
        <v>2295.54</v>
      </c>
      <c r="O79" s="22">
        <v>45483.000347222223</v>
      </c>
      <c r="P79" t="s">
        <v>192</v>
      </c>
      <c r="S79" t="s">
        <v>369</v>
      </c>
      <c r="T79" t="s">
        <v>196</v>
      </c>
      <c r="U79" t="s">
        <v>197</v>
      </c>
      <c r="V79" t="s">
        <v>198</v>
      </c>
      <c r="W79" t="s">
        <v>446</v>
      </c>
    </row>
    <row r="80" spans="1:23" x14ac:dyDescent="0.35">
      <c r="A80">
        <v>3369</v>
      </c>
      <c r="B80">
        <v>64642</v>
      </c>
      <c r="C80" t="s">
        <v>39</v>
      </c>
      <c r="D80">
        <v>104</v>
      </c>
      <c r="E80" t="s">
        <v>450</v>
      </c>
      <c r="F80" t="s">
        <v>445</v>
      </c>
      <c r="G80">
        <v>2</v>
      </c>
      <c r="H80">
        <v>1</v>
      </c>
      <c r="I80">
        <v>3198.1</v>
      </c>
      <c r="J80" s="22">
        <v>45488</v>
      </c>
      <c r="K80" s="22">
        <v>45488</v>
      </c>
      <c r="L80" s="22">
        <v>45488</v>
      </c>
      <c r="M80">
        <v>6396.19</v>
      </c>
      <c r="N80">
        <v>6396.19</v>
      </c>
      <c r="O80" s="22">
        <v>45484.000347222223</v>
      </c>
      <c r="P80" t="s">
        <v>192</v>
      </c>
      <c r="S80" t="s">
        <v>332</v>
      </c>
      <c r="T80" t="s">
        <v>196</v>
      </c>
      <c r="U80" t="s">
        <v>197</v>
      </c>
      <c r="V80" t="s">
        <v>198</v>
      </c>
      <c r="W80" t="s">
        <v>446</v>
      </c>
    </row>
    <row r="81" spans="1:23" x14ac:dyDescent="0.35">
      <c r="A81">
        <v>2269</v>
      </c>
      <c r="B81">
        <v>54335</v>
      </c>
      <c r="C81" t="s">
        <v>39</v>
      </c>
      <c r="D81">
        <v>104</v>
      </c>
      <c r="E81" t="s">
        <v>444</v>
      </c>
      <c r="F81" t="s">
        <v>445</v>
      </c>
      <c r="G81">
        <v>4</v>
      </c>
      <c r="H81">
        <v>1</v>
      </c>
      <c r="I81">
        <v>1067.17</v>
      </c>
      <c r="J81" s="22">
        <v>45488</v>
      </c>
      <c r="K81" s="22">
        <v>45488</v>
      </c>
      <c r="L81" s="22">
        <v>45488</v>
      </c>
      <c r="M81">
        <v>4268.6899999999996</v>
      </c>
      <c r="N81">
        <v>4268.6899999999996</v>
      </c>
      <c r="O81" s="22">
        <v>45428.000347222223</v>
      </c>
      <c r="P81" t="s">
        <v>192</v>
      </c>
      <c r="S81" t="s">
        <v>395</v>
      </c>
      <c r="T81" t="s">
        <v>196</v>
      </c>
      <c r="U81" t="s">
        <v>197</v>
      </c>
      <c r="V81" t="s">
        <v>198</v>
      </c>
      <c r="W81" t="s">
        <v>446</v>
      </c>
    </row>
    <row r="82" spans="1:23" x14ac:dyDescent="0.35">
      <c r="A82">
        <v>3165</v>
      </c>
      <c r="B82">
        <v>61914</v>
      </c>
      <c r="C82" t="s">
        <v>39</v>
      </c>
      <c r="D82">
        <v>104</v>
      </c>
      <c r="E82" t="s">
        <v>231</v>
      </c>
      <c r="F82" t="s">
        <v>445</v>
      </c>
      <c r="G82">
        <v>2</v>
      </c>
      <c r="H82">
        <v>1</v>
      </c>
      <c r="I82">
        <v>1585.29</v>
      </c>
      <c r="J82" s="22">
        <v>45485</v>
      </c>
      <c r="K82" s="22">
        <v>45485</v>
      </c>
      <c r="L82" s="22">
        <v>45485</v>
      </c>
      <c r="M82">
        <v>3170.58</v>
      </c>
      <c r="N82">
        <v>3170.58</v>
      </c>
      <c r="O82" s="22">
        <v>45471.000347222223</v>
      </c>
      <c r="P82" t="s">
        <v>192</v>
      </c>
      <c r="S82" t="s">
        <v>369</v>
      </c>
      <c r="T82" t="s">
        <v>196</v>
      </c>
      <c r="U82" t="s">
        <v>197</v>
      </c>
      <c r="V82" t="s">
        <v>198</v>
      </c>
      <c r="W82" t="s">
        <v>446</v>
      </c>
    </row>
    <row r="83" spans="1:23" x14ac:dyDescent="0.35">
      <c r="A83">
        <v>3193</v>
      </c>
      <c r="B83">
        <v>62702</v>
      </c>
      <c r="C83" t="s">
        <v>39</v>
      </c>
      <c r="D83">
        <v>104</v>
      </c>
      <c r="E83" t="s">
        <v>264</v>
      </c>
      <c r="F83" t="s">
        <v>445</v>
      </c>
      <c r="G83">
        <v>2</v>
      </c>
      <c r="H83">
        <v>1</v>
      </c>
      <c r="I83">
        <v>680.91</v>
      </c>
      <c r="J83" s="22">
        <v>45485</v>
      </c>
      <c r="K83" s="22">
        <v>45485</v>
      </c>
      <c r="L83" s="22">
        <v>45485</v>
      </c>
      <c r="M83">
        <v>1361.83</v>
      </c>
      <c r="N83">
        <v>1361.83</v>
      </c>
      <c r="O83" s="22">
        <v>45475.000347222223</v>
      </c>
      <c r="P83" t="s">
        <v>192</v>
      </c>
      <c r="S83" t="s">
        <v>369</v>
      </c>
      <c r="T83" t="s">
        <v>196</v>
      </c>
      <c r="U83" t="s">
        <v>197</v>
      </c>
      <c r="V83" t="s">
        <v>198</v>
      </c>
      <c r="W83" t="s">
        <v>446</v>
      </c>
    </row>
    <row r="84" spans="1:23" x14ac:dyDescent="0.35">
      <c r="A84">
        <v>2494</v>
      </c>
      <c r="B84">
        <v>56107</v>
      </c>
      <c r="C84" t="s">
        <v>39</v>
      </c>
      <c r="D84">
        <v>104</v>
      </c>
      <c r="E84" t="s">
        <v>444</v>
      </c>
      <c r="F84" t="s">
        <v>445</v>
      </c>
      <c r="G84">
        <v>3</v>
      </c>
      <c r="H84">
        <v>2</v>
      </c>
      <c r="I84">
        <v>1777.84</v>
      </c>
      <c r="J84" s="22">
        <v>45484</v>
      </c>
      <c r="K84" s="22">
        <v>45484</v>
      </c>
      <c r="L84" s="22">
        <v>45484</v>
      </c>
      <c r="M84">
        <v>8889.19</v>
      </c>
      <c r="N84">
        <v>8889.19</v>
      </c>
      <c r="O84" s="22">
        <v>45441.000347222223</v>
      </c>
      <c r="P84" t="s">
        <v>192</v>
      </c>
      <c r="S84" t="s">
        <v>391</v>
      </c>
      <c r="T84" t="s">
        <v>196</v>
      </c>
      <c r="U84" t="s">
        <v>197</v>
      </c>
      <c r="V84" t="s">
        <v>198</v>
      </c>
      <c r="W84" t="s">
        <v>446</v>
      </c>
    </row>
    <row r="85" spans="1:23" x14ac:dyDescent="0.35">
      <c r="A85">
        <v>3027</v>
      </c>
      <c r="B85">
        <v>60141</v>
      </c>
      <c r="C85" t="s">
        <v>39</v>
      </c>
      <c r="D85">
        <v>104</v>
      </c>
      <c r="E85" t="s">
        <v>448</v>
      </c>
      <c r="F85" t="s">
        <v>445</v>
      </c>
      <c r="G85">
        <v>2</v>
      </c>
      <c r="H85">
        <v>2</v>
      </c>
      <c r="I85">
        <v>764.75</v>
      </c>
      <c r="J85" s="22">
        <v>45484</v>
      </c>
      <c r="K85" s="22">
        <v>45484</v>
      </c>
      <c r="L85" s="22">
        <v>45484</v>
      </c>
      <c r="M85">
        <v>1529.5</v>
      </c>
      <c r="N85">
        <v>1529.5</v>
      </c>
      <c r="O85" s="22">
        <v>45464.000347222223</v>
      </c>
      <c r="P85" t="s">
        <v>192</v>
      </c>
      <c r="S85" t="s">
        <v>386</v>
      </c>
      <c r="T85" t="s">
        <v>196</v>
      </c>
      <c r="U85" t="s">
        <v>197</v>
      </c>
      <c r="V85" t="s">
        <v>198</v>
      </c>
      <c r="W85" t="s">
        <v>446</v>
      </c>
    </row>
    <row r="86" spans="1:23" x14ac:dyDescent="0.35">
      <c r="A86">
        <v>3049</v>
      </c>
      <c r="B86">
        <v>60232</v>
      </c>
      <c r="C86" t="s">
        <v>39</v>
      </c>
      <c r="D86">
        <v>104</v>
      </c>
      <c r="E86" t="s">
        <v>231</v>
      </c>
      <c r="F86" t="s">
        <v>445</v>
      </c>
      <c r="G86">
        <v>2</v>
      </c>
      <c r="H86">
        <v>2</v>
      </c>
      <c r="I86">
        <v>1255.97</v>
      </c>
      <c r="J86" s="22">
        <v>45484</v>
      </c>
      <c r="K86" s="22">
        <v>45484</v>
      </c>
      <c r="L86" s="22">
        <v>45484</v>
      </c>
      <c r="M86">
        <v>2511.94</v>
      </c>
      <c r="N86">
        <v>2511.94</v>
      </c>
      <c r="O86" s="22">
        <v>45467.000347222223</v>
      </c>
      <c r="P86" t="s">
        <v>192</v>
      </c>
      <c r="S86" t="s">
        <v>386</v>
      </c>
      <c r="T86" t="s">
        <v>196</v>
      </c>
      <c r="U86" t="s">
        <v>197</v>
      </c>
      <c r="V86" t="s">
        <v>198</v>
      </c>
      <c r="W86" t="s">
        <v>446</v>
      </c>
    </row>
    <row r="87" spans="1:23" x14ac:dyDescent="0.35">
      <c r="A87">
        <v>3051</v>
      </c>
      <c r="B87">
        <v>60233</v>
      </c>
      <c r="C87" t="s">
        <v>39</v>
      </c>
      <c r="D87">
        <v>104</v>
      </c>
      <c r="E87" t="s">
        <v>231</v>
      </c>
      <c r="F87" t="s">
        <v>445</v>
      </c>
      <c r="G87">
        <v>2</v>
      </c>
      <c r="H87">
        <v>2</v>
      </c>
      <c r="I87">
        <v>1393.36</v>
      </c>
      <c r="J87" s="22">
        <v>45484</v>
      </c>
      <c r="K87" s="22">
        <v>45484</v>
      </c>
      <c r="L87" s="22">
        <v>45484</v>
      </c>
      <c r="M87">
        <v>2786.73</v>
      </c>
      <c r="N87">
        <v>2786.73</v>
      </c>
      <c r="O87" s="22">
        <v>45467.000347222223</v>
      </c>
      <c r="P87" t="s">
        <v>192</v>
      </c>
      <c r="S87" t="s">
        <v>386</v>
      </c>
      <c r="T87" t="s">
        <v>196</v>
      </c>
      <c r="U87" t="s">
        <v>197</v>
      </c>
      <c r="V87" t="s">
        <v>198</v>
      </c>
      <c r="W87" t="s">
        <v>446</v>
      </c>
    </row>
    <row r="88" spans="1:23" x14ac:dyDescent="0.35">
      <c r="A88">
        <v>3190</v>
      </c>
      <c r="B88">
        <v>62695</v>
      </c>
      <c r="C88" t="s">
        <v>39</v>
      </c>
      <c r="D88">
        <v>104</v>
      </c>
      <c r="E88" t="s">
        <v>208</v>
      </c>
      <c r="F88" t="s">
        <v>445</v>
      </c>
      <c r="G88">
        <v>3</v>
      </c>
      <c r="H88">
        <v>1</v>
      </c>
      <c r="I88">
        <v>1408.85</v>
      </c>
      <c r="J88" s="22">
        <v>45484</v>
      </c>
      <c r="K88" s="22">
        <v>45484</v>
      </c>
      <c r="L88" s="22">
        <v>45484</v>
      </c>
      <c r="M88">
        <v>4226.5600000000004</v>
      </c>
      <c r="N88">
        <v>4226.5600000000004</v>
      </c>
      <c r="O88" s="22">
        <v>45475.000347222223</v>
      </c>
      <c r="P88" t="s">
        <v>192</v>
      </c>
      <c r="S88" t="s">
        <v>369</v>
      </c>
      <c r="T88" t="s">
        <v>196</v>
      </c>
      <c r="U88" t="s">
        <v>197</v>
      </c>
      <c r="V88" t="s">
        <v>198</v>
      </c>
      <c r="W88" t="s">
        <v>446</v>
      </c>
    </row>
    <row r="89" spans="1:23" x14ac:dyDescent="0.35">
      <c r="A89">
        <v>2492</v>
      </c>
      <c r="B89">
        <v>56099</v>
      </c>
      <c r="C89" t="s">
        <v>39</v>
      </c>
      <c r="D89">
        <v>104</v>
      </c>
      <c r="E89" t="s">
        <v>209</v>
      </c>
      <c r="F89" t="s">
        <v>445</v>
      </c>
      <c r="G89">
        <v>3</v>
      </c>
      <c r="H89">
        <v>3</v>
      </c>
      <c r="I89">
        <v>4439.24</v>
      </c>
      <c r="J89" s="22">
        <v>45475</v>
      </c>
      <c r="K89" s="22">
        <v>45475</v>
      </c>
      <c r="L89" s="22">
        <v>45483</v>
      </c>
      <c r="M89">
        <v>13317.71</v>
      </c>
      <c r="N89">
        <v>13317.71</v>
      </c>
      <c r="O89" s="22">
        <v>45441.000347222223</v>
      </c>
      <c r="P89" t="s">
        <v>192</v>
      </c>
      <c r="S89" t="s">
        <v>398</v>
      </c>
      <c r="T89" t="s">
        <v>196</v>
      </c>
      <c r="U89" t="s">
        <v>197</v>
      </c>
      <c r="V89" t="s">
        <v>198</v>
      </c>
      <c r="W89" t="s">
        <v>446</v>
      </c>
    </row>
    <row r="90" spans="1:23" x14ac:dyDescent="0.35">
      <c r="A90">
        <v>2665</v>
      </c>
      <c r="B90">
        <v>57449</v>
      </c>
      <c r="C90" t="s">
        <v>39</v>
      </c>
      <c r="D90">
        <v>104</v>
      </c>
      <c r="E90" t="s">
        <v>208</v>
      </c>
      <c r="F90" t="s">
        <v>445</v>
      </c>
      <c r="G90">
        <v>3</v>
      </c>
      <c r="H90">
        <v>3</v>
      </c>
      <c r="I90">
        <v>1923.4</v>
      </c>
      <c r="J90" s="22">
        <v>45475</v>
      </c>
      <c r="K90" s="22">
        <v>45475</v>
      </c>
      <c r="L90" s="22">
        <v>45483</v>
      </c>
      <c r="M90">
        <v>5770.2</v>
      </c>
      <c r="N90">
        <v>5770.2</v>
      </c>
      <c r="O90" s="22">
        <v>45449.000347222223</v>
      </c>
      <c r="P90" t="s">
        <v>192</v>
      </c>
      <c r="S90" t="s">
        <v>398</v>
      </c>
      <c r="T90" t="s">
        <v>196</v>
      </c>
      <c r="U90" t="s">
        <v>197</v>
      </c>
      <c r="V90" t="s">
        <v>198</v>
      </c>
      <c r="W90" t="s">
        <v>446</v>
      </c>
    </row>
    <row r="91" spans="1:23" x14ac:dyDescent="0.35">
      <c r="A91">
        <v>2667</v>
      </c>
      <c r="B91">
        <v>57463</v>
      </c>
      <c r="C91" t="s">
        <v>39</v>
      </c>
      <c r="D91">
        <v>104</v>
      </c>
      <c r="E91" t="s">
        <v>209</v>
      </c>
      <c r="F91" t="s">
        <v>445</v>
      </c>
      <c r="G91">
        <v>2</v>
      </c>
      <c r="H91">
        <v>2</v>
      </c>
      <c r="I91">
        <v>2815.67</v>
      </c>
      <c r="J91" s="22">
        <v>45475</v>
      </c>
      <c r="K91" s="22">
        <v>45475</v>
      </c>
      <c r="L91" s="22">
        <v>45483</v>
      </c>
      <c r="M91">
        <v>5631.33</v>
      </c>
      <c r="N91">
        <v>5631.33</v>
      </c>
      <c r="O91" s="22">
        <v>45449.000347222223</v>
      </c>
      <c r="P91" t="s">
        <v>192</v>
      </c>
      <c r="S91" t="s">
        <v>391</v>
      </c>
      <c r="T91" t="s">
        <v>196</v>
      </c>
      <c r="U91" t="s">
        <v>197</v>
      </c>
      <c r="V91" t="s">
        <v>198</v>
      </c>
      <c r="W91" t="s">
        <v>446</v>
      </c>
    </row>
    <row r="92" spans="1:23" x14ac:dyDescent="0.35">
      <c r="A92">
        <v>2760</v>
      </c>
      <c r="B92">
        <v>58256</v>
      </c>
      <c r="C92" t="s">
        <v>39</v>
      </c>
      <c r="D92">
        <v>104</v>
      </c>
      <c r="E92" t="s">
        <v>444</v>
      </c>
      <c r="F92" t="s">
        <v>445</v>
      </c>
      <c r="G92">
        <v>2</v>
      </c>
      <c r="H92">
        <v>1</v>
      </c>
      <c r="I92">
        <v>1093.73</v>
      </c>
      <c r="J92" s="22">
        <v>45483</v>
      </c>
      <c r="K92" s="22">
        <v>45483</v>
      </c>
      <c r="L92" s="22">
        <v>45483</v>
      </c>
      <c r="M92">
        <v>4374.8999999999996</v>
      </c>
      <c r="N92">
        <v>4374.8999999999996</v>
      </c>
      <c r="O92" s="22">
        <v>45455.000347222223</v>
      </c>
      <c r="P92" t="s">
        <v>192</v>
      </c>
      <c r="S92" t="s">
        <v>369</v>
      </c>
      <c r="T92" t="s">
        <v>196</v>
      </c>
      <c r="U92" t="s">
        <v>197</v>
      </c>
      <c r="V92" t="s">
        <v>198</v>
      </c>
      <c r="W92" t="s">
        <v>446</v>
      </c>
    </row>
    <row r="93" spans="1:23" x14ac:dyDescent="0.35">
      <c r="A93">
        <v>2774</v>
      </c>
      <c r="B93">
        <v>58280</v>
      </c>
      <c r="C93" t="s">
        <v>39</v>
      </c>
      <c r="D93">
        <v>104</v>
      </c>
      <c r="E93" t="s">
        <v>209</v>
      </c>
      <c r="F93" t="s">
        <v>445</v>
      </c>
      <c r="G93">
        <v>3</v>
      </c>
      <c r="H93">
        <v>1</v>
      </c>
      <c r="I93">
        <v>2715.55</v>
      </c>
      <c r="J93" s="22">
        <v>45475</v>
      </c>
      <c r="K93" s="22">
        <v>45475</v>
      </c>
      <c r="L93" s="22">
        <v>45483</v>
      </c>
      <c r="M93">
        <v>8146.65</v>
      </c>
      <c r="N93">
        <v>8146.65</v>
      </c>
      <c r="O93" s="22">
        <v>45455.000347222223</v>
      </c>
      <c r="P93" t="s">
        <v>192</v>
      </c>
      <c r="S93" t="s">
        <v>386</v>
      </c>
      <c r="T93" t="s">
        <v>196</v>
      </c>
      <c r="U93" t="s">
        <v>197</v>
      </c>
      <c r="V93" t="s">
        <v>198</v>
      </c>
      <c r="W93" t="s">
        <v>446</v>
      </c>
    </row>
    <row r="94" spans="1:23" x14ac:dyDescent="0.35">
      <c r="A94">
        <v>2775</v>
      </c>
      <c r="B94">
        <v>58280</v>
      </c>
      <c r="C94" t="s">
        <v>39</v>
      </c>
      <c r="D94">
        <v>104</v>
      </c>
      <c r="E94" t="s">
        <v>209</v>
      </c>
      <c r="F94" t="s">
        <v>445</v>
      </c>
      <c r="G94">
        <v>3</v>
      </c>
      <c r="H94">
        <v>2</v>
      </c>
      <c r="I94">
        <v>2715.55</v>
      </c>
      <c r="J94" s="22">
        <v>45482</v>
      </c>
      <c r="K94" s="22">
        <v>45483</v>
      </c>
      <c r="L94" s="22">
        <v>45483</v>
      </c>
      <c r="M94">
        <v>8146.65</v>
      </c>
      <c r="N94">
        <v>8146.65</v>
      </c>
      <c r="O94" s="22">
        <v>45455.000347222223</v>
      </c>
      <c r="P94" t="s">
        <v>192</v>
      </c>
      <c r="S94" t="s">
        <v>386</v>
      </c>
      <c r="T94" t="s">
        <v>196</v>
      </c>
      <c r="U94" t="s">
        <v>197</v>
      </c>
      <c r="V94" t="s">
        <v>198</v>
      </c>
      <c r="W94" t="s">
        <v>446</v>
      </c>
    </row>
    <row r="95" spans="1:23" x14ac:dyDescent="0.35">
      <c r="A95">
        <v>3039</v>
      </c>
      <c r="B95">
        <v>60212</v>
      </c>
      <c r="C95" t="s">
        <v>39</v>
      </c>
      <c r="D95">
        <v>104</v>
      </c>
      <c r="E95" t="s">
        <v>209</v>
      </c>
      <c r="F95" t="s">
        <v>445</v>
      </c>
      <c r="G95">
        <v>3</v>
      </c>
      <c r="H95">
        <v>1</v>
      </c>
      <c r="I95">
        <v>2972.9</v>
      </c>
      <c r="J95" s="22">
        <v>45482</v>
      </c>
      <c r="K95" s="22">
        <v>45483</v>
      </c>
      <c r="L95" s="22">
        <v>45483</v>
      </c>
      <c r="M95">
        <v>8918.7000000000007</v>
      </c>
      <c r="N95">
        <v>8918.7000000000007</v>
      </c>
      <c r="O95" s="22">
        <v>45467.000347222223</v>
      </c>
      <c r="P95" t="s">
        <v>192</v>
      </c>
      <c r="Q95" t="s">
        <v>210</v>
      </c>
      <c r="R95" t="s">
        <v>211</v>
      </c>
      <c r="S95" t="s">
        <v>369</v>
      </c>
      <c r="T95" t="s">
        <v>196</v>
      </c>
      <c r="U95" t="s">
        <v>197</v>
      </c>
      <c r="V95" t="s">
        <v>198</v>
      </c>
      <c r="W95" t="s">
        <v>446</v>
      </c>
    </row>
    <row r="96" spans="1:23" x14ac:dyDescent="0.35">
      <c r="A96">
        <v>3080</v>
      </c>
      <c r="B96">
        <v>61039</v>
      </c>
      <c r="C96" t="s">
        <v>39</v>
      </c>
      <c r="D96">
        <v>104</v>
      </c>
      <c r="E96" t="s">
        <v>231</v>
      </c>
      <c r="F96" t="s">
        <v>445</v>
      </c>
      <c r="G96">
        <v>2</v>
      </c>
      <c r="H96">
        <v>1</v>
      </c>
      <c r="I96">
        <v>1495.68</v>
      </c>
      <c r="J96" s="22">
        <v>45482</v>
      </c>
      <c r="K96" s="22">
        <v>45483</v>
      </c>
      <c r="L96" s="22">
        <v>45483</v>
      </c>
      <c r="M96">
        <v>2991.36</v>
      </c>
      <c r="N96">
        <v>2991.36</v>
      </c>
      <c r="O96" s="22">
        <v>45468.000347222223</v>
      </c>
      <c r="P96" t="s">
        <v>192</v>
      </c>
      <c r="S96" t="s">
        <v>369</v>
      </c>
      <c r="T96" t="s">
        <v>196</v>
      </c>
      <c r="U96" t="s">
        <v>197</v>
      </c>
      <c r="V96" t="s">
        <v>198</v>
      </c>
      <c r="W96" t="s">
        <v>446</v>
      </c>
    </row>
    <row r="97" spans="1:23" x14ac:dyDescent="0.35">
      <c r="A97">
        <v>3141</v>
      </c>
      <c r="B97">
        <v>61711</v>
      </c>
      <c r="C97" t="s">
        <v>39</v>
      </c>
      <c r="D97">
        <v>104</v>
      </c>
      <c r="E97" t="s">
        <v>235</v>
      </c>
      <c r="F97" t="s">
        <v>445</v>
      </c>
      <c r="G97">
        <v>2</v>
      </c>
      <c r="H97">
        <v>1</v>
      </c>
      <c r="I97">
        <v>1478.54</v>
      </c>
      <c r="J97" s="22">
        <v>45483</v>
      </c>
      <c r="K97" s="22">
        <v>45483</v>
      </c>
      <c r="L97" s="22">
        <v>45483</v>
      </c>
      <c r="M97">
        <v>2957.08</v>
      </c>
      <c r="N97">
        <v>2957.08</v>
      </c>
      <c r="O97" s="22">
        <v>45470.000347222223</v>
      </c>
      <c r="P97" t="s">
        <v>192</v>
      </c>
      <c r="Q97" t="s">
        <v>210</v>
      </c>
      <c r="R97" t="s">
        <v>221</v>
      </c>
      <c r="S97" t="s">
        <v>369</v>
      </c>
      <c r="T97" t="s">
        <v>196</v>
      </c>
      <c r="U97" t="s">
        <v>197</v>
      </c>
      <c r="V97" t="s">
        <v>198</v>
      </c>
      <c r="W97" t="s">
        <v>446</v>
      </c>
    </row>
    <row r="98" spans="1:23" x14ac:dyDescent="0.35">
      <c r="A98">
        <v>3061</v>
      </c>
      <c r="B98">
        <v>60585</v>
      </c>
      <c r="C98" t="s">
        <v>39</v>
      </c>
      <c r="D98">
        <v>104</v>
      </c>
      <c r="E98" t="s">
        <v>450</v>
      </c>
      <c r="F98" t="s">
        <v>445</v>
      </c>
      <c r="G98">
        <v>2</v>
      </c>
      <c r="H98">
        <v>2</v>
      </c>
      <c r="I98">
        <v>2775.58</v>
      </c>
      <c r="J98" s="22">
        <v>45481</v>
      </c>
      <c r="K98" s="22">
        <v>45481</v>
      </c>
      <c r="L98" s="22">
        <v>45481</v>
      </c>
      <c r="M98">
        <v>5551.16</v>
      </c>
      <c r="N98">
        <v>5551.16</v>
      </c>
      <c r="O98" s="22">
        <v>45467.000347222223</v>
      </c>
      <c r="P98" t="s">
        <v>192</v>
      </c>
      <c r="S98" t="s">
        <v>386</v>
      </c>
      <c r="T98" t="s">
        <v>196</v>
      </c>
      <c r="U98" t="s">
        <v>197</v>
      </c>
      <c r="V98" t="s">
        <v>198</v>
      </c>
      <c r="W98" t="s">
        <v>446</v>
      </c>
    </row>
    <row r="99" spans="1:23" x14ac:dyDescent="0.35">
      <c r="A99">
        <v>3079</v>
      </c>
      <c r="B99">
        <v>61038</v>
      </c>
      <c r="C99" t="s">
        <v>39</v>
      </c>
      <c r="D99">
        <v>104</v>
      </c>
      <c r="E99" t="s">
        <v>449</v>
      </c>
      <c r="F99" t="s">
        <v>445</v>
      </c>
      <c r="G99">
        <v>2</v>
      </c>
      <c r="H99">
        <v>2</v>
      </c>
      <c r="I99">
        <v>1778.21</v>
      </c>
      <c r="J99" s="22">
        <v>45479</v>
      </c>
      <c r="K99" s="22">
        <v>45481</v>
      </c>
      <c r="L99" s="22">
        <v>45481</v>
      </c>
      <c r="M99">
        <v>3556.42</v>
      </c>
      <c r="N99">
        <v>3556.42</v>
      </c>
      <c r="O99" s="22">
        <v>45468.000347222223</v>
      </c>
      <c r="P99" t="s">
        <v>192</v>
      </c>
      <c r="S99" t="s">
        <v>391</v>
      </c>
      <c r="T99" t="s">
        <v>196</v>
      </c>
      <c r="U99" t="s">
        <v>197</v>
      </c>
      <c r="V99" t="s">
        <v>198</v>
      </c>
      <c r="W99" t="s">
        <v>446</v>
      </c>
    </row>
    <row r="100" spans="1:23" x14ac:dyDescent="0.35">
      <c r="A100">
        <v>3186</v>
      </c>
      <c r="B100">
        <v>62693</v>
      </c>
      <c r="C100" t="s">
        <v>39</v>
      </c>
      <c r="D100">
        <v>104</v>
      </c>
      <c r="E100" t="s">
        <v>449</v>
      </c>
      <c r="F100" t="s">
        <v>445</v>
      </c>
      <c r="G100">
        <v>2</v>
      </c>
      <c r="H100">
        <v>1</v>
      </c>
      <c r="I100">
        <v>863.65</v>
      </c>
      <c r="J100" s="22">
        <v>45479</v>
      </c>
      <c r="K100" s="22">
        <v>45481</v>
      </c>
      <c r="L100" s="22">
        <v>45481</v>
      </c>
      <c r="M100">
        <v>1727.31</v>
      </c>
      <c r="N100">
        <v>1727.31</v>
      </c>
      <c r="O100" s="22">
        <v>45475.000347222223</v>
      </c>
      <c r="P100" t="s">
        <v>192</v>
      </c>
      <c r="S100" t="s">
        <v>386</v>
      </c>
      <c r="T100" t="s">
        <v>196</v>
      </c>
      <c r="U100" t="s">
        <v>197</v>
      </c>
      <c r="V100" t="s">
        <v>198</v>
      </c>
      <c r="W100" t="s">
        <v>446</v>
      </c>
    </row>
    <row r="101" spans="1:23" x14ac:dyDescent="0.35">
      <c r="A101">
        <v>3188</v>
      </c>
      <c r="B101">
        <v>62694</v>
      </c>
      <c r="C101" t="s">
        <v>39</v>
      </c>
      <c r="D101">
        <v>104</v>
      </c>
      <c r="E101" t="s">
        <v>450</v>
      </c>
      <c r="F101" t="s">
        <v>445</v>
      </c>
      <c r="G101">
        <v>2</v>
      </c>
      <c r="H101">
        <v>1</v>
      </c>
      <c r="I101">
        <v>2201.12</v>
      </c>
      <c r="J101" s="22">
        <v>45481</v>
      </c>
      <c r="K101" s="22">
        <v>45481</v>
      </c>
      <c r="L101" s="22">
        <v>45481</v>
      </c>
      <c r="M101">
        <v>4402.24</v>
      </c>
      <c r="N101">
        <v>4402.24</v>
      </c>
      <c r="O101" s="22">
        <v>45475.000347222223</v>
      </c>
      <c r="P101" t="s">
        <v>192</v>
      </c>
      <c r="S101" t="s">
        <v>369</v>
      </c>
      <c r="T101" t="s">
        <v>196</v>
      </c>
      <c r="U101" t="s">
        <v>197</v>
      </c>
      <c r="V101" t="s">
        <v>198</v>
      </c>
      <c r="W101" t="s">
        <v>446</v>
      </c>
    </row>
    <row r="102" spans="1:23" x14ac:dyDescent="0.35">
      <c r="A102">
        <v>2444</v>
      </c>
      <c r="B102">
        <v>55832</v>
      </c>
      <c r="C102" t="s">
        <v>39</v>
      </c>
      <c r="D102">
        <v>104</v>
      </c>
      <c r="E102" t="s">
        <v>444</v>
      </c>
      <c r="F102" t="s">
        <v>445</v>
      </c>
      <c r="G102">
        <v>4</v>
      </c>
      <c r="H102">
        <v>2</v>
      </c>
      <c r="I102">
        <v>1500.75</v>
      </c>
      <c r="J102" s="22">
        <v>45481</v>
      </c>
      <c r="K102" s="22">
        <v>45481</v>
      </c>
      <c r="L102" s="22">
        <v>45481</v>
      </c>
      <c r="M102">
        <v>6003</v>
      </c>
      <c r="N102">
        <v>6003</v>
      </c>
      <c r="O102" s="22">
        <v>45440.000347222223</v>
      </c>
      <c r="P102" t="s">
        <v>192</v>
      </c>
      <c r="S102" t="s">
        <v>398</v>
      </c>
      <c r="T102" t="s">
        <v>196</v>
      </c>
      <c r="U102" t="s">
        <v>197</v>
      </c>
      <c r="V102" t="s">
        <v>198</v>
      </c>
      <c r="W102" t="s">
        <v>446</v>
      </c>
    </row>
    <row r="103" spans="1:23" x14ac:dyDescent="0.35">
      <c r="A103">
        <v>2076</v>
      </c>
      <c r="B103">
        <v>53090</v>
      </c>
      <c r="C103" t="s">
        <v>39</v>
      </c>
      <c r="D103">
        <v>104</v>
      </c>
      <c r="E103" t="s">
        <v>444</v>
      </c>
      <c r="F103" t="s">
        <v>445</v>
      </c>
      <c r="G103">
        <v>3</v>
      </c>
      <c r="H103">
        <v>3</v>
      </c>
      <c r="I103">
        <v>755.94</v>
      </c>
      <c r="J103" s="22">
        <v>45478</v>
      </c>
      <c r="K103" s="22">
        <v>45478</v>
      </c>
      <c r="L103" s="22">
        <v>45478</v>
      </c>
      <c r="M103">
        <v>2267.8200000000002</v>
      </c>
      <c r="N103">
        <v>2267.8200000000002</v>
      </c>
      <c r="O103" s="22">
        <v>45420.000347222223</v>
      </c>
      <c r="P103" t="s">
        <v>192</v>
      </c>
      <c r="S103" t="s">
        <v>390</v>
      </c>
      <c r="T103" t="s">
        <v>196</v>
      </c>
      <c r="U103" t="s">
        <v>197</v>
      </c>
      <c r="V103" t="s">
        <v>198</v>
      </c>
      <c r="W103" t="s">
        <v>446</v>
      </c>
    </row>
    <row r="104" spans="1:23" x14ac:dyDescent="0.35">
      <c r="A104">
        <v>2727</v>
      </c>
      <c r="B104">
        <v>57865</v>
      </c>
      <c r="C104" t="s">
        <v>39</v>
      </c>
      <c r="D104">
        <v>104</v>
      </c>
      <c r="E104" t="s">
        <v>199</v>
      </c>
      <c r="F104" t="s">
        <v>445</v>
      </c>
      <c r="G104">
        <v>2</v>
      </c>
      <c r="H104">
        <v>2</v>
      </c>
      <c r="I104">
        <v>1009.32</v>
      </c>
      <c r="J104" s="22">
        <v>45478</v>
      </c>
      <c r="K104" s="22">
        <v>45478</v>
      </c>
      <c r="L104" s="22">
        <v>45478</v>
      </c>
      <c r="M104">
        <v>2018.64</v>
      </c>
      <c r="N104">
        <v>2018.64</v>
      </c>
      <c r="O104" s="22">
        <v>45454.000347222223</v>
      </c>
      <c r="P104" t="s">
        <v>192</v>
      </c>
      <c r="Q104" t="s">
        <v>193</v>
      </c>
      <c r="R104" t="s">
        <v>194</v>
      </c>
      <c r="S104" t="s">
        <v>398</v>
      </c>
      <c r="T104" t="s">
        <v>196</v>
      </c>
      <c r="U104" t="s">
        <v>197</v>
      </c>
      <c r="V104" t="s">
        <v>198</v>
      </c>
      <c r="W104" t="s">
        <v>446</v>
      </c>
    </row>
    <row r="105" spans="1:23" x14ac:dyDescent="0.35">
      <c r="A105">
        <v>3048</v>
      </c>
      <c r="B105">
        <v>60232</v>
      </c>
      <c r="C105" t="s">
        <v>39</v>
      </c>
      <c r="D105">
        <v>104</v>
      </c>
      <c r="E105" t="s">
        <v>231</v>
      </c>
      <c r="F105" t="s">
        <v>445</v>
      </c>
      <c r="G105">
        <v>2</v>
      </c>
      <c r="H105">
        <v>1</v>
      </c>
      <c r="I105">
        <v>1255.97</v>
      </c>
      <c r="J105" s="22">
        <v>45478</v>
      </c>
      <c r="K105" s="22">
        <v>45478</v>
      </c>
      <c r="L105" s="22">
        <v>45478</v>
      </c>
      <c r="M105">
        <v>2511.94</v>
      </c>
      <c r="N105">
        <v>2511.94</v>
      </c>
      <c r="O105" s="22">
        <v>45467.000347222223</v>
      </c>
      <c r="P105" t="s">
        <v>192</v>
      </c>
      <c r="S105" t="s">
        <v>386</v>
      </c>
      <c r="T105" t="s">
        <v>196</v>
      </c>
      <c r="U105" t="s">
        <v>197</v>
      </c>
      <c r="V105" t="s">
        <v>198</v>
      </c>
      <c r="W105" t="s">
        <v>446</v>
      </c>
    </row>
    <row r="106" spans="1:23" x14ac:dyDescent="0.35">
      <c r="A106">
        <v>3050</v>
      </c>
      <c r="B106">
        <v>60233</v>
      </c>
      <c r="C106" t="s">
        <v>39</v>
      </c>
      <c r="D106">
        <v>104</v>
      </c>
      <c r="E106" t="s">
        <v>231</v>
      </c>
      <c r="F106" t="s">
        <v>445</v>
      </c>
      <c r="G106">
        <v>2</v>
      </c>
      <c r="H106">
        <v>1</v>
      </c>
      <c r="I106">
        <v>1393.36</v>
      </c>
      <c r="J106" s="22">
        <v>45478</v>
      </c>
      <c r="K106" s="22">
        <v>45478</v>
      </c>
      <c r="L106" s="22">
        <v>45478</v>
      </c>
      <c r="M106">
        <v>2786.73</v>
      </c>
      <c r="N106">
        <v>2786.73</v>
      </c>
      <c r="O106" s="22">
        <v>45467.000347222223</v>
      </c>
      <c r="P106" t="s">
        <v>192</v>
      </c>
      <c r="S106" t="s">
        <v>386</v>
      </c>
      <c r="T106" t="s">
        <v>196</v>
      </c>
      <c r="U106" t="s">
        <v>197</v>
      </c>
      <c r="V106" t="s">
        <v>198</v>
      </c>
      <c r="W106" t="s">
        <v>446</v>
      </c>
    </row>
    <row r="107" spans="1:23" x14ac:dyDescent="0.35">
      <c r="A107">
        <v>2696</v>
      </c>
      <c r="B107">
        <v>57675</v>
      </c>
      <c r="C107" t="s">
        <v>39</v>
      </c>
      <c r="D107">
        <v>104</v>
      </c>
      <c r="E107" t="s">
        <v>444</v>
      </c>
      <c r="F107" t="s">
        <v>445</v>
      </c>
      <c r="G107">
        <v>2</v>
      </c>
      <c r="H107">
        <v>1</v>
      </c>
      <c r="I107">
        <v>3411.93</v>
      </c>
      <c r="J107" s="22">
        <v>45477</v>
      </c>
      <c r="K107" s="22">
        <v>45477</v>
      </c>
      <c r="L107" s="22">
        <v>45477</v>
      </c>
      <c r="M107">
        <v>6823.86</v>
      </c>
      <c r="N107">
        <v>6823.86</v>
      </c>
      <c r="O107" s="22">
        <v>45450.000347222223</v>
      </c>
      <c r="P107" t="s">
        <v>192</v>
      </c>
      <c r="S107" t="s">
        <v>386</v>
      </c>
      <c r="T107" t="s">
        <v>196</v>
      </c>
      <c r="U107" t="s">
        <v>197</v>
      </c>
      <c r="V107" t="s">
        <v>198</v>
      </c>
      <c r="W107" t="s">
        <v>446</v>
      </c>
    </row>
    <row r="108" spans="1:23" x14ac:dyDescent="0.35">
      <c r="A108">
        <v>3026</v>
      </c>
      <c r="B108">
        <v>60141</v>
      </c>
      <c r="C108" t="s">
        <v>39</v>
      </c>
      <c r="D108">
        <v>104</v>
      </c>
      <c r="E108" t="s">
        <v>448</v>
      </c>
      <c r="F108" t="s">
        <v>445</v>
      </c>
      <c r="G108">
        <v>2</v>
      </c>
      <c r="H108">
        <v>1</v>
      </c>
      <c r="I108">
        <v>764.75</v>
      </c>
      <c r="J108" s="22">
        <v>45477</v>
      </c>
      <c r="K108" s="22">
        <v>45477</v>
      </c>
      <c r="L108" s="22">
        <v>45477</v>
      </c>
      <c r="M108">
        <v>1529.5</v>
      </c>
      <c r="N108">
        <v>1529.5</v>
      </c>
      <c r="O108" s="22">
        <v>45464.000347222223</v>
      </c>
      <c r="P108" t="s">
        <v>192</v>
      </c>
      <c r="S108" t="s">
        <v>386</v>
      </c>
      <c r="T108" t="s">
        <v>196</v>
      </c>
      <c r="U108" t="s">
        <v>197</v>
      </c>
      <c r="V108" t="s">
        <v>198</v>
      </c>
      <c r="W108" t="s">
        <v>446</v>
      </c>
    </row>
    <row r="109" spans="1:23" x14ac:dyDescent="0.35">
      <c r="A109">
        <v>2919</v>
      </c>
      <c r="B109">
        <v>59775</v>
      </c>
      <c r="C109" t="s">
        <v>39</v>
      </c>
      <c r="D109">
        <v>104</v>
      </c>
      <c r="E109" t="s">
        <v>450</v>
      </c>
      <c r="F109" t="s">
        <v>445</v>
      </c>
      <c r="G109">
        <v>2</v>
      </c>
      <c r="H109">
        <v>2</v>
      </c>
      <c r="I109">
        <v>2154.8000000000002</v>
      </c>
      <c r="J109" s="22">
        <v>45476</v>
      </c>
      <c r="K109" s="22">
        <v>45476</v>
      </c>
      <c r="L109" s="22">
        <v>45476</v>
      </c>
      <c r="M109">
        <v>4309.6000000000004</v>
      </c>
      <c r="N109">
        <v>4309.6000000000004</v>
      </c>
      <c r="O109" s="22">
        <v>45463.000347222223</v>
      </c>
      <c r="P109" t="s">
        <v>192</v>
      </c>
      <c r="S109" t="s">
        <v>391</v>
      </c>
      <c r="T109" t="s">
        <v>196</v>
      </c>
      <c r="U109" t="s">
        <v>197</v>
      </c>
      <c r="V109" t="s">
        <v>198</v>
      </c>
      <c r="W109" t="s">
        <v>446</v>
      </c>
    </row>
    <row r="110" spans="1:23" x14ac:dyDescent="0.35">
      <c r="A110">
        <v>2575</v>
      </c>
      <c r="B110">
        <v>56545</v>
      </c>
      <c r="C110" t="s">
        <v>39</v>
      </c>
      <c r="D110">
        <v>104</v>
      </c>
      <c r="E110" t="s">
        <v>320</v>
      </c>
      <c r="F110" t="s">
        <v>445</v>
      </c>
      <c r="G110">
        <v>2</v>
      </c>
      <c r="H110">
        <v>1</v>
      </c>
      <c r="I110">
        <v>1830</v>
      </c>
      <c r="J110" s="22">
        <v>45474</v>
      </c>
      <c r="K110" s="22">
        <v>45474</v>
      </c>
      <c r="L110" s="22">
        <v>45474</v>
      </c>
      <c r="M110">
        <v>3660</v>
      </c>
      <c r="N110">
        <v>3660</v>
      </c>
      <c r="O110" s="22">
        <v>45446.000347222223</v>
      </c>
      <c r="P110" t="s">
        <v>97</v>
      </c>
      <c r="Q110" t="s">
        <v>216</v>
      </c>
      <c r="R110" t="s">
        <v>366</v>
      </c>
      <c r="S110" t="s">
        <v>386</v>
      </c>
      <c r="T110" t="s">
        <v>196</v>
      </c>
      <c r="U110" t="s">
        <v>197</v>
      </c>
      <c r="V110" t="s">
        <v>198</v>
      </c>
      <c r="W110" t="s">
        <v>446</v>
      </c>
    </row>
    <row r="111" spans="1:23" x14ac:dyDescent="0.35">
      <c r="A111">
        <v>2577</v>
      </c>
      <c r="B111">
        <v>56546</v>
      </c>
      <c r="C111" t="s">
        <v>39</v>
      </c>
      <c r="D111">
        <v>104</v>
      </c>
      <c r="E111" t="s">
        <v>321</v>
      </c>
      <c r="F111" t="s">
        <v>445</v>
      </c>
      <c r="G111">
        <v>2</v>
      </c>
      <c r="H111">
        <v>1</v>
      </c>
      <c r="I111">
        <v>2640</v>
      </c>
      <c r="J111" s="22">
        <v>45474</v>
      </c>
      <c r="K111" s="22">
        <v>45474</v>
      </c>
      <c r="L111" s="22">
        <v>45474</v>
      </c>
      <c r="M111">
        <v>5280</v>
      </c>
      <c r="N111">
        <v>5280</v>
      </c>
      <c r="O111" s="22">
        <v>45446.000347222223</v>
      </c>
      <c r="P111" t="s">
        <v>97</v>
      </c>
      <c r="Q111" t="s">
        <v>216</v>
      </c>
      <c r="R111" t="s">
        <v>366</v>
      </c>
      <c r="S111" t="s">
        <v>386</v>
      </c>
      <c r="T111" t="s">
        <v>196</v>
      </c>
      <c r="U111" t="s">
        <v>197</v>
      </c>
      <c r="V111" t="s">
        <v>198</v>
      </c>
      <c r="W111" t="s">
        <v>446</v>
      </c>
    </row>
    <row r="112" spans="1:23" x14ac:dyDescent="0.35">
      <c r="A112">
        <v>2579</v>
      </c>
      <c r="B112">
        <v>56547</v>
      </c>
      <c r="C112" t="s">
        <v>39</v>
      </c>
      <c r="D112">
        <v>104</v>
      </c>
      <c r="E112" t="s">
        <v>322</v>
      </c>
      <c r="F112" t="s">
        <v>445</v>
      </c>
      <c r="G112">
        <v>2</v>
      </c>
      <c r="H112">
        <v>1</v>
      </c>
      <c r="I112">
        <v>2000</v>
      </c>
      <c r="J112" s="22">
        <v>45474</v>
      </c>
      <c r="K112" s="22">
        <v>45474</v>
      </c>
      <c r="L112" s="22">
        <v>45474</v>
      </c>
      <c r="M112">
        <v>4000</v>
      </c>
      <c r="N112">
        <v>4000</v>
      </c>
      <c r="O112" s="22">
        <v>45446.000347222223</v>
      </c>
      <c r="P112" t="s">
        <v>97</v>
      </c>
      <c r="Q112" t="s">
        <v>216</v>
      </c>
      <c r="R112" t="s">
        <v>366</v>
      </c>
      <c r="S112" t="s">
        <v>386</v>
      </c>
      <c r="T112" t="s">
        <v>196</v>
      </c>
      <c r="U112" t="s">
        <v>197</v>
      </c>
      <c r="V112" t="s">
        <v>198</v>
      </c>
      <c r="W112" t="s">
        <v>446</v>
      </c>
    </row>
    <row r="113" spans="1:23" x14ac:dyDescent="0.35">
      <c r="A113">
        <v>2581</v>
      </c>
      <c r="B113">
        <v>56549</v>
      </c>
      <c r="C113" t="s">
        <v>39</v>
      </c>
      <c r="D113">
        <v>104</v>
      </c>
      <c r="E113" t="s">
        <v>324</v>
      </c>
      <c r="F113" t="s">
        <v>445</v>
      </c>
      <c r="G113">
        <v>2</v>
      </c>
      <c r="H113">
        <v>1</v>
      </c>
      <c r="I113">
        <v>1830</v>
      </c>
      <c r="J113" s="22">
        <v>45474</v>
      </c>
      <c r="K113" s="22">
        <v>45474</v>
      </c>
      <c r="L113" s="22">
        <v>45474</v>
      </c>
      <c r="M113">
        <v>3660</v>
      </c>
      <c r="N113">
        <v>3660</v>
      </c>
      <c r="O113" s="22">
        <v>45446.000347222223</v>
      </c>
      <c r="P113" t="s">
        <v>97</v>
      </c>
      <c r="Q113" t="s">
        <v>216</v>
      </c>
      <c r="R113" t="s">
        <v>366</v>
      </c>
      <c r="S113" t="s">
        <v>386</v>
      </c>
      <c r="T113" t="s">
        <v>196</v>
      </c>
      <c r="U113" t="s">
        <v>197</v>
      </c>
      <c r="V113" t="s">
        <v>198</v>
      </c>
      <c r="W113" t="s">
        <v>446</v>
      </c>
    </row>
    <row r="114" spans="1:23" x14ac:dyDescent="0.35">
      <c r="A114">
        <v>2585</v>
      </c>
      <c r="B114">
        <v>56556</v>
      </c>
      <c r="C114" t="s">
        <v>39</v>
      </c>
      <c r="D114">
        <v>104</v>
      </c>
      <c r="E114" t="s">
        <v>326</v>
      </c>
      <c r="F114" t="s">
        <v>445</v>
      </c>
      <c r="G114">
        <v>2</v>
      </c>
      <c r="H114">
        <v>1</v>
      </c>
      <c r="I114">
        <v>3500</v>
      </c>
      <c r="J114" s="22">
        <v>45474</v>
      </c>
      <c r="K114" s="22">
        <v>45474</v>
      </c>
      <c r="L114" s="22">
        <v>45474</v>
      </c>
      <c r="M114">
        <v>7000</v>
      </c>
      <c r="N114">
        <v>7000</v>
      </c>
      <c r="O114" s="22">
        <v>45446.000347222223</v>
      </c>
      <c r="P114" t="s">
        <v>97</v>
      </c>
      <c r="Q114" t="s">
        <v>216</v>
      </c>
      <c r="R114" t="s">
        <v>366</v>
      </c>
      <c r="S114" t="s">
        <v>386</v>
      </c>
      <c r="T114" t="s">
        <v>196</v>
      </c>
      <c r="U114" t="s">
        <v>197</v>
      </c>
      <c r="V114" t="s">
        <v>198</v>
      </c>
      <c r="W114" t="s">
        <v>446</v>
      </c>
    </row>
    <row r="115" spans="1:23" x14ac:dyDescent="0.35">
      <c r="A115">
        <v>2587</v>
      </c>
      <c r="B115">
        <v>56559</v>
      </c>
      <c r="C115" t="s">
        <v>39</v>
      </c>
      <c r="D115">
        <v>104</v>
      </c>
      <c r="E115" t="s">
        <v>327</v>
      </c>
      <c r="F115" t="s">
        <v>445</v>
      </c>
      <c r="G115">
        <v>2</v>
      </c>
      <c r="H115">
        <v>1</v>
      </c>
      <c r="I115">
        <v>1830</v>
      </c>
      <c r="J115" s="22">
        <v>45474</v>
      </c>
      <c r="K115" s="22">
        <v>45474</v>
      </c>
      <c r="L115" s="22">
        <v>45474</v>
      </c>
      <c r="M115">
        <v>3660</v>
      </c>
      <c r="N115">
        <v>3660</v>
      </c>
      <c r="O115" s="22">
        <v>45446.000347222223</v>
      </c>
      <c r="P115" t="s">
        <v>97</v>
      </c>
      <c r="Q115" t="s">
        <v>216</v>
      </c>
      <c r="R115" t="s">
        <v>366</v>
      </c>
      <c r="S115" t="s">
        <v>386</v>
      </c>
      <c r="T115" t="s">
        <v>196</v>
      </c>
      <c r="U115" t="s">
        <v>197</v>
      </c>
      <c r="V115" t="s">
        <v>198</v>
      </c>
      <c r="W115" t="s">
        <v>446</v>
      </c>
    </row>
    <row r="116" spans="1:23" x14ac:dyDescent="0.35">
      <c r="A116">
        <v>2715</v>
      </c>
      <c r="B116">
        <v>57778</v>
      </c>
      <c r="C116" t="s">
        <v>39</v>
      </c>
      <c r="D116">
        <v>104</v>
      </c>
      <c r="E116" t="s">
        <v>235</v>
      </c>
      <c r="F116" t="s">
        <v>445</v>
      </c>
      <c r="G116">
        <v>2</v>
      </c>
      <c r="H116">
        <v>2</v>
      </c>
      <c r="I116">
        <v>1118.0999999999999</v>
      </c>
      <c r="J116" s="22">
        <v>45472</v>
      </c>
      <c r="K116" s="22">
        <v>45474</v>
      </c>
      <c r="L116" s="22">
        <v>45474</v>
      </c>
      <c r="M116">
        <v>2236.19</v>
      </c>
      <c r="N116">
        <v>2236.19</v>
      </c>
      <c r="O116" s="22">
        <v>45453.000347222223</v>
      </c>
      <c r="P116" t="s">
        <v>192</v>
      </c>
      <c r="S116" t="s">
        <v>398</v>
      </c>
      <c r="T116" t="s">
        <v>196</v>
      </c>
      <c r="U116" t="s">
        <v>197</v>
      </c>
      <c r="V116" t="s">
        <v>198</v>
      </c>
      <c r="W116" t="s">
        <v>446</v>
      </c>
    </row>
    <row r="117" spans="1:23" x14ac:dyDescent="0.35">
      <c r="A117">
        <v>2725</v>
      </c>
      <c r="B117">
        <v>57862</v>
      </c>
      <c r="C117" t="s">
        <v>39</v>
      </c>
      <c r="D117">
        <v>104</v>
      </c>
      <c r="E117" t="s">
        <v>448</v>
      </c>
      <c r="F117" t="s">
        <v>445</v>
      </c>
      <c r="G117">
        <v>2</v>
      </c>
      <c r="H117">
        <v>2</v>
      </c>
      <c r="I117">
        <v>480</v>
      </c>
      <c r="J117" s="22">
        <v>45474</v>
      </c>
      <c r="K117" s="22">
        <v>45474</v>
      </c>
      <c r="L117" s="22">
        <v>45474</v>
      </c>
      <c r="M117">
        <v>960</v>
      </c>
      <c r="N117">
        <v>960</v>
      </c>
      <c r="O117" s="22">
        <v>45454.000347222223</v>
      </c>
      <c r="P117" t="s">
        <v>192</v>
      </c>
      <c r="S117" t="s">
        <v>391</v>
      </c>
      <c r="T117" t="s">
        <v>196</v>
      </c>
      <c r="U117" t="s">
        <v>197</v>
      </c>
      <c r="V117" t="s">
        <v>198</v>
      </c>
      <c r="W117" t="s">
        <v>446</v>
      </c>
    </row>
    <row r="118" spans="1:23" x14ac:dyDescent="0.35">
      <c r="A118">
        <v>3060</v>
      </c>
      <c r="B118">
        <v>60585</v>
      </c>
      <c r="C118" t="s">
        <v>39</v>
      </c>
      <c r="D118">
        <v>104</v>
      </c>
      <c r="E118" t="s">
        <v>450</v>
      </c>
      <c r="F118" t="s">
        <v>445</v>
      </c>
      <c r="G118">
        <v>2</v>
      </c>
      <c r="H118">
        <v>1</v>
      </c>
      <c r="I118">
        <v>2775.58</v>
      </c>
      <c r="J118" s="22">
        <v>45474</v>
      </c>
      <c r="K118" s="22">
        <v>45474</v>
      </c>
      <c r="L118" s="22">
        <v>45474</v>
      </c>
      <c r="M118">
        <v>5551.16</v>
      </c>
      <c r="N118">
        <v>5551.16</v>
      </c>
      <c r="O118" s="22">
        <v>45467.000347222223</v>
      </c>
      <c r="P118" t="s">
        <v>192</v>
      </c>
      <c r="S118" t="s">
        <v>386</v>
      </c>
      <c r="T118" t="s">
        <v>196</v>
      </c>
      <c r="U118" t="s">
        <v>197</v>
      </c>
      <c r="V118" t="s">
        <v>198</v>
      </c>
      <c r="W118" t="s">
        <v>446</v>
      </c>
    </row>
    <row r="119" spans="1:23" x14ac:dyDescent="0.35">
      <c r="A119">
        <v>3078</v>
      </c>
      <c r="B119">
        <v>61038</v>
      </c>
      <c r="C119" t="s">
        <v>39</v>
      </c>
      <c r="D119">
        <v>104</v>
      </c>
      <c r="E119" t="s">
        <v>449</v>
      </c>
      <c r="F119" t="s">
        <v>445</v>
      </c>
      <c r="G119">
        <v>2</v>
      </c>
      <c r="H119">
        <v>1</v>
      </c>
      <c r="I119">
        <v>1778.21</v>
      </c>
      <c r="J119" s="22">
        <v>45472</v>
      </c>
      <c r="K119" s="22">
        <v>45474</v>
      </c>
      <c r="L119" s="22">
        <v>45474</v>
      </c>
      <c r="M119">
        <v>3556.42</v>
      </c>
      <c r="N119">
        <v>3556.42</v>
      </c>
      <c r="O119" s="22">
        <v>45468.000347222223</v>
      </c>
      <c r="P119" t="s">
        <v>192</v>
      </c>
      <c r="S119" t="s">
        <v>391</v>
      </c>
      <c r="T119" t="s">
        <v>196</v>
      </c>
      <c r="U119" t="s">
        <v>197</v>
      </c>
      <c r="V119" t="s">
        <v>198</v>
      </c>
      <c r="W119" t="s">
        <v>446</v>
      </c>
    </row>
    <row r="120" spans="1:23" x14ac:dyDescent="0.35">
      <c r="A120">
        <v>3172</v>
      </c>
      <c r="B120">
        <v>61979</v>
      </c>
      <c r="C120" t="s">
        <v>39</v>
      </c>
      <c r="D120">
        <v>104</v>
      </c>
      <c r="E120" t="s">
        <v>325</v>
      </c>
      <c r="F120" t="s">
        <v>445</v>
      </c>
      <c r="G120">
        <v>2</v>
      </c>
      <c r="H120">
        <v>1</v>
      </c>
      <c r="I120">
        <v>1830</v>
      </c>
      <c r="J120" s="22">
        <v>45474</v>
      </c>
      <c r="K120" s="22">
        <v>45474</v>
      </c>
      <c r="L120" s="22">
        <v>45474</v>
      </c>
      <c r="M120">
        <v>3660</v>
      </c>
      <c r="N120">
        <v>3660</v>
      </c>
      <c r="O120" s="22">
        <v>45474.000347222223</v>
      </c>
      <c r="P120" t="s">
        <v>97</v>
      </c>
      <c r="Q120" t="s">
        <v>216</v>
      </c>
      <c r="R120" t="s">
        <v>366</v>
      </c>
      <c r="S120" t="s">
        <v>386</v>
      </c>
      <c r="T120" t="s">
        <v>196</v>
      </c>
      <c r="U120" t="s">
        <v>197</v>
      </c>
      <c r="V120" t="s">
        <v>198</v>
      </c>
      <c r="W120" t="s">
        <v>446</v>
      </c>
    </row>
    <row r="121" spans="1:23" x14ac:dyDescent="0.35">
      <c r="A121">
        <v>1722</v>
      </c>
      <c r="B121">
        <v>50598</v>
      </c>
      <c r="C121" t="s">
        <v>39</v>
      </c>
      <c r="D121">
        <v>104</v>
      </c>
      <c r="E121" t="s">
        <v>455</v>
      </c>
      <c r="F121" t="s">
        <v>445</v>
      </c>
      <c r="G121">
        <v>3</v>
      </c>
      <c r="H121">
        <v>3</v>
      </c>
      <c r="I121">
        <v>450</v>
      </c>
      <c r="J121" s="22">
        <v>45471</v>
      </c>
      <c r="K121" s="22">
        <v>45471</v>
      </c>
      <c r="L121" s="22">
        <v>45471</v>
      </c>
      <c r="M121">
        <v>1800</v>
      </c>
      <c r="N121">
        <v>1800</v>
      </c>
      <c r="O121" s="22">
        <v>45401.000347222223</v>
      </c>
      <c r="P121" t="s">
        <v>97</v>
      </c>
      <c r="Q121" t="s">
        <v>201</v>
      </c>
      <c r="R121" t="s">
        <v>202</v>
      </c>
      <c r="S121" t="s">
        <v>421</v>
      </c>
      <c r="T121" t="s">
        <v>196</v>
      </c>
      <c r="U121" t="s">
        <v>197</v>
      </c>
      <c r="V121" t="s">
        <v>198</v>
      </c>
      <c r="W121" t="s">
        <v>446</v>
      </c>
    </row>
    <row r="122" spans="1:23" x14ac:dyDescent="0.35">
      <c r="A122">
        <v>1946</v>
      </c>
      <c r="B122">
        <v>52123</v>
      </c>
      <c r="C122" t="s">
        <v>39</v>
      </c>
      <c r="D122">
        <v>104</v>
      </c>
      <c r="E122" t="s">
        <v>444</v>
      </c>
      <c r="F122" t="s">
        <v>445</v>
      </c>
      <c r="G122">
        <v>3</v>
      </c>
      <c r="H122">
        <v>3</v>
      </c>
      <c r="I122">
        <v>2415.81</v>
      </c>
      <c r="J122" s="22">
        <v>45471</v>
      </c>
      <c r="K122" s="22">
        <v>45471</v>
      </c>
      <c r="L122" s="22">
        <v>45471</v>
      </c>
      <c r="M122">
        <v>7247.45</v>
      </c>
      <c r="N122">
        <v>7247.45</v>
      </c>
      <c r="O122" s="22">
        <v>45414.000347222223</v>
      </c>
      <c r="P122" t="s">
        <v>192</v>
      </c>
      <c r="S122" t="s">
        <v>405</v>
      </c>
      <c r="T122" t="s">
        <v>196</v>
      </c>
      <c r="U122" t="s">
        <v>197</v>
      </c>
      <c r="V122" t="s">
        <v>198</v>
      </c>
      <c r="W122" t="s">
        <v>446</v>
      </c>
    </row>
    <row r="123" spans="1:23" x14ac:dyDescent="0.35">
      <c r="A123">
        <v>2271</v>
      </c>
      <c r="B123">
        <v>54335</v>
      </c>
      <c r="C123" t="s">
        <v>39</v>
      </c>
      <c r="D123">
        <v>104</v>
      </c>
      <c r="E123" t="s">
        <v>444</v>
      </c>
      <c r="F123" t="s">
        <v>445</v>
      </c>
      <c r="G123">
        <v>4</v>
      </c>
      <c r="H123">
        <v>3</v>
      </c>
      <c r="I123">
        <v>1067.17</v>
      </c>
      <c r="J123" s="22">
        <v>45471</v>
      </c>
      <c r="K123" s="22">
        <v>45471</v>
      </c>
      <c r="L123" s="22">
        <v>45471</v>
      </c>
      <c r="M123">
        <v>4268.6899999999996</v>
      </c>
      <c r="N123">
        <v>4268.6899999999996</v>
      </c>
      <c r="O123" s="22">
        <v>45428.000347222223</v>
      </c>
      <c r="P123" t="s">
        <v>192</v>
      </c>
      <c r="S123" t="s">
        <v>395</v>
      </c>
      <c r="T123" t="s">
        <v>196</v>
      </c>
      <c r="U123" t="s">
        <v>197</v>
      </c>
      <c r="V123" t="s">
        <v>198</v>
      </c>
      <c r="W123" t="s">
        <v>446</v>
      </c>
    </row>
    <row r="124" spans="1:23" x14ac:dyDescent="0.35">
      <c r="A124">
        <v>2717</v>
      </c>
      <c r="B124">
        <v>57784</v>
      </c>
      <c r="C124" t="s">
        <v>39</v>
      </c>
      <c r="D124">
        <v>104</v>
      </c>
      <c r="E124" t="s">
        <v>231</v>
      </c>
      <c r="F124" t="s">
        <v>445</v>
      </c>
      <c r="G124">
        <v>2</v>
      </c>
      <c r="H124">
        <v>2</v>
      </c>
      <c r="I124">
        <v>1358.97</v>
      </c>
      <c r="J124" s="22">
        <v>45471</v>
      </c>
      <c r="K124" s="22">
        <v>45471</v>
      </c>
      <c r="L124" s="22">
        <v>45471</v>
      </c>
      <c r="M124">
        <v>2717.93</v>
      </c>
      <c r="N124">
        <v>2717.93</v>
      </c>
      <c r="O124" s="22">
        <v>45453.000347222223</v>
      </c>
      <c r="P124" t="s">
        <v>192</v>
      </c>
      <c r="S124" t="s">
        <v>398</v>
      </c>
      <c r="T124" t="s">
        <v>196</v>
      </c>
      <c r="U124" t="s">
        <v>197</v>
      </c>
      <c r="V124" t="s">
        <v>198</v>
      </c>
      <c r="W124" t="s">
        <v>446</v>
      </c>
    </row>
    <row r="125" spans="1:23" x14ac:dyDescent="0.35">
      <c r="A125">
        <v>2856</v>
      </c>
      <c r="B125">
        <v>59129</v>
      </c>
      <c r="C125" t="s">
        <v>39</v>
      </c>
      <c r="D125">
        <v>104</v>
      </c>
      <c r="E125" t="s">
        <v>450</v>
      </c>
      <c r="F125" t="s">
        <v>445</v>
      </c>
      <c r="G125">
        <v>2</v>
      </c>
      <c r="H125">
        <v>2</v>
      </c>
      <c r="I125">
        <v>2685.69</v>
      </c>
      <c r="J125" s="22">
        <v>45471</v>
      </c>
      <c r="K125" s="22">
        <v>45471</v>
      </c>
      <c r="L125" s="22">
        <v>45471</v>
      </c>
      <c r="M125">
        <v>5371.37</v>
      </c>
      <c r="N125">
        <v>5371.37</v>
      </c>
      <c r="O125" s="22">
        <v>45460.000347222223</v>
      </c>
      <c r="P125" t="s">
        <v>192</v>
      </c>
      <c r="S125" t="s">
        <v>398</v>
      </c>
      <c r="T125" t="s">
        <v>196</v>
      </c>
      <c r="U125" t="s">
        <v>197</v>
      </c>
      <c r="V125" t="s">
        <v>198</v>
      </c>
      <c r="W125" t="s">
        <v>446</v>
      </c>
    </row>
    <row r="126" spans="1:23" x14ac:dyDescent="0.35">
      <c r="A126">
        <v>2493</v>
      </c>
      <c r="B126">
        <v>56107</v>
      </c>
      <c r="C126" t="s">
        <v>39</v>
      </c>
      <c r="D126">
        <v>104</v>
      </c>
      <c r="E126" t="s">
        <v>444</v>
      </c>
      <c r="F126" t="s">
        <v>445</v>
      </c>
      <c r="G126">
        <v>3</v>
      </c>
      <c r="H126">
        <v>1</v>
      </c>
      <c r="I126">
        <v>1777.84</v>
      </c>
      <c r="J126" s="22">
        <v>45469</v>
      </c>
      <c r="K126" s="22">
        <v>45469</v>
      </c>
      <c r="L126" s="22">
        <v>45469</v>
      </c>
      <c r="M126">
        <v>8889.19</v>
      </c>
      <c r="N126">
        <v>8889.19</v>
      </c>
      <c r="O126" s="22">
        <v>45441.000347222223</v>
      </c>
      <c r="P126" t="s">
        <v>192</v>
      </c>
      <c r="S126" t="s">
        <v>391</v>
      </c>
      <c r="T126" t="s">
        <v>196</v>
      </c>
      <c r="U126" t="s">
        <v>197</v>
      </c>
      <c r="V126" t="s">
        <v>198</v>
      </c>
      <c r="W126" t="s">
        <v>446</v>
      </c>
    </row>
    <row r="127" spans="1:23" x14ac:dyDescent="0.35">
      <c r="A127">
        <v>2713</v>
      </c>
      <c r="B127">
        <v>57770</v>
      </c>
      <c r="C127" t="s">
        <v>39</v>
      </c>
      <c r="D127">
        <v>104</v>
      </c>
      <c r="E127" t="s">
        <v>303</v>
      </c>
      <c r="F127" t="s">
        <v>445</v>
      </c>
      <c r="G127">
        <v>2</v>
      </c>
      <c r="H127">
        <v>2</v>
      </c>
      <c r="I127">
        <v>4292.25</v>
      </c>
      <c r="J127" s="22">
        <v>45469</v>
      </c>
      <c r="K127" s="22">
        <v>45469</v>
      </c>
      <c r="L127" s="22">
        <v>45469</v>
      </c>
      <c r="M127">
        <v>8584.51</v>
      </c>
      <c r="N127">
        <v>8584.51</v>
      </c>
      <c r="O127" s="22">
        <v>45453.000347222223</v>
      </c>
      <c r="P127" t="s">
        <v>192</v>
      </c>
      <c r="S127" t="s">
        <v>398</v>
      </c>
      <c r="T127" t="s">
        <v>196</v>
      </c>
      <c r="U127" t="s">
        <v>197</v>
      </c>
      <c r="V127" t="s">
        <v>198</v>
      </c>
      <c r="W127" t="s">
        <v>446</v>
      </c>
    </row>
    <row r="128" spans="1:23" x14ac:dyDescent="0.35">
      <c r="A128">
        <v>2918</v>
      </c>
      <c r="B128">
        <v>59775</v>
      </c>
      <c r="C128" t="s">
        <v>39</v>
      </c>
      <c r="D128">
        <v>104</v>
      </c>
      <c r="E128" t="s">
        <v>450</v>
      </c>
      <c r="F128" t="s">
        <v>445</v>
      </c>
      <c r="G128">
        <v>2</v>
      </c>
      <c r="H128">
        <v>1</v>
      </c>
      <c r="I128">
        <v>2154.8000000000002</v>
      </c>
      <c r="J128" s="22">
        <v>45469</v>
      </c>
      <c r="K128" s="22">
        <v>45469</v>
      </c>
      <c r="L128" s="22">
        <v>45469</v>
      </c>
      <c r="M128">
        <v>4309.6000000000004</v>
      </c>
      <c r="N128">
        <v>4309.6000000000004</v>
      </c>
      <c r="O128" s="22">
        <v>45463.000347222223</v>
      </c>
      <c r="P128" t="s">
        <v>192</v>
      </c>
      <c r="S128" t="s">
        <v>391</v>
      </c>
      <c r="T128" t="s">
        <v>196</v>
      </c>
      <c r="U128" t="s">
        <v>197</v>
      </c>
      <c r="V128" t="s">
        <v>198</v>
      </c>
      <c r="W128" t="s">
        <v>446</v>
      </c>
    </row>
    <row r="129" spans="1:23" x14ac:dyDescent="0.35">
      <c r="A129">
        <v>2491</v>
      </c>
      <c r="B129">
        <v>56099</v>
      </c>
      <c r="C129" t="s">
        <v>39</v>
      </c>
      <c r="D129">
        <v>104</v>
      </c>
      <c r="E129" t="s">
        <v>209</v>
      </c>
      <c r="F129" t="s">
        <v>445</v>
      </c>
      <c r="G129">
        <v>3</v>
      </c>
      <c r="H129">
        <v>2</v>
      </c>
      <c r="I129">
        <v>4439.24</v>
      </c>
      <c r="J129" s="22">
        <v>45468</v>
      </c>
      <c r="K129" s="22">
        <v>45468</v>
      </c>
      <c r="L129" s="22">
        <v>45468</v>
      </c>
      <c r="M129">
        <v>13317.71</v>
      </c>
      <c r="N129">
        <v>13317.71</v>
      </c>
      <c r="O129" s="22">
        <v>45441.000347222223</v>
      </c>
      <c r="P129" t="s">
        <v>192</v>
      </c>
      <c r="S129" t="s">
        <v>398</v>
      </c>
      <c r="T129" t="s">
        <v>196</v>
      </c>
      <c r="U129" t="s">
        <v>197</v>
      </c>
      <c r="V129" t="s">
        <v>198</v>
      </c>
      <c r="W129" t="s">
        <v>446</v>
      </c>
    </row>
    <row r="130" spans="1:23" x14ac:dyDescent="0.35">
      <c r="A130">
        <v>2664</v>
      </c>
      <c r="B130">
        <v>57449</v>
      </c>
      <c r="C130" t="s">
        <v>39</v>
      </c>
      <c r="D130">
        <v>104</v>
      </c>
      <c r="E130" t="s">
        <v>208</v>
      </c>
      <c r="F130" t="s">
        <v>445</v>
      </c>
      <c r="G130">
        <v>3</v>
      </c>
      <c r="H130">
        <v>2</v>
      </c>
      <c r="I130">
        <v>1923.4</v>
      </c>
      <c r="J130" s="22">
        <v>45468</v>
      </c>
      <c r="K130" s="22">
        <v>45468</v>
      </c>
      <c r="L130" s="22">
        <v>45468</v>
      </c>
      <c r="M130">
        <v>5770.2</v>
      </c>
      <c r="N130">
        <v>5770.2</v>
      </c>
      <c r="O130" s="22">
        <v>45449.000347222223</v>
      </c>
      <c r="P130" t="s">
        <v>192</v>
      </c>
      <c r="S130" t="s">
        <v>398</v>
      </c>
      <c r="T130" t="s">
        <v>196</v>
      </c>
      <c r="U130" t="s">
        <v>197</v>
      </c>
      <c r="V130" t="s">
        <v>198</v>
      </c>
      <c r="W130" t="s">
        <v>446</v>
      </c>
    </row>
    <row r="131" spans="1:23" x14ac:dyDescent="0.35">
      <c r="A131">
        <v>2666</v>
      </c>
      <c r="B131">
        <v>57463</v>
      </c>
      <c r="C131" t="s">
        <v>39</v>
      </c>
      <c r="D131">
        <v>104</v>
      </c>
      <c r="E131" t="s">
        <v>209</v>
      </c>
      <c r="F131" t="s">
        <v>445</v>
      </c>
      <c r="G131">
        <v>2</v>
      </c>
      <c r="H131">
        <v>1</v>
      </c>
      <c r="I131">
        <v>2815.66</v>
      </c>
      <c r="J131" s="22">
        <v>45468</v>
      </c>
      <c r="K131" s="22">
        <v>45468</v>
      </c>
      <c r="L131" s="22">
        <v>45468</v>
      </c>
      <c r="M131">
        <v>5631.33</v>
      </c>
      <c r="N131">
        <v>5631.33</v>
      </c>
      <c r="O131" s="22">
        <v>45449.000347222223</v>
      </c>
      <c r="P131" t="s">
        <v>192</v>
      </c>
      <c r="S131" t="s">
        <v>391</v>
      </c>
      <c r="T131" t="s">
        <v>196</v>
      </c>
      <c r="U131" t="s">
        <v>197</v>
      </c>
      <c r="V131" t="s">
        <v>198</v>
      </c>
      <c r="W131" t="s">
        <v>446</v>
      </c>
    </row>
    <row r="132" spans="1:23" x14ac:dyDescent="0.35">
      <c r="A132">
        <v>2669</v>
      </c>
      <c r="B132">
        <v>57466</v>
      </c>
      <c r="C132" t="s">
        <v>39</v>
      </c>
      <c r="D132">
        <v>104</v>
      </c>
      <c r="E132" t="s">
        <v>448</v>
      </c>
      <c r="F132" t="s">
        <v>445</v>
      </c>
      <c r="G132">
        <v>2</v>
      </c>
      <c r="H132">
        <v>2</v>
      </c>
      <c r="I132">
        <v>480</v>
      </c>
      <c r="J132" s="22">
        <v>45468</v>
      </c>
      <c r="K132" s="22">
        <v>45468</v>
      </c>
      <c r="L132" s="22">
        <v>45468</v>
      </c>
      <c r="M132">
        <v>960</v>
      </c>
      <c r="N132">
        <v>960</v>
      </c>
      <c r="O132" s="22">
        <v>45449.000347222223</v>
      </c>
      <c r="P132" t="s">
        <v>192</v>
      </c>
      <c r="S132" t="s">
        <v>398</v>
      </c>
      <c r="T132" t="s">
        <v>196</v>
      </c>
      <c r="U132" t="s">
        <v>197</v>
      </c>
      <c r="V132" t="s">
        <v>198</v>
      </c>
      <c r="W132" t="s">
        <v>446</v>
      </c>
    </row>
    <row r="133" spans="1:23" x14ac:dyDescent="0.35">
      <c r="A133">
        <v>2738</v>
      </c>
      <c r="B133">
        <v>58133</v>
      </c>
      <c r="C133" t="s">
        <v>39</v>
      </c>
      <c r="D133">
        <v>104</v>
      </c>
      <c r="E133" t="s">
        <v>449</v>
      </c>
      <c r="F133" t="s">
        <v>445</v>
      </c>
      <c r="G133">
        <v>2</v>
      </c>
      <c r="H133">
        <v>2</v>
      </c>
      <c r="I133">
        <v>1037.33</v>
      </c>
      <c r="J133" s="22">
        <v>45468</v>
      </c>
      <c r="K133" s="22">
        <v>45468</v>
      </c>
      <c r="L133" s="22">
        <v>45468</v>
      </c>
      <c r="M133">
        <v>2074.66</v>
      </c>
      <c r="N133">
        <v>2074.66</v>
      </c>
      <c r="O133" s="22">
        <v>45455.000347222223</v>
      </c>
      <c r="P133" t="s">
        <v>192</v>
      </c>
      <c r="S133" t="s">
        <v>398</v>
      </c>
      <c r="T133" t="s">
        <v>196</v>
      </c>
      <c r="U133" t="s">
        <v>197</v>
      </c>
      <c r="V133" t="s">
        <v>198</v>
      </c>
      <c r="W133" t="s">
        <v>446</v>
      </c>
    </row>
    <row r="134" spans="1:23" x14ac:dyDescent="0.35">
      <c r="A134">
        <v>605</v>
      </c>
      <c r="B134">
        <v>43377</v>
      </c>
      <c r="C134" t="s">
        <v>39</v>
      </c>
      <c r="D134">
        <v>104</v>
      </c>
      <c r="E134" t="s">
        <v>453</v>
      </c>
      <c r="F134" t="s">
        <v>445</v>
      </c>
      <c r="G134">
        <v>3</v>
      </c>
      <c r="H134">
        <v>4</v>
      </c>
      <c r="I134">
        <v>3000</v>
      </c>
      <c r="J134" s="22">
        <v>45468</v>
      </c>
      <c r="K134" s="22">
        <v>45468</v>
      </c>
      <c r="L134" s="22">
        <v>45468</v>
      </c>
      <c r="M134">
        <v>35000</v>
      </c>
      <c r="N134">
        <v>35000</v>
      </c>
      <c r="O134" s="22">
        <v>45357.000347222223</v>
      </c>
      <c r="P134" t="s">
        <v>97</v>
      </c>
      <c r="Q134" t="s">
        <v>358</v>
      </c>
      <c r="R134" t="s">
        <v>359</v>
      </c>
      <c r="S134" t="s">
        <v>454</v>
      </c>
      <c r="T134" t="s">
        <v>196</v>
      </c>
      <c r="U134" t="s">
        <v>197</v>
      </c>
      <c r="V134" t="s">
        <v>198</v>
      </c>
      <c r="W134" t="s">
        <v>446</v>
      </c>
    </row>
    <row r="135" spans="1:23" x14ac:dyDescent="0.35">
      <c r="A135">
        <v>2357</v>
      </c>
      <c r="B135">
        <v>55329</v>
      </c>
      <c r="C135" t="s">
        <v>39</v>
      </c>
      <c r="D135">
        <v>104</v>
      </c>
      <c r="E135" t="s">
        <v>209</v>
      </c>
      <c r="F135" t="s">
        <v>445</v>
      </c>
      <c r="G135">
        <v>3</v>
      </c>
      <c r="H135">
        <v>3</v>
      </c>
      <c r="I135">
        <v>2697.13</v>
      </c>
      <c r="J135" s="22">
        <v>45468</v>
      </c>
      <c r="K135" s="22">
        <v>45468</v>
      </c>
      <c r="L135" s="22">
        <v>45468</v>
      </c>
      <c r="M135">
        <v>8091.38</v>
      </c>
      <c r="N135">
        <v>8091.38</v>
      </c>
      <c r="O135" s="22">
        <v>45435.000347222223</v>
      </c>
      <c r="P135" t="s">
        <v>192</v>
      </c>
      <c r="S135" t="s">
        <v>395</v>
      </c>
      <c r="T135" t="s">
        <v>196</v>
      </c>
      <c r="U135" t="s">
        <v>197</v>
      </c>
      <c r="V135" t="s">
        <v>198</v>
      </c>
      <c r="W135" t="s">
        <v>446</v>
      </c>
    </row>
    <row r="136" spans="1:23" x14ac:dyDescent="0.35">
      <c r="A136">
        <v>1827</v>
      </c>
      <c r="B136">
        <v>51423</v>
      </c>
      <c r="C136" t="s">
        <v>39</v>
      </c>
      <c r="D136">
        <v>104</v>
      </c>
      <c r="E136" t="s">
        <v>444</v>
      </c>
      <c r="F136" t="s">
        <v>445</v>
      </c>
      <c r="G136">
        <v>3</v>
      </c>
      <c r="H136">
        <v>3</v>
      </c>
      <c r="I136">
        <v>3110.56</v>
      </c>
      <c r="J136" s="22">
        <v>45465</v>
      </c>
      <c r="K136" s="22">
        <v>45467</v>
      </c>
      <c r="L136" s="22">
        <v>45467</v>
      </c>
      <c r="M136">
        <v>9331.66</v>
      </c>
      <c r="N136">
        <v>9331.66</v>
      </c>
      <c r="O136" s="22">
        <v>45407.000347222223</v>
      </c>
      <c r="P136" t="s">
        <v>192</v>
      </c>
      <c r="S136" t="s">
        <v>412</v>
      </c>
      <c r="T136" t="s">
        <v>196</v>
      </c>
      <c r="U136" t="s">
        <v>197</v>
      </c>
      <c r="V136" t="s">
        <v>198</v>
      </c>
      <c r="W136" t="s">
        <v>446</v>
      </c>
    </row>
    <row r="137" spans="1:23" x14ac:dyDescent="0.35">
      <c r="A137">
        <v>2458</v>
      </c>
      <c r="B137">
        <v>55878</v>
      </c>
      <c r="C137" t="s">
        <v>39</v>
      </c>
      <c r="D137">
        <v>104</v>
      </c>
      <c r="E137" t="s">
        <v>303</v>
      </c>
      <c r="F137" t="s">
        <v>445</v>
      </c>
      <c r="G137">
        <v>3</v>
      </c>
      <c r="H137">
        <v>3</v>
      </c>
      <c r="I137">
        <v>3573.91</v>
      </c>
      <c r="J137" s="22">
        <v>45467</v>
      </c>
      <c r="K137" s="22">
        <v>45467</v>
      </c>
      <c r="L137" s="22">
        <v>45467</v>
      </c>
      <c r="M137">
        <v>10721.75</v>
      </c>
      <c r="N137">
        <v>10721.75</v>
      </c>
      <c r="O137" s="22">
        <v>45440.000347222223</v>
      </c>
      <c r="P137" t="s">
        <v>192</v>
      </c>
      <c r="S137" t="s">
        <v>395</v>
      </c>
      <c r="T137" t="s">
        <v>196</v>
      </c>
      <c r="U137" t="s">
        <v>197</v>
      </c>
      <c r="V137" t="s">
        <v>198</v>
      </c>
      <c r="W137" t="s">
        <v>446</v>
      </c>
    </row>
    <row r="138" spans="1:23" x14ac:dyDescent="0.35">
      <c r="A138">
        <v>2620</v>
      </c>
      <c r="B138">
        <v>56830</v>
      </c>
      <c r="C138" t="s">
        <v>39</v>
      </c>
      <c r="D138">
        <v>104</v>
      </c>
      <c r="E138" t="s">
        <v>370</v>
      </c>
      <c r="F138" t="s">
        <v>445</v>
      </c>
      <c r="G138">
        <v>2</v>
      </c>
      <c r="H138">
        <v>1</v>
      </c>
      <c r="I138">
        <v>5000</v>
      </c>
      <c r="J138" s="22">
        <v>45467</v>
      </c>
      <c r="K138" s="22">
        <v>45467</v>
      </c>
      <c r="L138" s="22">
        <v>45467</v>
      </c>
      <c r="M138">
        <v>40000</v>
      </c>
      <c r="N138">
        <v>40000</v>
      </c>
      <c r="O138" s="22">
        <v>45447.000347222223</v>
      </c>
      <c r="P138" t="s">
        <v>97</v>
      </c>
      <c r="Q138" t="s">
        <v>358</v>
      </c>
      <c r="R138" t="s">
        <v>359</v>
      </c>
      <c r="S138" t="s">
        <v>391</v>
      </c>
      <c r="T138" t="s">
        <v>196</v>
      </c>
      <c r="U138" t="s">
        <v>197</v>
      </c>
      <c r="V138" t="s">
        <v>198</v>
      </c>
      <c r="W138" t="s">
        <v>446</v>
      </c>
    </row>
    <row r="139" spans="1:23" x14ac:dyDescent="0.35">
      <c r="A139">
        <v>2714</v>
      </c>
      <c r="B139">
        <v>57778</v>
      </c>
      <c r="C139" t="s">
        <v>39</v>
      </c>
      <c r="D139">
        <v>104</v>
      </c>
      <c r="E139" t="s">
        <v>235</v>
      </c>
      <c r="F139" t="s">
        <v>445</v>
      </c>
      <c r="G139">
        <v>2</v>
      </c>
      <c r="H139">
        <v>1</v>
      </c>
      <c r="I139">
        <v>1118.0899999999999</v>
      </c>
      <c r="J139" s="22">
        <v>45465</v>
      </c>
      <c r="K139" s="22">
        <v>45467</v>
      </c>
      <c r="L139" s="22">
        <v>45467</v>
      </c>
      <c r="M139">
        <v>2236.19</v>
      </c>
      <c r="N139">
        <v>2236.19</v>
      </c>
      <c r="O139" s="22">
        <v>45453.000347222223</v>
      </c>
      <c r="P139" t="s">
        <v>192</v>
      </c>
      <c r="S139" t="s">
        <v>398</v>
      </c>
      <c r="T139" t="s">
        <v>196</v>
      </c>
      <c r="U139" t="s">
        <v>197</v>
      </c>
      <c r="V139" t="s">
        <v>198</v>
      </c>
      <c r="W139" t="s">
        <v>446</v>
      </c>
    </row>
    <row r="140" spans="1:23" x14ac:dyDescent="0.35">
      <c r="A140">
        <v>2724</v>
      </c>
      <c r="B140">
        <v>57862</v>
      </c>
      <c r="C140" t="s">
        <v>39</v>
      </c>
      <c r="D140">
        <v>104</v>
      </c>
      <c r="E140" t="s">
        <v>448</v>
      </c>
      <c r="F140" t="s">
        <v>445</v>
      </c>
      <c r="G140">
        <v>2</v>
      </c>
      <c r="H140">
        <v>1</v>
      </c>
      <c r="I140">
        <v>480</v>
      </c>
      <c r="J140" s="22">
        <v>45467</v>
      </c>
      <c r="K140" s="22">
        <v>45467</v>
      </c>
      <c r="L140" s="22">
        <v>45467</v>
      </c>
      <c r="M140">
        <v>960</v>
      </c>
      <c r="N140">
        <v>960</v>
      </c>
      <c r="O140" s="22">
        <v>45454.000347222223</v>
      </c>
      <c r="P140" t="s">
        <v>192</v>
      </c>
      <c r="S140" t="s">
        <v>391</v>
      </c>
      <c r="T140" t="s">
        <v>196</v>
      </c>
      <c r="U140" t="s">
        <v>197</v>
      </c>
      <c r="V140" t="s">
        <v>198</v>
      </c>
      <c r="W140" t="s">
        <v>446</v>
      </c>
    </row>
    <row r="141" spans="1:23" x14ac:dyDescent="0.35">
      <c r="A141">
        <v>2451</v>
      </c>
      <c r="B141">
        <v>55868</v>
      </c>
      <c r="C141" t="s">
        <v>39</v>
      </c>
      <c r="D141">
        <v>104</v>
      </c>
      <c r="E141" t="s">
        <v>208</v>
      </c>
      <c r="F141" t="s">
        <v>445</v>
      </c>
      <c r="G141">
        <v>3</v>
      </c>
      <c r="H141">
        <v>3</v>
      </c>
      <c r="I141">
        <v>1592.16</v>
      </c>
      <c r="J141" s="22">
        <v>45464</v>
      </c>
      <c r="K141" s="22">
        <v>45464</v>
      </c>
      <c r="L141" s="22">
        <v>45464</v>
      </c>
      <c r="M141">
        <v>4776.5</v>
      </c>
      <c r="N141">
        <v>4776.5</v>
      </c>
      <c r="O141" s="22">
        <v>45440.000347222223</v>
      </c>
      <c r="P141" t="s">
        <v>192</v>
      </c>
      <c r="S141" t="s">
        <v>390</v>
      </c>
      <c r="T141" t="s">
        <v>196</v>
      </c>
      <c r="U141" t="s">
        <v>197</v>
      </c>
      <c r="V141" t="s">
        <v>198</v>
      </c>
      <c r="W141" t="s">
        <v>446</v>
      </c>
    </row>
    <row r="142" spans="1:23" x14ac:dyDescent="0.35">
      <c r="A142">
        <v>2716</v>
      </c>
      <c r="B142">
        <v>57784</v>
      </c>
      <c r="C142" t="s">
        <v>39</v>
      </c>
      <c r="D142">
        <v>104</v>
      </c>
      <c r="E142" t="s">
        <v>231</v>
      </c>
      <c r="F142" t="s">
        <v>445</v>
      </c>
      <c r="G142">
        <v>2</v>
      </c>
      <c r="H142">
        <v>1</v>
      </c>
      <c r="I142">
        <v>1358.96</v>
      </c>
      <c r="J142" s="22">
        <v>45464</v>
      </c>
      <c r="K142" s="22">
        <v>45464</v>
      </c>
      <c r="L142" s="22">
        <v>45464</v>
      </c>
      <c r="M142">
        <v>2717.93</v>
      </c>
      <c r="N142">
        <v>2717.93</v>
      </c>
      <c r="O142" s="22">
        <v>45453.000347222223</v>
      </c>
      <c r="P142" t="s">
        <v>192</v>
      </c>
      <c r="S142" t="s">
        <v>398</v>
      </c>
      <c r="T142" t="s">
        <v>196</v>
      </c>
      <c r="U142" t="s">
        <v>197</v>
      </c>
      <c r="V142" t="s">
        <v>198</v>
      </c>
      <c r="W142" t="s">
        <v>446</v>
      </c>
    </row>
    <row r="143" spans="1:23" x14ac:dyDescent="0.35">
      <c r="A143">
        <v>2726</v>
      </c>
      <c r="B143">
        <v>57865</v>
      </c>
      <c r="C143" t="s">
        <v>39</v>
      </c>
      <c r="D143">
        <v>104</v>
      </c>
      <c r="E143" t="s">
        <v>199</v>
      </c>
      <c r="F143" t="s">
        <v>445</v>
      </c>
      <c r="G143">
        <v>2</v>
      </c>
      <c r="H143">
        <v>1</v>
      </c>
      <c r="I143">
        <v>1009.32</v>
      </c>
      <c r="J143" s="22">
        <v>45464</v>
      </c>
      <c r="K143" s="22">
        <v>45464</v>
      </c>
      <c r="L143" s="22">
        <v>45464</v>
      </c>
      <c r="M143">
        <v>2018.64</v>
      </c>
      <c r="N143">
        <v>2018.64</v>
      </c>
      <c r="O143" s="22">
        <v>45454.000347222223</v>
      </c>
      <c r="P143" t="s">
        <v>192</v>
      </c>
      <c r="Q143" t="s">
        <v>193</v>
      </c>
      <c r="R143" t="s">
        <v>194</v>
      </c>
      <c r="S143" t="s">
        <v>398</v>
      </c>
      <c r="T143" t="s">
        <v>196</v>
      </c>
      <c r="U143" t="s">
        <v>197</v>
      </c>
      <c r="V143" t="s">
        <v>198</v>
      </c>
      <c r="W143" t="s">
        <v>446</v>
      </c>
    </row>
    <row r="144" spans="1:23" x14ac:dyDescent="0.35">
      <c r="A144">
        <v>2855</v>
      </c>
      <c r="B144">
        <v>59129</v>
      </c>
      <c r="C144" t="s">
        <v>39</v>
      </c>
      <c r="D144">
        <v>104</v>
      </c>
      <c r="E144" t="s">
        <v>450</v>
      </c>
      <c r="F144" t="s">
        <v>445</v>
      </c>
      <c r="G144">
        <v>2</v>
      </c>
      <c r="H144">
        <v>1</v>
      </c>
      <c r="I144">
        <v>2685.68</v>
      </c>
      <c r="J144" s="22">
        <v>45464</v>
      </c>
      <c r="K144" s="22">
        <v>45464</v>
      </c>
      <c r="L144" s="22">
        <v>45464</v>
      </c>
      <c r="M144">
        <v>5371.37</v>
      </c>
      <c r="N144">
        <v>5371.37</v>
      </c>
      <c r="O144" s="22">
        <v>45460.000347222223</v>
      </c>
      <c r="P144" t="s">
        <v>192</v>
      </c>
      <c r="S144" t="s">
        <v>398</v>
      </c>
      <c r="T144" t="s">
        <v>196</v>
      </c>
      <c r="U144" t="s">
        <v>197</v>
      </c>
      <c r="V144" t="s">
        <v>198</v>
      </c>
      <c r="W144" t="s">
        <v>446</v>
      </c>
    </row>
    <row r="145" spans="1:23" x14ac:dyDescent="0.35">
      <c r="A145">
        <v>2148</v>
      </c>
      <c r="B145">
        <v>53695</v>
      </c>
      <c r="C145" t="s">
        <v>39</v>
      </c>
      <c r="D145">
        <v>104</v>
      </c>
      <c r="E145" t="s">
        <v>444</v>
      </c>
      <c r="F145" t="s">
        <v>445</v>
      </c>
      <c r="G145">
        <v>2</v>
      </c>
      <c r="H145">
        <v>2</v>
      </c>
      <c r="I145">
        <v>598.1</v>
      </c>
      <c r="J145" s="22">
        <v>45464</v>
      </c>
      <c r="K145" s="22">
        <v>45464</v>
      </c>
      <c r="L145" s="22">
        <v>45464</v>
      </c>
      <c r="M145">
        <v>1196.21</v>
      </c>
      <c r="N145">
        <v>1196.21</v>
      </c>
      <c r="O145" s="22">
        <v>45422.000347222223</v>
      </c>
      <c r="P145" t="s">
        <v>192</v>
      </c>
      <c r="S145" t="s">
        <v>390</v>
      </c>
      <c r="T145" t="s">
        <v>196</v>
      </c>
      <c r="U145" t="s">
        <v>197</v>
      </c>
      <c r="V145" t="s">
        <v>198</v>
      </c>
      <c r="W145" t="s">
        <v>446</v>
      </c>
    </row>
    <row r="146" spans="1:23" x14ac:dyDescent="0.35">
      <c r="A146">
        <v>2443</v>
      </c>
      <c r="B146">
        <v>55832</v>
      </c>
      <c r="C146" t="s">
        <v>39</v>
      </c>
      <c r="D146">
        <v>104</v>
      </c>
      <c r="E146" t="s">
        <v>444</v>
      </c>
      <c r="F146" t="s">
        <v>445</v>
      </c>
      <c r="G146">
        <v>4</v>
      </c>
      <c r="H146">
        <v>1</v>
      </c>
      <c r="I146">
        <v>1500.75</v>
      </c>
      <c r="J146" s="22">
        <v>45464</v>
      </c>
      <c r="K146" s="22">
        <v>45464</v>
      </c>
      <c r="L146" s="22">
        <v>45464</v>
      </c>
      <c r="M146">
        <v>6003</v>
      </c>
      <c r="N146">
        <v>6003</v>
      </c>
      <c r="O146" s="22">
        <v>45440.000347222223</v>
      </c>
      <c r="P146" t="s">
        <v>192</v>
      </c>
      <c r="S146" t="s">
        <v>398</v>
      </c>
      <c r="T146" t="s">
        <v>196</v>
      </c>
      <c r="U146" t="s">
        <v>197</v>
      </c>
      <c r="V146" t="s">
        <v>198</v>
      </c>
      <c r="W146" t="s">
        <v>446</v>
      </c>
    </row>
    <row r="147" spans="1:23" x14ac:dyDescent="0.35">
      <c r="A147">
        <v>2075</v>
      </c>
      <c r="B147">
        <v>53090</v>
      </c>
      <c r="C147" t="s">
        <v>39</v>
      </c>
      <c r="D147">
        <v>104</v>
      </c>
      <c r="E147" t="s">
        <v>444</v>
      </c>
      <c r="F147" t="s">
        <v>445</v>
      </c>
      <c r="G147">
        <v>3</v>
      </c>
      <c r="H147">
        <v>2</v>
      </c>
      <c r="I147">
        <v>755.94</v>
      </c>
      <c r="J147" s="22">
        <v>45463</v>
      </c>
      <c r="K147" s="22">
        <v>45463</v>
      </c>
      <c r="L147" s="22">
        <v>45463</v>
      </c>
      <c r="M147">
        <v>2267.8200000000002</v>
      </c>
      <c r="N147">
        <v>2267.8200000000002</v>
      </c>
      <c r="O147" s="22">
        <v>45420.000347222223</v>
      </c>
      <c r="P147" t="s">
        <v>192</v>
      </c>
      <c r="S147" t="s">
        <v>390</v>
      </c>
      <c r="T147" t="s">
        <v>196</v>
      </c>
      <c r="U147" t="s">
        <v>197</v>
      </c>
      <c r="V147" t="s">
        <v>198</v>
      </c>
      <c r="W147" t="s">
        <v>446</v>
      </c>
    </row>
    <row r="148" spans="1:23" x14ac:dyDescent="0.35">
      <c r="A148">
        <v>2538</v>
      </c>
      <c r="B148">
        <v>56410</v>
      </c>
      <c r="C148" t="s">
        <v>39</v>
      </c>
      <c r="D148">
        <v>104</v>
      </c>
      <c r="E148" t="s">
        <v>235</v>
      </c>
      <c r="F148" t="s">
        <v>445</v>
      </c>
      <c r="G148">
        <v>2</v>
      </c>
      <c r="H148">
        <v>2</v>
      </c>
      <c r="I148">
        <v>1620.82</v>
      </c>
      <c r="J148" s="22">
        <v>45462</v>
      </c>
      <c r="K148" s="22">
        <v>45462</v>
      </c>
      <c r="L148" s="22">
        <v>45462</v>
      </c>
      <c r="M148">
        <v>3241.64</v>
      </c>
      <c r="N148">
        <v>3241.64</v>
      </c>
      <c r="O148" s="22">
        <v>45443.000347222223</v>
      </c>
      <c r="P148" t="s">
        <v>192</v>
      </c>
      <c r="Q148" t="s">
        <v>210</v>
      </c>
      <c r="R148" t="s">
        <v>221</v>
      </c>
      <c r="S148" t="s">
        <v>395</v>
      </c>
      <c r="T148" t="s">
        <v>196</v>
      </c>
      <c r="U148" t="s">
        <v>197</v>
      </c>
      <c r="V148" t="s">
        <v>198</v>
      </c>
      <c r="W148" t="s">
        <v>446</v>
      </c>
    </row>
    <row r="149" spans="1:23" x14ac:dyDescent="0.35">
      <c r="A149">
        <v>2662</v>
      </c>
      <c r="B149">
        <v>57448</v>
      </c>
      <c r="C149" t="s">
        <v>39</v>
      </c>
      <c r="D149">
        <v>104</v>
      </c>
      <c r="E149" t="s">
        <v>449</v>
      </c>
      <c r="F149" t="s">
        <v>445</v>
      </c>
      <c r="G149">
        <v>2</v>
      </c>
      <c r="H149">
        <v>2</v>
      </c>
      <c r="I149">
        <v>1226.5</v>
      </c>
      <c r="J149" s="22">
        <v>45462</v>
      </c>
      <c r="K149" s="22">
        <v>45462</v>
      </c>
      <c r="L149" s="22">
        <v>45462</v>
      </c>
      <c r="M149">
        <v>2453</v>
      </c>
      <c r="N149">
        <v>2453</v>
      </c>
      <c r="O149" s="22">
        <v>45449.000347222223</v>
      </c>
      <c r="P149" t="s">
        <v>192</v>
      </c>
      <c r="S149" t="s">
        <v>395</v>
      </c>
      <c r="T149" t="s">
        <v>196</v>
      </c>
      <c r="U149" t="s">
        <v>197</v>
      </c>
      <c r="V149" t="s">
        <v>198</v>
      </c>
      <c r="W149" t="s">
        <v>446</v>
      </c>
    </row>
    <row r="150" spans="1:23" x14ac:dyDescent="0.35">
      <c r="A150">
        <v>2712</v>
      </c>
      <c r="B150">
        <v>57770</v>
      </c>
      <c r="C150" t="s">
        <v>39</v>
      </c>
      <c r="D150">
        <v>104</v>
      </c>
      <c r="E150" t="s">
        <v>303</v>
      </c>
      <c r="F150" t="s">
        <v>445</v>
      </c>
      <c r="G150">
        <v>2</v>
      </c>
      <c r="H150">
        <v>1</v>
      </c>
      <c r="I150">
        <v>4292.26</v>
      </c>
      <c r="J150" s="22">
        <v>45462</v>
      </c>
      <c r="K150" s="22">
        <v>45462</v>
      </c>
      <c r="L150" s="22">
        <v>45462</v>
      </c>
      <c r="M150">
        <v>8584.51</v>
      </c>
      <c r="N150">
        <v>8584.51</v>
      </c>
      <c r="O150" s="22">
        <v>45453.000347222223</v>
      </c>
      <c r="P150" t="s">
        <v>192</v>
      </c>
      <c r="S150" t="s">
        <v>398</v>
      </c>
      <c r="T150" t="s">
        <v>196</v>
      </c>
      <c r="U150" t="s">
        <v>197</v>
      </c>
      <c r="V150" t="s">
        <v>198</v>
      </c>
      <c r="W150" t="s">
        <v>446</v>
      </c>
    </row>
    <row r="151" spans="1:23" x14ac:dyDescent="0.35">
      <c r="A151">
        <v>1893</v>
      </c>
      <c r="B151">
        <v>51722</v>
      </c>
      <c r="C151" t="s">
        <v>39</v>
      </c>
      <c r="D151">
        <v>104</v>
      </c>
      <c r="E151" t="s">
        <v>448</v>
      </c>
      <c r="F151" t="s">
        <v>445</v>
      </c>
      <c r="G151">
        <v>2</v>
      </c>
      <c r="H151">
        <v>2</v>
      </c>
      <c r="I151">
        <v>1796.54</v>
      </c>
      <c r="J151" s="22">
        <v>45432</v>
      </c>
      <c r="K151" s="22"/>
      <c r="L151" s="22">
        <v>45461</v>
      </c>
      <c r="M151">
        <v>3276.4</v>
      </c>
      <c r="N151">
        <v>3276.4</v>
      </c>
      <c r="O151" s="22">
        <v>45411.000347222223</v>
      </c>
      <c r="P151" t="s">
        <v>192</v>
      </c>
      <c r="S151" t="s">
        <v>418</v>
      </c>
      <c r="T151" t="s">
        <v>196</v>
      </c>
      <c r="U151" t="s">
        <v>197</v>
      </c>
      <c r="V151" t="s">
        <v>198</v>
      </c>
      <c r="W151" t="s">
        <v>446</v>
      </c>
    </row>
    <row r="152" spans="1:23" x14ac:dyDescent="0.35">
      <c r="A152">
        <v>2219</v>
      </c>
      <c r="B152">
        <v>54054</v>
      </c>
      <c r="C152" t="s">
        <v>39</v>
      </c>
      <c r="D152">
        <v>104</v>
      </c>
      <c r="E152" t="s">
        <v>209</v>
      </c>
      <c r="F152" t="s">
        <v>445</v>
      </c>
      <c r="G152">
        <v>3</v>
      </c>
      <c r="H152">
        <v>3</v>
      </c>
      <c r="I152">
        <v>3677.53</v>
      </c>
      <c r="J152" s="22">
        <v>45461</v>
      </c>
      <c r="K152" s="22">
        <v>45461</v>
      </c>
      <c r="L152" s="22">
        <v>45461</v>
      </c>
      <c r="M152">
        <v>11032.6</v>
      </c>
      <c r="N152">
        <v>11032.6</v>
      </c>
      <c r="O152" s="22">
        <v>45427.000347222223</v>
      </c>
      <c r="P152" t="s">
        <v>192</v>
      </c>
      <c r="S152" t="s">
        <v>390</v>
      </c>
      <c r="T152" t="s">
        <v>196</v>
      </c>
      <c r="U152" t="s">
        <v>197</v>
      </c>
      <c r="V152" t="s">
        <v>198</v>
      </c>
      <c r="W152" t="s">
        <v>446</v>
      </c>
    </row>
    <row r="153" spans="1:23" x14ac:dyDescent="0.35">
      <c r="A153">
        <v>2356</v>
      </c>
      <c r="B153">
        <v>55329</v>
      </c>
      <c r="C153" t="s">
        <v>39</v>
      </c>
      <c r="D153">
        <v>104</v>
      </c>
      <c r="E153" t="s">
        <v>209</v>
      </c>
      <c r="F153" t="s">
        <v>445</v>
      </c>
      <c r="G153">
        <v>3</v>
      </c>
      <c r="H153">
        <v>2</v>
      </c>
      <c r="I153">
        <v>2697.13</v>
      </c>
      <c r="J153" s="22">
        <v>45461</v>
      </c>
      <c r="K153" s="22">
        <v>45461</v>
      </c>
      <c r="L153" s="22">
        <v>45461</v>
      </c>
      <c r="M153">
        <v>8091.38</v>
      </c>
      <c r="N153">
        <v>8091.38</v>
      </c>
      <c r="O153" s="22">
        <v>45435.000347222223</v>
      </c>
      <c r="P153" t="s">
        <v>192</v>
      </c>
      <c r="S153" t="s">
        <v>395</v>
      </c>
      <c r="T153" t="s">
        <v>196</v>
      </c>
      <c r="U153" t="s">
        <v>197</v>
      </c>
      <c r="V153" t="s">
        <v>198</v>
      </c>
      <c r="W153" t="s">
        <v>446</v>
      </c>
    </row>
    <row r="154" spans="1:23" x14ac:dyDescent="0.35">
      <c r="A154">
        <v>2490</v>
      </c>
      <c r="B154">
        <v>56099</v>
      </c>
      <c r="C154" t="s">
        <v>39</v>
      </c>
      <c r="D154">
        <v>104</v>
      </c>
      <c r="E154" t="s">
        <v>209</v>
      </c>
      <c r="F154" t="s">
        <v>445</v>
      </c>
      <c r="G154">
        <v>3</v>
      </c>
      <c r="H154">
        <v>1</v>
      </c>
      <c r="I154">
        <v>4439.2299999999996</v>
      </c>
      <c r="J154" s="22">
        <v>45461</v>
      </c>
      <c r="K154" s="22">
        <v>45461</v>
      </c>
      <c r="L154" s="22">
        <v>45461</v>
      </c>
      <c r="M154">
        <v>13317.71</v>
      </c>
      <c r="N154">
        <v>13317.71</v>
      </c>
      <c r="O154" s="22">
        <v>45441.000347222223</v>
      </c>
      <c r="P154" t="s">
        <v>192</v>
      </c>
      <c r="S154" t="s">
        <v>398</v>
      </c>
      <c r="T154" t="s">
        <v>196</v>
      </c>
      <c r="U154" t="s">
        <v>197</v>
      </c>
      <c r="V154" t="s">
        <v>198</v>
      </c>
      <c r="W154" t="s">
        <v>446</v>
      </c>
    </row>
    <row r="155" spans="1:23" x14ac:dyDescent="0.35">
      <c r="A155">
        <v>2540</v>
      </c>
      <c r="B155">
        <v>56413</v>
      </c>
      <c r="C155" t="s">
        <v>39</v>
      </c>
      <c r="D155">
        <v>104</v>
      </c>
      <c r="E155" t="s">
        <v>264</v>
      </c>
      <c r="F155" t="s">
        <v>445</v>
      </c>
      <c r="G155">
        <v>2</v>
      </c>
      <c r="H155">
        <v>2</v>
      </c>
      <c r="I155">
        <v>4023.78</v>
      </c>
      <c r="J155" s="22">
        <v>45461</v>
      </c>
      <c r="K155" s="22">
        <v>45461</v>
      </c>
      <c r="L155" s="22">
        <v>45461</v>
      </c>
      <c r="M155">
        <v>8047.55</v>
      </c>
      <c r="N155">
        <v>8047.55</v>
      </c>
      <c r="O155" s="22">
        <v>45443.000347222223</v>
      </c>
      <c r="P155" t="s">
        <v>192</v>
      </c>
      <c r="S155" t="s">
        <v>395</v>
      </c>
      <c r="T155" t="s">
        <v>196</v>
      </c>
      <c r="U155" t="s">
        <v>197</v>
      </c>
      <c r="V155" t="s">
        <v>198</v>
      </c>
      <c r="W155" t="s">
        <v>446</v>
      </c>
    </row>
    <row r="156" spans="1:23" x14ac:dyDescent="0.35">
      <c r="A156">
        <v>2663</v>
      </c>
      <c r="B156">
        <v>57449</v>
      </c>
      <c r="C156" t="s">
        <v>39</v>
      </c>
      <c r="D156">
        <v>104</v>
      </c>
      <c r="E156" t="s">
        <v>208</v>
      </c>
      <c r="F156" t="s">
        <v>445</v>
      </c>
      <c r="G156">
        <v>3</v>
      </c>
      <c r="H156">
        <v>1</v>
      </c>
      <c r="I156">
        <v>1923.4</v>
      </c>
      <c r="J156" s="22">
        <v>45461</v>
      </c>
      <c r="K156" s="22">
        <v>45461</v>
      </c>
      <c r="L156" s="22">
        <v>45461</v>
      </c>
      <c r="M156">
        <v>5770.2</v>
      </c>
      <c r="N156">
        <v>5770.2</v>
      </c>
      <c r="O156" s="22">
        <v>45449.000347222223</v>
      </c>
      <c r="P156" t="s">
        <v>192</v>
      </c>
      <c r="S156" t="s">
        <v>398</v>
      </c>
      <c r="T156" t="s">
        <v>196</v>
      </c>
      <c r="U156" t="s">
        <v>197</v>
      </c>
      <c r="V156" t="s">
        <v>198</v>
      </c>
      <c r="W156" t="s">
        <v>446</v>
      </c>
    </row>
    <row r="157" spans="1:23" x14ac:dyDescent="0.35">
      <c r="A157">
        <v>2668</v>
      </c>
      <c r="B157">
        <v>57466</v>
      </c>
      <c r="C157" t="s">
        <v>39</v>
      </c>
      <c r="D157">
        <v>104</v>
      </c>
      <c r="E157" t="s">
        <v>448</v>
      </c>
      <c r="F157" t="s">
        <v>445</v>
      </c>
      <c r="G157">
        <v>2</v>
      </c>
      <c r="H157">
        <v>1</v>
      </c>
      <c r="I157">
        <v>480</v>
      </c>
      <c r="J157" s="22">
        <v>45461</v>
      </c>
      <c r="K157" s="22">
        <v>45461</v>
      </c>
      <c r="L157" s="22">
        <v>45461</v>
      </c>
      <c r="M157">
        <v>960</v>
      </c>
      <c r="N157">
        <v>960</v>
      </c>
      <c r="O157" s="22">
        <v>45449.000347222223</v>
      </c>
      <c r="P157" t="s">
        <v>192</v>
      </c>
      <c r="S157" t="s">
        <v>398</v>
      </c>
      <c r="T157" t="s">
        <v>196</v>
      </c>
      <c r="U157" t="s">
        <v>197</v>
      </c>
      <c r="V157" t="s">
        <v>198</v>
      </c>
      <c r="W157" t="s">
        <v>446</v>
      </c>
    </row>
    <row r="158" spans="1:23" x14ac:dyDescent="0.35">
      <c r="A158">
        <v>2737</v>
      </c>
      <c r="B158">
        <v>58133</v>
      </c>
      <c r="C158" t="s">
        <v>39</v>
      </c>
      <c r="D158">
        <v>104</v>
      </c>
      <c r="E158" t="s">
        <v>449</v>
      </c>
      <c r="F158" t="s">
        <v>445</v>
      </c>
      <c r="G158">
        <v>2</v>
      </c>
      <c r="H158">
        <v>1</v>
      </c>
      <c r="I158">
        <v>1037.33</v>
      </c>
      <c r="J158" s="22">
        <v>45461</v>
      </c>
      <c r="K158" s="22">
        <v>45461</v>
      </c>
      <c r="L158" s="22">
        <v>45461</v>
      </c>
      <c r="M158">
        <v>2074.66</v>
      </c>
      <c r="N158">
        <v>2074.66</v>
      </c>
      <c r="O158" s="22">
        <v>45455.000347222223</v>
      </c>
      <c r="P158" t="s">
        <v>192</v>
      </c>
      <c r="S158" t="s">
        <v>398</v>
      </c>
      <c r="T158" t="s">
        <v>196</v>
      </c>
      <c r="U158" t="s">
        <v>197</v>
      </c>
      <c r="V158" t="s">
        <v>198</v>
      </c>
      <c r="W158" t="s">
        <v>446</v>
      </c>
    </row>
    <row r="159" spans="1:23" x14ac:dyDescent="0.35">
      <c r="A159">
        <v>2455</v>
      </c>
      <c r="B159">
        <v>55876</v>
      </c>
      <c r="C159" t="s">
        <v>39</v>
      </c>
      <c r="D159">
        <v>104</v>
      </c>
      <c r="E159" t="s">
        <v>448</v>
      </c>
      <c r="F159" t="s">
        <v>445</v>
      </c>
      <c r="G159">
        <v>2</v>
      </c>
      <c r="H159">
        <v>2</v>
      </c>
      <c r="I159">
        <v>3097</v>
      </c>
      <c r="J159" s="22">
        <v>45460</v>
      </c>
      <c r="K159" s="22">
        <v>45460</v>
      </c>
      <c r="L159" s="22">
        <v>45460</v>
      </c>
      <c r="M159">
        <v>6194</v>
      </c>
      <c r="N159">
        <v>6194</v>
      </c>
      <c r="O159" s="22">
        <v>45440.000347222223</v>
      </c>
      <c r="P159" t="s">
        <v>192</v>
      </c>
      <c r="S159" t="s">
        <v>395</v>
      </c>
      <c r="T159" t="s">
        <v>196</v>
      </c>
      <c r="U159" t="s">
        <v>197</v>
      </c>
      <c r="V159" t="s">
        <v>198</v>
      </c>
      <c r="W159" t="s">
        <v>446</v>
      </c>
    </row>
    <row r="160" spans="1:23" x14ac:dyDescent="0.35">
      <c r="A160">
        <v>2457</v>
      </c>
      <c r="B160">
        <v>55878</v>
      </c>
      <c r="C160" t="s">
        <v>39</v>
      </c>
      <c r="D160">
        <v>104</v>
      </c>
      <c r="E160" t="s">
        <v>303</v>
      </c>
      <c r="F160" t="s">
        <v>445</v>
      </c>
      <c r="G160">
        <v>3</v>
      </c>
      <c r="H160">
        <v>2</v>
      </c>
      <c r="I160">
        <v>3573.92</v>
      </c>
      <c r="J160" s="22">
        <v>45460</v>
      </c>
      <c r="K160" s="22">
        <v>45460</v>
      </c>
      <c r="L160" s="22">
        <v>45460</v>
      </c>
      <c r="M160">
        <v>10721.75</v>
      </c>
      <c r="N160">
        <v>10721.75</v>
      </c>
      <c r="O160" s="22">
        <v>45440.000347222223</v>
      </c>
      <c r="P160" t="s">
        <v>192</v>
      </c>
      <c r="S160" t="s">
        <v>395</v>
      </c>
      <c r="T160" t="s">
        <v>196</v>
      </c>
      <c r="U160" t="s">
        <v>197</v>
      </c>
      <c r="V160" t="s">
        <v>198</v>
      </c>
      <c r="W160" t="s">
        <v>446</v>
      </c>
    </row>
    <row r="161" spans="1:23" x14ac:dyDescent="0.35">
      <c r="A161">
        <v>2328</v>
      </c>
      <c r="B161">
        <v>55009</v>
      </c>
      <c r="C161" t="s">
        <v>39</v>
      </c>
      <c r="D161">
        <v>104</v>
      </c>
      <c r="E161" t="s">
        <v>303</v>
      </c>
      <c r="F161" t="s">
        <v>445</v>
      </c>
      <c r="G161">
        <v>3</v>
      </c>
      <c r="H161">
        <v>3</v>
      </c>
      <c r="I161">
        <v>3109.57</v>
      </c>
      <c r="J161" s="22">
        <v>45460</v>
      </c>
      <c r="K161" s="22">
        <v>45460</v>
      </c>
      <c r="L161" s="22">
        <v>45460</v>
      </c>
      <c r="M161">
        <v>9328.69</v>
      </c>
      <c r="N161">
        <v>9328.69</v>
      </c>
      <c r="O161" s="22">
        <v>45433.000347222223</v>
      </c>
      <c r="P161" t="s">
        <v>192</v>
      </c>
      <c r="S161" t="s">
        <v>390</v>
      </c>
      <c r="T161" t="s">
        <v>196</v>
      </c>
      <c r="U161" t="s">
        <v>197</v>
      </c>
      <c r="V161" t="s">
        <v>198</v>
      </c>
      <c r="W161" t="s">
        <v>446</v>
      </c>
    </row>
    <row r="162" spans="1:23" x14ac:dyDescent="0.35">
      <c r="A162">
        <v>1948</v>
      </c>
      <c r="B162">
        <v>52127</v>
      </c>
      <c r="C162" t="s">
        <v>39</v>
      </c>
      <c r="D162">
        <v>104</v>
      </c>
      <c r="E162" t="s">
        <v>444</v>
      </c>
      <c r="F162" t="s">
        <v>445</v>
      </c>
      <c r="G162">
        <v>2</v>
      </c>
      <c r="H162">
        <v>2</v>
      </c>
      <c r="I162">
        <v>897.15</v>
      </c>
      <c r="J162" s="22">
        <v>45457</v>
      </c>
      <c r="K162" s="22">
        <v>45457</v>
      </c>
      <c r="L162" s="22">
        <v>45457</v>
      </c>
      <c r="M162">
        <v>1794.31</v>
      </c>
      <c r="N162">
        <v>1794.31</v>
      </c>
      <c r="O162" s="22">
        <v>45414.000347222223</v>
      </c>
      <c r="P162" t="s">
        <v>192</v>
      </c>
      <c r="R162" t="s">
        <v>221</v>
      </c>
      <c r="S162" t="s">
        <v>405</v>
      </c>
      <c r="T162" t="s">
        <v>196</v>
      </c>
      <c r="U162" t="s">
        <v>197</v>
      </c>
      <c r="V162" t="s">
        <v>198</v>
      </c>
      <c r="W162" t="s">
        <v>446</v>
      </c>
    </row>
    <row r="163" spans="1:23" x14ac:dyDescent="0.35">
      <c r="A163">
        <v>2450</v>
      </c>
      <c r="B163">
        <v>55868</v>
      </c>
      <c r="C163" t="s">
        <v>39</v>
      </c>
      <c r="D163">
        <v>104</v>
      </c>
      <c r="E163" t="s">
        <v>208</v>
      </c>
      <c r="F163" t="s">
        <v>445</v>
      </c>
      <c r="G163">
        <v>3</v>
      </c>
      <c r="H163">
        <v>2</v>
      </c>
      <c r="I163">
        <v>1592.17</v>
      </c>
      <c r="J163" s="22">
        <v>45457</v>
      </c>
      <c r="K163" s="22">
        <v>45457</v>
      </c>
      <c r="L163" s="22">
        <v>45457</v>
      </c>
      <c r="M163">
        <v>4776.5</v>
      </c>
      <c r="N163">
        <v>4776.5</v>
      </c>
      <c r="O163" s="22">
        <v>45440.000347222223</v>
      </c>
      <c r="P163" t="s">
        <v>192</v>
      </c>
      <c r="S163" t="s">
        <v>390</v>
      </c>
      <c r="T163" t="s">
        <v>196</v>
      </c>
      <c r="U163" t="s">
        <v>197</v>
      </c>
      <c r="V163" t="s">
        <v>198</v>
      </c>
      <c r="W163" t="s">
        <v>446</v>
      </c>
    </row>
    <row r="164" spans="1:23" x14ac:dyDescent="0.35">
      <c r="A164">
        <v>1945</v>
      </c>
      <c r="B164">
        <v>52123</v>
      </c>
      <c r="C164" t="s">
        <v>39</v>
      </c>
      <c r="D164">
        <v>104</v>
      </c>
      <c r="E164" t="s">
        <v>444</v>
      </c>
      <c r="F164" t="s">
        <v>445</v>
      </c>
      <c r="G164">
        <v>3</v>
      </c>
      <c r="H164">
        <v>2</v>
      </c>
      <c r="I164">
        <v>2415.8200000000002</v>
      </c>
      <c r="J164" s="22">
        <v>45456</v>
      </c>
      <c r="K164" s="22">
        <v>45456</v>
      </c>
      <c r="L164" s="22">
        <v>45456</v>
      </c>
      <c r="M164">
        <v>7247.45</v>
      </c>
      <c r="N164">
        <v>7247.45</v>
      </c>
      <c r="O164" s="22">
        <v>45414.000347222223</v>
      </c>
      <c r="P164" t="s">
        <v>192</v>
      </c>
      <c r="S164" t="s">
        <v>405</v>
      </c>
      <c r="T164" t="s">
        <v>196</v>
      </c>
      <c r="U164" t="s">
        <v>197</v>
      </c>
      <c r="V164" t="s">
        <v>198</v>
      </c>
      <c r="W164" t="s">
        <v>446</v>
      </c>
    </row>
    <row r="165" spans="1:23" x14ac:dyDescent="0.35">
      <c r="A165">
        <v>2272</v>
      </c>
      <c r="B165">
        <v>54335</v>
      </c>
      <c r="C165" t="s">
        <v>39</v>
      </c>
      <c r="D165">
        <v>104</v>
      </c>
      <c r="E165" t="s">
        <v>444</v>
      </c>
      <c r="F165" t="s">
        <v>445</v>
      </c>
      <c r="G165">
        <v>4</v>
      </c>
      <c r="H165">
        <v>4</v>
      </c>
      <c r="I165">
        <v>1067.17</v>
      </c>
      <c r="J165" s="22">
        <v>45456</v>
      </c>
      <c r="K165" s="22">
        <v>45456</v>
      </c>
      <c r="L165" s="22">
        <v>45456</v>
      </c>
      <c r="M165">
        <v>4268.6899999999996</v>
      </c>
      <c r="N165">
        <v>4268.6899999999996</v>
      </c>
      <c r="O165" s="22">
        <v>45428.000347222223</v>
      </c>
      <c r="P165" t="s">
        <v>192</v>
      </c>
      <c r="S165" t="s">
        <v>395</v>
      </c>
      <c r="T165" t="s">
        <v>196</v>
      </c>
      <c r="U165" t="s">
        <v>197</v>
      </c>
      <c r="V165" t="s">
        <v>198</v>
      </c>
      <c r="W165" t="s">
        <v>446</v>
      </c>
    </row>
    <row r="166" spans="1:23" x14ac:dyDescent="0.35">
      <c r="A166">
        <v>2306</v>
      </c>
      <c r="B166">
        <v>54733</v>
      </c>
      <c r="C166" t="s">
        <v>39</v>
      </c>
      <c r="D166">
        <v>104</v>
      </c>
      <c r="E166" t="s">
        <v>208</v>
      </c>
      <c r="F166" t="s">
        <v>445</v>
      </c>
      <c r="G166">
        <v>3</v>
      </c>
      <c r="H166">
        <v>3</v>
      </c>
      <c r="I166">
        <v>1861.3</v>
      </c>
      <c r="J166" s="22">
        <v>45456</v>
      </c>
      <c r="K166" s="22">
        <v>45456</v>
      </c>
      <c r="L166" s="22">
        <v>45456</v>
      </c>
      <c r="M166">
        <v>5583.9</v>
      </c>
      <c r="N166">
        <v>5583.9</v>
      </c>
      <c r="O166" s="22">
        <v>45432.000347222223</v>
      </c>
      <c r="P166" t="s">
        <v>192</v>
      </c>
      <c r="S166" t="s">
        <v>405</v>
      </c>
      <c r="T166" t="s">
        <v>196</v>
      </c>
      <c r="U166" t="s">
        <v>197</v>
      </c>
      <c r="V166" t="s">
        <v>198</v>
      </c>
      <c r="W166" t="s">
        <v>446</v>
      </c>
    </row>
    <row r="167" spans="1:23" x14ac:dyDescent="0.35">
      <c r="A167">
        <v>2537</v>
      </c>
      <c r="B167">
        <v>56410</v>
      </c>
      <c r="C167" t="s">
        <v>39</v>
      </c>
      <c r="D167">
        <v>104</v>
      </c>
      <c r="E167" t="s">
        <v>235</v>
      </c>
      <c r="F167" t="s">
        <v>445</v>
      </c>
      <c r="G167">
        <v>2</v>
      </c>
      <c r="H167">
        <v>1</v>
      </c>
      <c r="I167">
        <v>1620.82</v>
      </c>
      <c r="J167" s="22">
        <v>45455</v>
      </c>
      <c r="K167" s="22">
        <v>45455</v>
      </c>
      <c r="L167" s="22">
        <v>45455</v>
      </c>
      <c r="M167">
        <v>3241.64</v>
      </c>
      <c r="N167">
        <v>3241.64</v>
      </c>
      <c r="O167" s="22">
        <v>45443.000347222223</v>
      </c>
      <c r="P167" t="s">
        <v>192</v>
      </c>
      <c r="Q167" t="s">
        <v>210</v>
      </c>
      <c r="R167" t="s">
        <v>221</v>
      </c>
      <c r="S167" t="s">
        <v>395</v>
      </c>
      <c r="T167" t="s">
        <v>196</v>
      </c>
      <c r="U167" t="s">
        <v>197</v>
      </c>
      <c r="V167" t="s">
        <v>198</v>
      </c>
      <c r="W167" t="s">
        <v>446</v>
      </c>
    </row>
    <row r="168" spans="1:23" x14ac:dyDescent="0.35">
      <c r="A168">
        <v>2542</v>
      </c>
      <c r="B168">
        <v>56417</v>
      </c>
      <c r="C168" t="s">
        <v>39</v>
      </c>
      <c r="D168">
        <v>104</v>
      </c>
      <c r="E168" t="s">
        <v>449</v>
      </c>
      <c r="F168" t="s">
        <v>445</v>
      </c>
      <c r="G168">
        <v>2</v>
      </c>
      <c r="H168">
        <v>2</v>
      </c>
      <c r="I168">
        <v>756.01</v>
      </c>
      <c r="J168" s="22">
        <v>45455</v>
      </c>
      <c r="K168" s="22">
        <v>45455</v>
      </c>
      <c r="L168" s="22">
        <v>45455</v>
      </c>
      <c r="M168">
        <v>1512.02</v>
      </c>
      <c r="N168">
        <v>1512.02</v>
      </c>
      <c r="O168" s="22">
        <v>45443.000347222223</v>
      </c>
      <c r="P168" t="s">
        <v>192</v>
      </c>
      <c r="Q168" t="s">
        <v>210</v>
      </c>
      <c r="R168" t="s">
        <v>211</v>
      </c>
      <c r="S168" t="s">
        <v>390</v>
      </c>
      <c r="T168" t="s">
        <v>196</v>
      </c>
      <c r="U168" t="s">
        <v>197</v>
      </c>
      <c r="V168" t="s">
        <v>198</v>
      </c>
      <c r="W168" t="s">
        <v>446</v>
      </c>
    </row>
    <row r="169" spans="1:23" x14ac:dyDescent="0.35">
      <c r="A169">
        <v>2544</v>
      </c>
      <c r="B169">
        <v>56418</v>
      </c>
      <c r="C169" t="s">
        <v>39</v>
      </c>
      <c r="D169">
        <v>104</v>
      </c>
      <c r="E169" t="s">
        <v>450</v>
      </c>
      <c r="F169" t="s">
        <v>445</v>
      </c>
      <c r="G169">
        <v>2</v>
      </c>
      <c r="H169">
        <v>2</v>
      </c>
      <c r="I169">
        <v>2504.9</v>
      </c>
      <c r="J169" s="22">
        <v>45455</v>
      </c>
      <c r="K169" s="22">
        <v>45455</v>
      </c>
      <c r="L169" s="22">
        <v>45455</v>
      </c>
      <c r="M169">
        <v>5009.8</v>
      </c>
      <c r="N169">
        <v>5009.8</v>
      </c>
      <c r="O169" s="22">
        <v>45443.000347222223</v>
      </c>
      <c r="P169" t="s">
        <v>192</v>
      </c>
      <c r="Q169" t="s">
        <v>210</v>
      </c>
      <c r="R169" t="s">
        <v>211</v>
      </c>
      <c r="S169" t="s">
        <v>390</v>
      </c>
      <c r="T169" t="s">
        <v>196</v>
      </c>
      <c r="U169" t="s">
        <v>197</v>
      </c>
      <c r="V169" t="s">
        <v>198</v>
      </c>
      <c r="W169" t="s">
        <v>446</v>
      </c>
    </row>
    <row r="170" spans="1:23" x14ac:dyDescent="0.35">
      <c r="A170">
        <v>2661</v>
      </c>
      <c r="B170">
        <v>57448</v>
      </c>
      <c r="C170" t="s">
        <v>39</v>
      </c>
      <c r="D170">
        <v>104</v>
      </c>
      <c r="E170" t="s">
        <v>449</v>
      </c>
      <c r="F170" t="s">
        <v>445</v>
      </c>
      <c r="G170">
        <v>2</v>
      </c>
      <c r="H170">
        <v>1</v>
      </c>
      <c r="I170">
        <v>1226.5</v>
      </c>
      <c r="J170" s="22">
        <v>45455</v>
      </c>
      <c r="K170" s="22">
        <v>45455</v>
      </c>
      <c r="L170" s="22">
        <v>45455</v>
      </c>
      <c r="M170">
        <v>2453</v>
      </c>
      <c r="N170">
        <v>2453</v>
      </c>
      <c r="O170" s="22">
        <v>45449.000347222223</v>
      </c>
      <c r="P170" t="s">
        <v>192</v>
      </c>
      <c r="S170" t="s">
        <v>395</v>
      </c>
      <c r="T170" t="s">
        <v>196</v>
      </c>
      <c r="U170" t="s">
        <v>197</v>
      </c>
      <c r="V170" t="s">
        <v>198</v>
      </c>
      <c r="W170" t="s">
        <v>446</v>
      </c>
    </row>
    <row r="171" spans="1:23" x14ac:dyDescent="0.35">
      <c r="A171">
        <v>2539</v>
      </c>
      <c r="B171">
        <v>56413</v>
      </c>
      <c r="C171" t="s">
        <v>39</v>
      </c>
      <c r="D171">
        <v>104</v>
      </c>
      <c r="E171" t="s">
        <v>264</v>
      </c>
      <c r="F171" t="s">
        <v>445</v>
      </c>
      <c r="G171">
        <v>2</v>
      </c>
      <c r="H171">
        <v>1</v>
      </c>
      <c r="I171">
        <v>4023.77</v>
      </c>
      <c r="J171" s="22">
        <v>45454</v>
      </c>
      <c r="K171" s="22">
        <v>45454</v>
      </c>
      <c r="L171" s="22">
        <v>45454</v>
      </c>
      <c r="M171">
        <v>8047.55</v>
      </c>
      <c r="N171">
        <v>8047.55</v>
      </c>
      <c r="O171" s="22">
        <v>45443.000347222223</v>
      </c>
      <c r="P171" t="s">
        <v>192</v>
      </c>
      <c r="S171" t="s">
        <v>395</v>
      </c>
      <c r="T171" t="s">
        <v>196</v>
      </c>
      <c r="U171" t="s">
        <v>197</v>
      </c>
      <c r="V171" t="s">
        <v>198</v>
      </c>
      <c r="W171" t="s">
        <v>446</v>
      </c>
    </row>
    <row r="172" spans="1:23" x14ac:dyDescent="0.35">
      <c r="A172">
        <v>2218</v>
      </c>
      <c r="B172">
        <v>54054</v>
      </c>
      <c r="C172" t="s">
        <v>39</v>
      </c>
      <c r="D172">
        <v>104</v>
      </c>
      <c r="E172" t="s">
        <v>209</v>
      </c>
      <c r="F172" t="s">
        <v>445</v>
      </c>
      <c r="G172">
        <v>3</v>
      </c>
      <c r="H172">
        <v>2</v>
      </c>
      <c r="I172">
        <v>3677.53</v>
      </c>
      <c r="J172" s="22">
        <v>45454</v>
      </c>
      <c r="K172" s="22">
        <v>45454</v>
      </c>
      <c r="L172" s="22">
        <v>45454</v>
      </c>
      <c r="M172">
        <v>11032.6</v>
      </c>
      <c r="N172">
        <v>11032.6</v>
      </c>
      <c r="O172" s="22">
        <v>45427.000347222223</v>
      </c>
      <c r="P172" t="s">
        <v>192</v>
      </c>
      <c r="S172" t="s">
        <v>390</v>
      </c>
      <c r="T172" t="s">
        <v>196</v>
      </c>
      <c r="U172" t="s">
        <v>197</v>
      </c>
      <c r="V172" t="s">
        <v>198</v>
      </c>
      <c r="W172" t="s">
        <v>446</v>
      </c>
    </row>
    <row r="173" spans="1:23" x14ac:dyDescent="0.35">
      <c r="A173">
        <v>2355</v>
      </c>
      <c r="B173">
        <v>55329</v>
      </c>
      <c r="C173" t="s">
        <v>39</v>
      </c>
      <c r="D173">
        <v>104</v>
      </c>
      <c r="E173" t="s">
        <v>209</v>
      </c>
      <c r="F173" t="s">
        <v>445</v>
      </c>
      <c r="G173">
        <v>3</v>
      </c>
      <c r="H173">
        <v>1</v>
      </c>
      <c r="I173">
        <v>2697.12</v>
      </c>
      <c r="J173" s="22">
        <v>45454</v>
      </c>
      <c r="K173" s="22">
        <v>45454</v>
      </c>
      <c r="L173" s="22">
        <v>45454</v>
      </c>
      <c r="M173">
        <v>8091.38</v>
      </c>
      <c r="N173">
        <v>8091.38</v>
      </c>
      <c r="O173" s="22">
        <v>45435.000347222223</v>
      </c>
      <c r="P173" t="s">
        <v>192</v>
      </c>
      <c r="S173" t="s">
        <v>395</v>
      </c>
      <c r="T173" t="s">
        <v>196</v>
      </c>
      <c r="U173" t="s">
        <v>197</v>
      </c>
      <c r="V173" t="s">
        <v>198</v>
      </c>
      <c r="W173" t="s">
        <v>446</v>
      </c>
    </row>
    <row r="174" spans="1:23" x14ac:dyDescent="0.35">
      <c r="A174">
        <v>2039</v>
      </c>
      <c r="B174">
        <v>52898</v>
      </c>
      <c r="C174" t="s">
        <v>39</v>
      </c>
      <c r="D174">
        <v>104</v>
      </c>
      <c r="E174" t="s">
        <v>303</v>
      </c>
      <c r="F174" t="s">
        <v>445</v>
      </c>
      <c r="G174">
        <v>4</v>
      </c>
      <c r="H174">
        <v>4</v>
      </c>
      <c r="I174">
        <v>3240.42</v>
      </c>
      <c r="J174" s="22">
        <v>45451</v>
      </c>
      <c r="K174" s="22">
        <v>45453</v>
      </c>
      <c r="L174" s="22">
        <v>45453</v>
      </c>
      <c r="M174">
        <v>12961.68</v>
      </c>
      <c r="N174">
        <v>12961.68</v>
      </c>
      <c r="O174" s="22">
        <v>45419.000347222223</v>
      </c>
      <c r="P174" t="s">
        <v>192</v>
      </c>
      <c r="S174" t="s">
        <v>418</v>
      </c>
      <c r="T174" t="s">
        <v>196</v>
      </c>
      <c r="U174" t="s">
        <v>197</v>
      </c>
      <c r="V174" t="s">
        <v>198</v>
      </c>
      <c r="W174" t="s">
        <v>446</v>
      </c>
    </row>
    <row r="175" spans="1:23" x14ac:dyDescent="0.35">
      <c r="A175">
        <v>2301</v>
      </c>
      <c r="B175">
        <v>54724</v>
      </c>
      <c r="C175" t="s">
        <v>39</v>
      </c>
      <c r="D175">
        <v>104</v>
      </c>
      <c r="E175" t="s">
        <v>448</v>
      </c>
      <c r="F175" t="s">
        <v>445</v>
      </c>
      <c r="G175">
        <v>2</v>
      </c>
      <c r="H175">
        <v>2</v>
      </c>
      <c r="I175">
        <v>400</v>
      </c>
      <c r="J175" s="22">
        <v>45453</v>
      </c>
      <c r="K175" s="22">
        <v>45453</v>
      </c>
      <c r="L175" s="22">
        <v>45453</v>
      </c>
      <c r="M175">
        <v>800</v>
      </c>
      <c r="N175">
        <v>800</v>
      </c>
      <c r="O175" s="22">
        <v>45432.000347222223</v>
      </c>
      <c r="P175" t="s">
        <v>192</v>
      </c>
      <c r="S175" t="s">
        <v>390</v>
      </c>
      <c r="T175" t="s">
        <v>196</v>
      </c>
      <c r="U175" t="s">
        <v>197</v>
      </c>
      <c r="V175" t="s">
        <v>198</v>
      </c>
      <c r="W175" t="s">
        <v>446</v>
      </c>
    </row>
    <row r="176" spans="1:23" x14ac:dyDescent="0.35">
      <c r="A176">
        <v>2327</v>
      </c>
      <c r="B176">
        <v>55009</v>
      </c>
      <c r="C176" t="s">
        <v>39</v>
      </c>
      <c r="D176">
        <v>104</v>
      </c>
      <c r="E176" t="s">
        <v>303</v>
      </c>
      <c r="F176" t="s">
        <v>445</v>
      </c>
      <c r="G176">
        <v>3</v>
      </c>
      <c r="H176">
        <v>2</v>
      </c>
      <c r="I176">
        <v>3109.56</v>
      </c>
      <c r="J176" s="22">
        <v>45453</v>
      </c>
      <c r="K176" s="22">
        <v>45453</v>
      </c>
      <c r="L176" s="22">
        <v>45453</v>
      </c>
      <c r="M176">
        <v>9328.69</v>
      </c>
      <c r="N176">
        <v>9328.69</v>
      </c>
      <c r="O176" s="22">
        <v>45433.000347222223</v>
      </c>
      <c r="P176" t="s">
        <v>192</v>
      </c>
      <c r="S176" t="s">
        <v>390</v>
      </c>
      <c r="T176" t="s">
        <v>196</v>
      </c>
      <c r="U176" t="s">
        <v>197</v>
      </c>
      <c r="V176" t="s">
        <v>198</v>
      </c>
      <c r="W176" t="s">
        <v>446</v>
      </c>
    </row>
    <row r="177" spans="1:23" x14ac:dyDescent="0.35">
      <c r="A177">
        <v>2453</v>
      </c>
      <c r="B177">
        <v>55869</v>
      </c>
      <c r="C177" t="s">
        <v>39</v>
      </c>
      <c r="D177">
        <v>104</v>
      </c>
      <c r="E177" t="s">
        <v>449</v>
      </c>
      <c r="F177" t="s">
        <v>445</v>
      </c>
      <c r="G177">
        <v>2</v>
      </c>
      <c r="H177">
        <v>2</v>
      </c>
      <c r="I177">
        <v>1035</v>
      </c>
      <c r="J177" s="22">
        <v>45451</v>
      </c>
      <c r="K177" s="22">
        <v>45453</v>
      </c>
      <c r="L177" s="22">
        <v>45453</v>
      </c>
      <c r="M177">
        <v>2070</v>
      </c>
      <c r="N177">
        <v>2070</v>
      </c>
      <c r="O177" s="22">
        <v>45440.000347222223</v>
      </c>
      <c r="P177" t="s">
        <v>192</v>
      </c>
      <c r="S177" t="s">
        <v>405</v>
      </c>
      <c r="T177" t="s">
        <v>196</v>
      </c>
      <c r="U177" t="s">
        <v>197</v>
      </c>
      <c r="V177" t="s">
        <v>198</v>
      </c>
      <c r="W177" t="s">
        <v>446</v>
      </c>
    </row>
    <row r="178" spans="1:23" x14ac:dyDescent="0.35">
      <c r="A178">
        <v>2454</v>
      </c>
      <c r="B178">
        <v>55876</v>
      </c>
      <c r="C178" t="s">
        <v>39</v>
      </c>
      <c r="D178">
        <v>104</v>
      </c>
      <c r="E178" t="s">
        <v>448</v>
      </c>
      <c r="F178" t="s">
        <v>445</v>
      </c>
      <c r="G178">
        <v>2</v>
      </c>
      <c r="H178">
        <v>1</v>
      </c>
      <c r="I178">
        <v>3097</v>
      </c>
      <c r="J178" s="22">
        <v>45453</v>
      </c>
      <c r="K178" s="22">
        <v>45453</v>
      </c>
      <c r="L178" s="22">
        <v>45453</v>
      </c>
      <c r="M178">
        <v>6194</v>
      </c>
      <c r="N178">
        <v>6194</v>
      </c>
      <c r="O178" s="22">
        <v>45440.000347222223</v>
      </c>
      <c r="P178" t="s">
        <v>192</v>
      </c>
      <c r="S178" t="s">
        <v>395</v>
      </c>
      <c r="T178" t="s">
        <v>196</v>
      </c>
      <c r="U178" t="s">
        <v>197</v>
      </c>
      <c r="V178" t="s">
        <v>198</v>
      </c>
      <c r="W178" t="s">
        <v>446</v>
      </c>
    </row>
    <row r="179" spans="1:23" x14ac:dyDescent="0.35">
      <c r="A179">
        <v>2456</v>
      </c>
      <c r="B179">
        <v>55878</v>
      </c>
      <c r="C179" t="s">
        <v>39</v>
      </c>
      <c r="D179">
        <v>104</v>
      </c>
      <c r="E179" t="s">
        <v>303</v>
      </c>
      <c r="F179" t="s">
        <v>445</v>
      </c>
      <c r="G179">
        <v>3</v>
      </c>
      <c r="H179">
        <v>1</v>
      </c>
      <c r="I179">
        <v>3573.92</v>
      </c>
      <c r="J179" s="22">
        <v>45453</v>
      </c>
      <c r="K179" s="22">
        <v>45453</v>
      </c>
      <c r="L179" s="22">
        <v>45453</v>
      </c>
      <c r="M179">
        <v>10721.75</v>
      </c>
      <c r="N179">
        <v>10721.75</v>
      </c>
      <c r="O179" s="22">
        <v>45440.000347222223</v>
      </c>
      <c r="P179" t="s">
        <v>192</v>
      </c>
      <c r="S179" t="s">
        <v>395</v>
      </c>
      <c r="T179" t="s">
        <v>196</v>
      </c>
      <c r="U179" t="s">
        <v>197</v>
      </c>
      <c r="V179" t="s">
        <v>198</v>
      </c>
      <c r="W179" t="s">
        <v>446</v>
      </c>
    </row>
    <row r="180" spans="1:23" x14ac:dyDescent="0.35">
      <c r="A180">
        <v>2449</v>
      </c>
      <c r="B180">
        <v>55868</v>
      </c>
      <c r="C180" t="s">
        <v>39</v>
      </c>
      <c r="D180">
        <v>104</v>
      </c>
      <c r="E180" t="s">
        <v>208</v>
      </c>
      <c r="F180" t="s">
        <v>445</v>
      </c>
      <c r="G180">
        <v>3</v>
      </c>
      <c r="H180">
        <v>1</v>
      </c>
      <c r="I180">
        <v>1592.17</v>
      </c>
      <c r="J180" s="22">
        <v>45450</v>
      </c>
      <c r="K180" s="22">
        <v>45450</v>
      </c>
      <c r="L180" s="22">
        <v>45450</v>
      </c>
      <c r="M180">
        <v>4776.5</v>
      </c>
      <c r="N180">
        <v>4776.5</v>
      </c>
      <c r="O180" s="22">
        <v>45440.000347222223</v>
      </c>
      <c r="P180" t="s">
        <v>192</v>
      </c>
      <c r="S180" t="s">
        <v>390</v>
      </c>
      <c r="T180" t="s">
        <v>196</v>
      </c>
      <c r="U180" t="s">
        <v>197</v>
      </c>
      <c r="V180" t="s">
        <v>198</v>
      </c>
      <c r="W180" t="s">
        <v>446</v>
      </c>
    </row>
    <row r="181" spans="1:23" x14ac:dyDescent="0.35">
      <c r="A181">
        <v>1826</v>
      </c>
      <c r="B181">
        <v>51423</v>
      </c>
      <c r="C181" t="s">
        <v>39</v>
      </c>
      <c r="D181">
        <v>104</v>
      </c>
      <c r="E181" t="s">
        <v>444</v>
      </c>
      <c r="F181" t="s">
        <v>445</v>
      </c>
      <c r="G181">
        <v>3</v>
      </c>
      <c r="H181">
        <v>2</v>
      </c>
      <c r="I181">
        <v>3110.55</v>
      </c>
      <c r="J181" s="22">
        <v>45450</v>
      </c>
      <c r="K181" s="22">
        <v>45450</v>
      </c>
      <c r="L181" s="22">
        <v>45450</v>
      </c>
      <c r="M181">
        <v>9331.66</v>
      </c>
      <c r="N181">
        <v>9331.66</v>
      </c>
      <c r="O181" s="22">
        <v>45407.000347222223</v>
      </c>
      <c r="P181" t="s">
        <v>192</v>
      </c>
      <c r="S181" t="s">
        <v>412</v>
      </c>
      <c r="T181" t="s">
        <v>196</v>
      </c>
      <c r="U181" t="s">
        <v>197</v>
      </c>
      <c r="V181" t="s">
        <v>198</v>
      </c>
      <c r="W181" t="s">
        <v>446</v>
      </c>
    </row>
    <row r="182" spans="1:23" x14ac:dyDescent="0.35">
      <c r="A182">
        <v>2089</v>
      </c>
      <c r="B182">
        <v>53121</v>
      </c>
      <c r="C182" t="s">
        <v>39</v>
      </c>
      <c r="D182">
        <v>104</v>
      </c>
      <c r="E182" t="s">
        <v>209</v>
      </c>
      <c r="F182" t="s">
        <v>445</v>
      </c>
      <c r="G182">
        <v>5</v>
      </c>
      <c r="H182">
        <v>5</v>
      </c>
      <c r="I182">
        <v>2468.04</v>
      </c>
      <c r="J182" s="22">
        <v>45450</v>
      </c>
      <c r="K182" s="22">
        <v>45450</v>
      </c>
      <c r="L182" s="22">
        <v>45450</v>
      </c>
      <c r="M182">
        <v>12340.21</v>
      </c>
      <c r="N182">
        <v>12340.21</v>
      </c>
      <c r="O182" s="22">
        <v>45420.000347222223</v>
      </c>
      <c r="P182" t="s">
        <v>192</v>
      </c>
      <c r="S182" t="s">
        <v>412</v>
      </c>
      <c r="T182" t="s">
        <v>196</v>
      </c>
      <c r="U182" t="s">
        <v>197</v>
      </c>
      <c r="V182" t="s">
        <v>198</v>
      </c>
      <c r="W182" t="s">
        <v>446</v>
      </c>
    </row>
    <row r="183" spans="1:23" x14ac:dyDescent="0.35">
      <c r="A183">
        <v>2147</v>
      </c>
      <c r="B183">
        <v>53695</v>
      </c>
      <c r="C183" t="s">
        <v>39</v>
      </c>
      <c r="D183">
        <v>104</v>
      </c>
      <c r="E183" t="s">
        <v>444</v>
      </c>
      <c r="F183" t="s">
        <v>445</v>
      </c>
      <c r="G183">
        <v>2</v>
      </c>
      <c r="H183">
        <v>1</v>
      </c>
      <c r="I183">
        <v>598.11</v>
      </c>
      <c r="J183" s="22">
        <v>45449</v>
      </c>
      <c r="K183" s="22">
        <v>45449</v>
      </c>
      <c r="L183" s="22">
        <v>45449</v>
      </c>
      <c r="M183">
        <v>1196.21</v>
      </c>
      <c r="N183">
        <v>1196.21</v>
      </c>
      <c r="O183" s="22">
        <v>45422.000347222223</v>
      </c>
      <c r="P183" t="s">
        <v>192</v>
      </c>
      <c r="S183" t="s">
        <v>390</v>
      </c>
      <c r="T183" t="s">
        <v>196</v>
      </c>
      <c r="U183" t="s">
        <v>197</v>
      </c>
      <c r="V183" t="s">
        <v>198</v>
      </c>
      <c r="W183" t="s">
        <v>446</v>
      </c>
    </row>
    <row r="184" spans="1:23" x14ac:dyDescent="0.35">
      <c r="A184">
        <v>2305</v>
      </c>
      <c r="B184">
        <v>54733</v>
      </c>
      <c r="C184" t="s">
        <v>39</v>
      </c>
      <c r="D184">
        <v>104</v>
      </c>
      <c r="E184" t="s">
        <v>208</v>
      </c>
      <c r="F184" t="s">
        <v>445</v>
      </c>
      <c r="G184">
        <v>3</v>
      </c>
      <c r="H184">
        <v>2</v>
      </c>
      <c r="I184">
        <v>1861.3</v>
      </c>
      <c r="J184" s="22">
        <v>45449</v>
      </c>
      <c r="K184" s="22">
        <v>45449</v>
      </c>
      <c r="L184" s="22">
        <v>45449</v>
      </c>
      <c r="M184">
        <v>5583.9</v>
      </c>
      <c r="N184">
        <v>5583.9</v>
      </c>
      <c r="O184" s="22">
        <v>45432.000347222223</v>
      </c>
      <c r="P184" t="s">
        <v>192</v>
      </c>
      <c r="S184" t="s">
        <v>405</v>
      </c>
      <c r="T184" t="s">
        <v>196</v>
      </c>
      <c r="U184" t="s">
        <v>197</v>
      </c>
      <c r="V184" t="s">
        <v>198</v>
      </c>
      <c r="W184" t="s">
        <v>446</v>
      </c>
    </row>
    <row r="185" spans="1:23" x14ac:dyDescent="0.35">
      <c r="A185">
        <v>2541</v>
      </c>
      <c r="B185">
        <v>56417</v>
      </c>
      <c r="C185" t="s">
        <v>39</v>
      </c>
      <c r="D185">
        <v>104</v>
      </c>
      <c r="E185" t="s">
        <v>449</v>
      </c>
      <c r="F185" t="s">
        <v>445</v>
      </c>
      <c r="G185">
        <v>2</v>
      </c>
      <c r="H185">
        <v>1</v>
      </c>
      <c r="I185">
        <v>756.01</v>
      </c>
      <c r="J185" s="22">
        <v>45448</v>
      </c>
      <c r="K185" s="22">
        <v>45448</v>
      </c>
      <c r="L185" s="22">
        <v>45448</v>
      </c>
      <c r="M185">
        <v>1512.02</v>
      </c>
      <c r="N185">
        <v>1512.02</v>
      </c>
      <c r="O185" s="22">
        <v>45443.000347222223</v>
      </c>
      <c r="P185" t="s">
        <v>192</v>
      </c>
      <c r="Q185" t="s">
        <v>210</v>
      </c>
      <c r="R185" t="s">
        <v>211</v>
      </c>
      <c r="S185" t="s">
        <v>390</v>
      </c>
      <c r="T185" t="s">
        <v>196</v>
      </c>
      <c r="U185" t="s">
        <v>197</v>
      </c>
      <c r="V185" t="s">
        <v>198</v>
      </c>
      <c r="W185" t="s">
        <v>446</v>
      </c>
    </row>
    <row r="186" spans="1:23" x14ac:dyDescent="0.35">
      <c r="A186">
        <v>2543</v>
      </c>
      <c r="B186">
        <v>56418</v>
      </c>
      <c r="C186" t="s">
        <v>39</v>
      </c>
      <c r="D186">
        <v>104</v>
      </c>
      <c r="E186" t="s">
        <v>450</v>
      </c>
      <c r="F186" t="s">
        <v>445</v>
      </c>
      <c r="G186">
        <v>2</v>
      </c>
      <c r="H186">
        <v>1</v>
      </c>
      <c r="I186">
        <v>2504.9</v>
      </c>
      <c r="J186" s="22">
        <v>45448</v>
      </c>
      <c r="K186" s="22">
        <v>45448</v>
      </c>
      <c r="L186" s="22">
        <v>45448</v>
      </c>
      <c r="M186">
        <v>5009.8</v>
      </c>
      <c r="N186">
        <v>5009.8</v>
      </c>
      <c r="O186" s="22">
        <v>45443.000347222223</v>
      </c>
      <c r="P186" t="s">
        <v>192</v>
      </c>
      <c r="Q186" t="s">
        <v>210</v>
      </c>
      <c r="R186" t="s">
        <v>211</v>
      </c>
      <c r="S186" t="s">
        <v>390</v>
      </c>
      <c r="T186" t="s">
        <v>196</v>
      </c>
      <c r="U186" t="s">
        <v>197</v>
      </c>
      <c r="V186" t="s">
        <v>198</v>
      </c>
      <c r="W186" t="s">
        <v>446</v>
      </c>
    </row>
    <row r="187" spans="1:23" x14ac:dyDescent="0.35">
      <c r="A187">
        <v>2074</v>
      </c>
      <c r="B187">
        <v>53090</v>
      </c>
      <c r="C187" t="s">
        <v>39</v>
      </c>
      <c r="D187">
        <v>104</v>
      </c>
      <c r="E187" t="s">
        <v>444</v>
      </c>
      <c r="F187" t="s">
        <v>445</v>
      </c>
      <c r="G187">
        <v>3</v>
      </c>
      <c r="H187">
        <v>1</v>
      </c>
      <c r="I187">
        <v>755.94</v>
      </c>
      <c r="J187" s="22">
        <v>45448</v>
      </c>
      <c r="K187" s="22">
        <v>45448</v>
      </c>
      <c r="L187" s="22">
        <v>45448</v>
      </c>
      <c r="M187">
        <v>2267.8200000000002</v>
      </c>
      <c r="N187">
        <v>2267.8200000000002</v>
      </c>
      <c r="O187" s="22">
        <v>45420.000347222223</v>
      </c>
      <c r="P187" t="s">
        <v>192</v>
      </c>
      <c r="S187" t="s">
        <v>390</v>
      </c>
      <c r="T187" t="s">
        <v>196</v>
      </c>
      <c r="U187" t="s">
        <v>197</v>
      </c>
      <c r="V187" t="s">
        <v>198</v>
      </c>
      <c r="W187" t="s">
        <v>446</v>
      </c>
    </row>
    <row r="188" spans="1:23" x14ac:dyDescent="0.35">
      <c r="A188">
        <v>2088</v>
      </c>
      <c r="B188">
        <v>53121</v>
      </c>
      <c r="C188" t="s">
        <v>39</v>
      </c>
      <c r="D188">
        <v>104</v>
      </c>
      <c r="E188" t="s">
        <v>209</v>
      </c>
      <c r="F188" t="s">
        <v>445</v>
      </c>
      <c r="G188">
        <v>5</v>
      </c>
      <c r="H188">
        <v>4</v>
      </c>
      <c r="I188">
        <v>2468.04</v>
      </c>
      <c r="J188" s="22">
        <v>45447</v>
      </c>
      <c r="K188" s="22">
        <v>45447</v>
      </c>
      <c r="L188" s="22">
        <v>45447</v>
      </c>
      <c r="M188">
        <v>12340.21</v>
      </c>
      <c r="N188">
        <v>12340.21</v>
      </c>
      <c r="O188" s="22">
        <v>45420.000347222223</v>
      </c>
      <c r="P188" t="s">
        <v>192</v>
      </c>
      <c r="S188" t="s">
        <v>412</v>
      </c>
      <c r="T188" t="s">
        <v>196</v>
      </c>
      <c r="U188" t="s">
        <v>197</v>
      </c>
      <c r="V188" t="s">
        <v>198</v>
      </c>
      <c r="W188" t="s">
        <v>446</v>
      </c>
    </row>
    <row r="189" spans="1:23" x14ac:dyDescent="0.35">
      <c r="A189">
        <v>2217</v>
      </c>
      <c r="B189">
        <v>54054</v>
      </c>
      <c r="C189" t="s">
        <v>39</v>
      </c>
      <c r="D189">
        <v>104</v>
      </c>
      <c r="E189" t="s">
        <v>209</v>
      </c>
      <c r="F189" t="s">
        <v>445</v>
      </c>
      <c r="G189">
        <v>3</v>
      </c>
      <c r="H189">
        <v>1</v>
      </c>
      <c r="I189">
        <v>3677.54</v>
      </c>
      <c r="J189" s="22">
        <v>45447</v>
      </c>
      <c r="K189" s="22">
        <v>45447</v>
      </c>
      <c r="L189" s="22">
        <v>45447</v>
      </c>
      <c r="M189">
        <v>11032.6</v>
      </c>
      <c r="N189">
        <v>11032.6</v>
      </c>
      <c r="O189" s="22">
        <v>45427.000347222223</v>
      </c>
      <c r="P189" t="s">
        <v>192</v>
      </c>
      <c r="S189" t="s">
        <v>390</v>
      </c>
      <c r="T189" t="s">
        <v>196</v>
      </c>
      <c r="U189" t="s">
        <v>197</v>
      </c>
      <c r="V189" t="s">
        <v>198</v>
      </c>
      <c r="W189" t="s">
        <v>446</v>
      </c>
    </row>
    <row r="190" spans="1:23" x14ac:dyDescent="0.35">
      <c r="A190">
        <v>1759</v>
      </c>
      <c r="B190">
        <v>50864</v>
      </c>
      <c r="C190" t="s">
        <v>39</v>
      </c>
      <c r="D190">
        <v>104</v>
      </c>
      <c r="E190" t="s">
        <v>444</v>
      </c>
      <c r="F190" t="s">
        <v>445</v>
      </c>
      <c r="G190">
        <v>2</v>
      </c>
      <c r="H190">
        <v>2</v>
      </c>
      <c r="I190">
        <v>2535.86</v>
      </c>
      <c r="J190" s="22">
        <v>45445</v>
      </c>
      <c r="K190" s="22">
        <v>45446</v>
      </c>
      <c r="L190" s="22">
        <v>45446</v>
      </c>
      <c r="M190">
        <v>5071.72</v>
      </c>
      <c r="N190">
        <v>5071.72</v>
      </c>
      <c r="O190" s="22">
        <v>45405.000347222223</v>
      </c>
      <c r="P190" t="s">
        <v>192</v>
      </c>
      <c r="S190" t="s">
        <v>418</v>
      </c>
      <c r="T190" t="s">
        <v>196</v>
      </c>
      <c r="U190" t="s">
        <v>197</v>
      </c>
      <c r="V190" t="s">
        <v>198</v>
      </c>
      <c r="W190" t="s">
        <v>446</v>
      </c>
    </row>
    <row r="191" spans="1:23" x14ac:dyDescent="0.35">
      <c r="A191">
        <v>1983</v>
      </c>
      <c r="B191">
        <v>52388</v>
      </c>
      <c r="C191" t="s">
        <v>39</v>
      </c>
      <c r="D191">
        <v>104</v>
      </c>
      <c r="E191" t="s">
        <v>444</v>
      </c>
      <c r="F191" t="s">
        <v>445</v>
      </c>
      <c r="G191">
        <v>3</v>
      </c>
      <c r="H191">
        <v>3</v>
      </c>
      <c r="I191">
        <v>3718.99</v>
      </c>
      <c r="J191" s="22">
        <v>45444</v>
      </c>
      <c r="K191" s="22"/>
      <c r="L191" s="22">
        <v>45446</v>
      </c>
      <c r="M191">
        <v>11156.99</v>
      </c>
      <c r="N191">
        <v>11156.99</v>
      </c>
      <c r="O191" s="22">
        <v>45415.000347222223</v>
      </c>
      <c r="P191" t="s">
        <v>192</v>
      </c>
      <c r="Q191" t="s">
        <v>210</v>
      </c>
      <c r="R191" t="s">
        <v>221</v>
      </c>
      <c r="S191" t="s">
        <v>430</v>
      </c>
      <c r="T191" t="s">
        <v>196</v>
      </c>
      <c r="U191" t="s">
        <v>197</v>
      </c>
      <c r="V191" t="s">
        <v>198</v>
      </c>
      <c r="W191" t="s">
        <v>446</v>
      </c>
    </row>
    <row r="192" spans="1:23" x14ac:dyDescent="0.35">
      <c r="A192">
        <v>2038</v>
      </c>
      <c r="B192">
        <v>52898</v>
      </c>
      <c r="C192" t="s">
        <v>39</v>
      </c>
      <c r="D192">
        <v>104</v>
      </c>
      <c r="E192" t="s">
        <v>303</v>
      </c>
      <c r="F192" t="s">
        <v>445</v>
      </c>
      <c r="G192">
        <v>4</v>
      </c>
      <c r="H192">
        <v>3</v>
      </c>
      <c r="I192">
        <v>3240.42</v>
      </c>
      <c r="J192" s="22">
        <v>45444</v>
      </c>
      <c r="K192" s="22"/>
      <c r="L192" s="22">
        <v>45446</v>
      </c>
      <c r="M192">
        <v>12961.68</v>
      </c>
      <c r="N192">
        <v>12961.68</v>
      </c>
      <c r="O192" s="22">
        <v>45419.000347222223</v>
      </c>
      <c r="P192" t="s">
        <v>192</v>
      </c>
      <c r="S192" t="s">
        <v>418</v>
      </c>
      <c r="T192" t="s">
        <v>196</v>
      </c>
      <c r="U192" t="s">
        <v>197</v>
      </c>
      <c r="V192" t="s">
        <v>198</v>
      </c>
      <c r="W192" t="s">
        <v>446</v>
      </c>
    </row>
    <row r="193" spans="1:23" x14ac:dyDescent="0.35">
      <c r="A193">
        <v>2214</v>
      </c>
      <c r="B193">
        <v>54014</v>
      </c>
      <c r="C193" t="s">
        <v>39</v>
      </c>
      <c r="D193">
        <v>104</v>
      </c>
      <c r="E193" t="s">
        <v>448</v>
      </c>
      <c r="F193" t="s">
        <v>445</v>
      </c>
      <c r="G193">
        <v>2</v>
      </c>
      <c r="H193">
        <v>2</v>
      </c>
      <c r="I193">
        <v>1917.85</v>
      </c>
      <c r="J193" s="22">
        <v>45446</v>
      </c>
      <c r="K193" s="22">
        <v>45446</v>
      </c>
      <c r="L193" s="22">
        <v>45446</v>
      </c>
      <c r="M193">
        <v>3835.7</v>
      </c>
      <c r="N193">
        <v>3835.7</v>
      </c>
      <c r="O193" s="22">
        <v>45427.000347222223</v>
      </c>
      <c r="P193" t="s">
        <v>192</v>
      </c>
      <c r="S193" t="s">
        <v>405</v>
      </c>
      <c r="T193" t="s">
        <v>196</v>
      </c>
      <c r="U193" t="s">
        <v>197</v>
      </c>
      <c r="V193" t="s">
        <v>198</v>
      </c>
      <c r="W193" t="s">
        <v>446</v>
      </c>
    </row>
    <row r="194" spans="1:23" x14ac:dyDescent="0.35">
      <c r="A194">
        <v>2216</v>
      </c>
      <c r="B194">
        <v>54019</v>
      </c>
      <c r="C194" t="s">
        <v>39</v>
      </c>
      <c r="D194">
        <v>104</v>
      </c>
      <c r="E194" t="s">
        <v>303</v>
      </c>
      <c r="F194" t="s">
        <v>445</v>
      </c>
      <c r="G194">
        <v>2</v>
      </c>
      <c r="H194">
        <v>2</v>
      </c>
      <c r="I194">
        <v>2858.65</v>
      </c>
      <c r="J194" s="22">
        <v>45446</v>
      </c>
      <c r="K194" s="22">
        <v>45446</v>
      </c>
      <c r="L194" s="22">
        <v>45446</v>
      </c>
      <c r="M194">
        <v>5717.3</v>
      </c>
      <c r="N194">
        <v>5717.3</v>
      </c>
      <c r="O194" s="22">
        <v>45427.000347222223</v>
      </c>
      <c r="P194" t="s">
        <v>192</v>
      </c>
      <c r="S194" t="s">
        <v>405</v>
      </c>
      <c r="T194" t="s">
        <v>196</v>
      </c>
      <c r="U194" t="s">
        <v>197</v>
      </c>
      <c r="V194" t="s">
        <v>198</v>
      </c>
      <c r="W194" t="s">
        <v>446</v>
      </c>
    </row>
    <row r="195" spans="1:23" x14ac:dyDescent="0.35">
      <c r="A195">
        <v>2300</v>
      </c>
      <c r="B195">
        <v>54724</v>
      </c>
      <c r="C195" t="s">
        <v>39</v>
      </c>
      <c r="D195">
        <v>104</v>
      </c>
      <c r="E195" t="s">
        <v>448</v>
      </c>
      <c r="F195" t="s">
        <v>445</v>
      </c>
      <c r="G195">
        <v>2</v>
      </c>
      <c r="H195">
        <v>1</v>
      </c>
      <c r="I195">
        <v>400</v>
      </c>
      <c r="J195" s="22">
        <v>45446</v>
      </c>
      <c r="K195" s="22">
        <v>45446</v>
      </c>
      <c r="L195" s="22">
        <v>45446</v>
      </c>
      <c r="M195">
        <v>800</v>
      </c>
      <c r="N195">
        <v>800</v>
      </c>
      <c r="O195" s="22">
        <v>45432.000347222223</v>
      </c>
      <c r="P195" t="s">
        <v>192</v>
      </c>
      <c r="S195" t="s">
        <v>390</v>
      </c>
      <c r="T195" t="s">
        <v>196</v>
      </c>
      <c r="U195" t="s">
        <v>197</v>
      </c>
      <c r="V195" t="s">
        <v>198</v>
      </c>
      <c r="W195" t="s">
        <v>446</v>
      </c>
    </row>
    <row r="196" spans="1:23" x14ac:dyDescent="0.35">
      <c r="A196">
        <v>2303</v>
      </c>
      <c r="B196">
        <v>54732</v>
      </c>
      <c r="C196" t="s">
        <v>39</v>
      </c>
      <c r="D196">
        <v>104</v>
      </c>
      <c r="E196" t="s">
        <v>449</v>
      </c>
      <c r="F196" t="s">
        <v>445</v>
      </c>
      <c r="G196">
        <v>2</v>
      </c>
      <c r="H196">
        <v>2</v>
      </c>
      <c r="I196">
        <v>1398.18</v>
      </c>
      <c r="J196" s="22">
        <v>45444</v>
      </c>
      <c r="K196" s="22"/>
      <c r="L196" s="22">
        <v>45446</v>
      </c>
      <c r="M196">
        <v>2796.36</v>
      </c>
      <c r="N196">
        <v>2796.36</v>
      </c>
      <c r="O196" s="22">
        <v>45432.000347222223</v>
      </c>
      <c r="P196" t="s">
        <v>192</v>
      </c>
      <c r="S196" t="s">
        <v>412</v>
      </c>
      <c r="T196" t="s">
        <v>196</v>
      </c>
      <c r="U196" t="s">
        <v>197</v>
      </c>
      <c r="V196" t="s">
        <v>198</v>
      </c>
      <c r="W196" t="s">
        <v>446</v>
      </c>
    </row>
    <row r="197" spans="1:23" x14ac:dyDescent="0.35">
      <c r="A197">
        <v>2326</v>
      </c>
      <c r="B197">
        <v>55009</v>
      </c>
      <c r="C197" t="s">
        <v>39</v>
      </c>
      <c r="D197">
        <v>104</v>
      </c>
      <c r="E197" t="s">
        <v>303</v>
      </c>
      <c r="F197" t="s">
        <v>445</v>
      </c>
      <c r="G197">
        <v>3</v>
      </c>
      <c r="H197">
        <v>1</v>
      </c>
      <c r="I197">
        <v>3109.56</v>
      </c>
      <c r="J197" s="22">
        <v>45446</v>
      </c>
      <c r="K197" s="22">
        <v>45446</v>
      </c>
      <c r="L197" s="22">
        <v>45446</v>
      </c>
      <c r="M197">
        <v>9328.69</v>
      </c>
      <c r="N197">
        <v>9328.69</v>
      </c>
      <c r="O197" s="22">
        <v>45433.000347222223</v>
      </c>
      <c r="P197" t="s">
        <v>192</v>
      </c>
      <c r="S197" t="s">
        <v>390</v>
      </c>
      <c r="T197" t="s">
        <v>196</v>
      </c>
      <c r="U197" t="s">
        <v>197</v>
      </c>
      <c r="V197" t="s">
        <v>198</v>
      </c>
      <c r="W197" t="s">
        <v>446</v>
      </c>
    </row>
    <row r="198" spans="1:23" x14ac:dyDescent="0.35">
      <c r="A198">
        <v>2452</v>
      </c>
      <c r="B198">
        <v>55869</v>
      </c>
      <c r="C198" t="s">
        <v>39</v>
      </c>
      <c r="D198">
        <v>104</v>
      </c>
      <c r="E198" t="s">
        <v>449</v>
      </c>
      <c r="F198" t="s">
        <v>445</v>
      </c>
      <c r="G198">
        <v>2</v>
      </c>
      <c r="H198">
        <v>1</v>
      </c>
      <c r="I198">
        <v>1035</v>
      </c>
      <c r="J198" s="22">
        <v>45444</v>
      </c>
      <c r="K198" s="22"/>
      <c r="L198" s="22">
        <v>45446</v>
      </c>
      <c r="M198">
        <v>2070</v>
      </c>
      <c r="N198">
        <v>2070</v>
      </c>
      <c r="O198" s="22">
        <v>45440.000347222223</v>
      </c>
      <c r="P198" t="s">
        <v>192</v>
      </c>
      <c r="S198" t="s">
        <v>405</v>
      </c>
      <c r="T198" t="s">
        <v>196</v>
      </c>
      <c r="U198" t="s">
        <v>197</v>
      </c>
      <c r="V198" t="s">
        <v>198</v>
      </c>
      <c r="W198" t="s">
        <v>446</v>
      </c>
    </row>
    <row r="199" spans="1:23" x14ac:dyDescent="0.35">
      <c r="A199">
        <v>1947</v>
      </c>
      <c r="B199">
        <v>52127</v>
      </c>
      <c r="C199" t="s">
        <v>39</v>
      </c>
      <c r="D199">
        <v>104</v>
      </c>
      <c r="E199" t="s">
        <v>444</v>
      </c>
      <c r="F199" t="s">
        <v>445</v>
      </c>
      <c r="G199">
        <v>2</v>
      </c>
      <c r="H199">
        <v>1</v>
      </c>
      <c r="I199">
        <v>897.16</v>
      </c>
      <c r="J199" s="22">
        <v>45442</v>
      </c>
      <c r="K199" s="22">
        <v>45443</v>
      </c>
      <c r="L199" s="22">
        <v>45443</v>
      </c>
      <c r="M199">
        <v>1794.31</v>
      </c>
      <c r="N199">
        <v>1794.31</v>
      </c>
      <c r="O199" s="22">
        <v>45414.000347222223</v>
      </c>
      <c r="P199" t="s">
        <v>192</v>
      </c>
      <c r="R199" t="s">
        <v>221</v>
      </c>
      <c r="S199" t="s">
        <v>405</v>
      </c>
      <c r="T199" t="s">
        <v>196</v>
      </c>
      <c r="U199" t="s">
        <v>197</v>
      </c>
      <c r="V199" t="s">
        <v>198</v>
      </c>
      <c r="W199" t="s">
        <v>446</v>
      </c>
    </row>
    <row r="200" spans="1:23" x14ac:dyDescent="0.35">
      <c r="A200">
        <v>2087</v>
      </c>
      <c r="B200">
        <v>53121</v>
      </c>
      <c r="C200" t="s">
        <v>39</v>
      </c>
      <c r="D200">
        <v>104</v>
      </c>
      <c r="E200" t="s">
        <v>209</v>
      </c>
      <c r="F200" t="s">
        <v>445</v>
      </c>
      <c r="G200">
        <v>5</v>
      </c>
      <c r="H200">
        <v>3</v>
      </c>
      <c r="I200">
        <v>2468.04</v>
      </c>
      <c r="J200" s="22">
        <v>45443</v>
      </c>
      <c r="K200" s="22">
        <v>45443</v>
      </c>
      <c r="L200" s="22">
        <v>45443</v>
      </c>
      <c r="M200">
        <v>12340.21</v>
      </c>
      <c r="N200">
        <v>12340.21</v>
      </c>
      <c r="O200" s="22">
        <v>45420.000347222223</v>
      </c>
      <c r="P200" t="s">
        <v>192</v>
      </c>
      <c r="S200" t="s">
        <v>412</v>
      </c>
      <c r="T200" t="s">
        <v>196</v>
      </c>
      <c r="U200" t="s">
        <v>197</v>
      </c>
      <c r="V200" t="s">
        <v>198</v>
      </c>
      <c r="W200" t="s">
        <v>446</v>
      </c>
    </row>
    <row r="201" spans="1:23" x14ac:dyDescent="0.35">
      <c r="A201">
        <v>2144</v>
      </c>
      <c r="B201">
        <v>53686</v>
      </c>
      <c r="C201" t="s">
        <v>39</v>
      </c>
      <c r="D201">
        <v>104</v>
      </c>
      <c r="E201" t="s">
        <v>207</v>
      </c>
      <c r="F201" t="s">
        <v>445</v>
      </c>
      <c r="G201">
        <v>2</v>
      </c>
      <c r="H201">
        <v>2</v>
      </c>
      <c r="I201">
        <v>1934.2</v>
      </c>
      <c r="J201" s="22">
        <v>45443</v>
      </c>
      <c r="K201" s="22">
        <v>45443</v>
      </c>
      <c r="L201" s="22">
        <v>45443</v>
      </c>
      <c r="M201">
        <v>3868.4</v>
      </c>
      <c r="N201">
        <v>3868.4</v>
      </c>
      <c r="O201" s="22">
        <v>45422.000347222223</v>
      </c>
      <c r="P201" t="s">
        <v>192</v>
      </c>
      <c r="S201" t="s">
        <v>412</v>
      </c>
      <c r="T201" t="s">
        <v>196</v>
      </c>
      <c r="U201" t="s">
        <v>197</v>
      </c>
      <c r="V201" t="s">
        <v>198</v>
      </c>
      <c r="W201" t="s">
        <v>446</v>
      </c>
    </row>
    <row r="202" spans="1:23" x14ac:dyDescent="0.35">
      <c r="A202">
        <v>2146</v>
      </c>
      <c r="B202">
        <v>53690</v>
      </c>
      <c r="C202" t="s">
        <v>39</v>
      </c>
      <c r="D202">
        <v>104</v>
      </c>
      <c r="E202" t="s">
        <v>236</v>
      </c>
      <c r="F202" t="s">
        <v>445</v>
      </c>
      <c r="G202">
        <v>2</v>
      </c>
      <c r="H202">
        <v>2</v>
      </c>
      <c r="I202">
        <v>1535.99</v>
      </c>
      <c r="J202" s="22">
        <v>45442</v>
      </c>
      <c r="K202" s="22">
        <v>45443</v>
      </c>
      <c r="L202" s="22">
        <v>45443</v>
      </c>
      <c r="M202">
        <v>3071.98</v>
      </c>
      <c r="N202">
        <v>3071.98</v>
      </c>
      <c r="O202" s="22">
        <v>45422.000347222223</v>
      </c>
      <c r="P202" t="s">
        <v>192</v>
      </c>
      <c r="S202" t="s">
        <v>412</v>
      </c>
      <c r="T202" t="s">
        <v>196</v>
      </c>
      <c r="U202" t="s">
        <v>197</v>
      </c>
      <c r="V202" t="s">
        <v>198</v>
      </c>
      <c r="W202" t="s">
        <v>446</v>
      </c>
    </row>
    <row r="203" spans="1:23" x14ac:dyDescent="0.35">
      <c r="A203">
        <v>2304</v>
      </c>
      <c r="B203">
        <v>54733</v>
      </c>
      <c r="C203" t="s">
        <v>39</v>
      </c>
      <c r="D203">
        <v>104</v>
      </c>
      <c r="E203" t="s">
        <v>208</v>
      </c>
      <c r="F203" t="s">
        <v>445</v>
      </c>
      <c r="G203">
        <v>3</v>
      </c>
      <c r="H203">
        <v>1</v>
      </c>
      <c r="I203">
        <v>1861.3</v>
      </c>
      <c r="J203" s="22">
        <v>45442</v>
      </c>
      <c r="K203" s="22">
        <v>45443</v>
      </c>
      <c r="L203" s="22">
        <v>45443</v>
      </c>
      <c r="M203">
        <v>5583.9</v>
      </c>
      <c r="N203">
        <v>5583.9</v>
      </c>
      <c r="O203" s="22">
        <v>45432.000347222223</v>
      </c>
      <c r="P203" t="s">
        <v>192</v>
      </c>
      <c r="S203" t="s">
        <v>405</v>
      </c>
      <c r="T203" t="s">
        <v>196</v>
      </c>
      <c r="U203" t="s">
        <v>197</v>
      </c>
      <c r="V203" t="s">
        <v>198</v>
      </c>
      <c r="W203" t="s">
        <v>446</v>
      </c>
    </row>
    <row r="204" spans="1:23" x14ac:dyDescent="0.35">
      <c r="A204">
        <v>1721</v>
      </c>
      <c r="B204">
        <v>50598</v>
      </c>
      <c r="C204" t="s">
        <v>39</v>
      </c>
      <c r="D204">
        <v>104</v>
      </c>
      <c r="E204" t="s">
        <v>455</v>
      </c>
      <c r="F204" t="s">
        <v>445</v>
      </c>
      <c r="G204">
        <v>3</v>
      </c>
      <c r="H204">
        <v>2</v>
      </c>
      <c r="I204">
        <v>450</v>
      </c>
      <c r="J204" s="22">
        <v>45441</v>
      </c>
      <c r="K204" s="22">
        <v>45441</v>
      </c>
      <c r="L204" s="22">
        <v>45441</v>
      </c>
      <c r="M204">
        <v>1800</v>
      </c>
      <c r="N204">
        <v>1800</v>
      </c>
      <c r="O204" s="22">
        <v>45401.000347222223</v>
      </c>
      <c r="P204" t="s">
        <v>97</v>
      </c>
      <c r="Q204" t="s">
        <v>201</v>
      </c>
      <c r="R204" t="s">
        <v>202</v>
      </c>
      <c r="S204" t="s">
        <v>421</v>
      </c>
      <c r="T204" t="s">
        <v>196</v>
      </c>
      <c r="U204" t="s">
        <v>197</v>
      </c>
      <c r="V204" t="s">
        <v>198</v>
      </c>
      <c r="W204" t="s">
        <v>446</v>
      </c>
    </row>
    <row r="205" spans="1:23" x14ac:dyDescent="0.35">
      <c r="A205">
        <v>1944</v>
      </c>
      <c r="B205">
        <v>52123</v>
      </c>
      <c r="C205" t="s">
        <v>39</v>
      </c>
      <c r="D205">
        <v>104</v>
      </c>
      <c r="E205" t="s">
        <v>444</v>
      </c>
      <c r="F205" t="s">
        <v>445</v>
      </c>
      <c r="G205">
        <v>3</v>
      </c>
      <c r="H205">
        <v>1</v>
      </c>
      <c r="I205">
        <v>2415.8200000000002</v>
      </c>
      <c r="J205" s="22">
        <v>45441</v>
      </c>
      <c r="K205" s="22">
        <v>45441</v>
      </c>
      <c r="L205" s="22">
        <v>45441</v>
      </c>
      <c r="M205">
        <v>7247.45</v>
      </c>
      <c r="N205">
        <v>7247.45</v>
      </c>
      <c r="O205" s="22">
        <v>45414.000347222223</v>
      </c>
      <c r="P205" t="s">
        <v>192</v>
      </c>
      <c r="S205" t="s">
        <v>405</v>
      </c>
      <c r="T205" t="s">
        <v>196</v>
      </c>
      <c r="U205" t="s">
        <v>197</v>
      </c>
      <c r="V205" t="s">
        <v>198</v>
      </c>
      <c r="W205" t="s">
        <v>446</v>
      </c>
    </row>
    <row r="206" spans="1:23" x14ac:dyDescent="0.35">
      <c r="A206">
        <v>1829</v>
      </c>
      <c r="B206">
        <v>51429</v>
      </c>
      <c r="C206" t="s">
        <v>39</v>
      </c>
      <c r="D206">
        <v>104</v>
      </c>
      <c r="E206" t="s">
        <v>209</v>
      </c>
      <c r="F206" t="s">
        <v>445</v>
      </c>
      <c r="G206">
        <v>3</v>
      </c>
      <c r="H206">
        <v>2</v>
      </c>
      <c r="I206">
        <v>2421.7600000000002</v>
      </c>
      <c r="J206" s="22">
        <v>45440</v>
      </c>
      <c r="K206" s="22">
        <v>45440</v>
      </c>
      <c r="L206" s="22">
        <v>45440</v>
      </c>
      <c r="M206">
        <v>7265.28</v>
      </c>
      <c r="N206">
        <v>7265.28</v>
      </c>
      <c r="O206" s="22">
        <v>45407.000347222223</v>
      </c>
      <c r="P206" t="s">
        <v>192</v>
      </c>
      <c r="S206" t="s">
        <v>418</v>
      </c>
      <c r="T206" t="s">
        <v>196</v>
      </c>
      <c r="U206" t="s">
        <v>197</v>
      </c>
      <c r="V206" t="s">
        <v>198</v>
      </c>
      <c r="W206" t="s">
        <v>446</v>
      </c>
    </row>
    <row r="207" spans="1:23" x14ac:dyDescent="0.35">
      <c r="A207">
        <v>1985</v>
      </c>
      <c r="B207">
        <v>52391</v>
      </c>
      <c r="C207" t="s">
        <v>39</v>
      </c>
      <c r="D207">
        <v>104</v>
      </c>
      <c r="F207" t="s">
        <v>445</v>
      </c>
      <c r="G207">
        <v>2</v>
      </c>
      <c r="H207">
        <v>2</v>
      </c>
      <c r="I207">
        <v>1924.29</v>
      </c>
      <c r="J207" s="22">
        <v>45440</v>
      </c>
      <c r="K207" s="22">
        <v>45440</v>
      </c>
      <c r="L207" s="22">
        <v>45440</v>
      </c>
      <c r="M207">
        <v>3848.58</v>
      </c>
      <c r="N207">
        <v>3848.58</v>
      </c>
      <c r="O207" s="22">
        <v>45415.000347222223</v>
      </c>
      <c r="P207" t="s">
        <v>192</v>
      </c>
      <c r="S207" t="s">
        <v>412</v>
      </c>
      <c r="T207" t="s">
        <v>196</v>
      </c>
      <c r="U207" t="s">
        <v>197</v>
      </c>
      <c r="V207" t="s">
        <v>198</v>
      </c>
      <c r="W207" t="s">
        <v>446</v>
      </c>
    </row>
    <row r="208" spans="1:23" x14ac:dyDescent="0.35">
      <c r="A208">
        <v>2003</v>
      </c>
      <c r="B208">
        <v>52446</v>
      </c>
      <c r="C208" t="s">
        <v>39</v>
      </c>
      <c r="D208">
        <v>104</v>
      </c>
      <c r="E208" t="s">
        <v>209</v>
      </c>
      <c r="F208" t="s">
        <v>445</v>
      </c>
      <c r="G208">
        <v>4</v>
      </c>
      <c r="H208">
        <v>4</v>
      </c>
      <c r="I208">
        <v>2483.2600000000002</v>
      </c>
      <c r="J208" s="22">
        <v>45440</v>
      </c>
      <c r="K208" s="22">
        <v>45440</v>
      </c>
      <c r="L208" s="22">
        <v>45440</v>
      </c>
      <c r="M208">
        <v>9933.0499999999993</v>
      </c>
      <c r="N208">
        <v>9933.0499999999993</v>
      </c>
      <c r="O208" s="22">
        <v>45415.000347222223</v>
      </c>
      <c r="P208" t="s">
        <v>192</v>
      </c>
      <c r="S208" t="s">
        <v>418</v>
      </c>
      <c r="T208" t="s">
        <v>196</v>
      </c>
      <c r="U208" t="s">
        <v>197</v>
      </c>
      <c r="V208" t="s">
        <v>198</v>
      </c>
      <c r="W208" t="s">
        <v>446</v>
      </c>
    </row>
    <row r="209" spans="1:23" x14ac:dyDescent="0.35">
      <c r="A209">
        <v>2043</v>
      </c>
      <c r="B209">
        <v>52907</v>
      </c>
      <c r="C209" t="s">
        <v>39</v>
      </c>
      <c r="D209">
        <v>104</v>
      </c>
      <c r="E209" t="s">
        <v>231</v>
      </c>
      <c r="F209" t="s">
        <v>445</v>
      </c>
      <c r="G209">
        <v>2</v>
      </c>
      <c r="H209">
        <v>2</v>
      </c>
      <c r="I209">
        <v>1446.12</v>
      </c>
      <c r="J209" s="22">
        <v>45440</v>
      </c>
      <c r="K209" s="22">
        <v>45440</v>
      </c>
      <c r="L209" s="22">
        <v>45440</v>
      </c>
      <c r="M209">
        <v>2892.24</v>
      </c>
      <c r="N209">
        <v>2892.24</v>
      </c>
      <c r="O209" s="22">
        <v>45419.000347222223</v>
      </c>
      <c r="P209" t="s">
        <v>192</v>
      </c>
      <c r="S209" t="s">
        <v>412</v>
      </c>
      <c r="T209" t="s">
        <v>196</v>
      </c>
      <c r="U209" t="s">
        <v>197</v>
      </c>
      <c r="V209" t="s">
        <v>198</v>
      </c>
      <c r="W209" t="s">
        <v>446</v>
      </c>
    </row>
    <row r="210" spans="1:23" x14ac:dyDescent="0.35">
      <c r="A210">
        <v>2084</v>
      </c>
      <c r="B210">
        <v>53117</v>
      </c>
      <c r="C210" t="s">
        <v>39</v>
      </c>
      <c r="D210">
        <v>104</v>
      </c>
      <c r="E210" t="s">
        <v>264</v>
      </c>
      <c r="F210" t="s">
        <v>445</v>
      </c>
      <c r="G210">
        <v>2</v>
      </c>
      <c r="H210">
        <v>2</v>
      </c>
      <c r="I210">
        <v>2946.98</v>
      </c>
      <c r="J210" s="22">
        <v>45440</v>
      </c>
      <c r="K210" s="22">
        <v>45440</v>
      </c>
      <c r="L210" s="22">
        <v>45440</v>
      </c>
      <c r="M210">
        <v>5893.96</v>
      </c>
      <c r="N210">
        <v>5893.96</v>
      </c>
      <c r="O210" s="22">
        <v>45420.000347222223</v>
      </c>
      <c r="P210" t="s">
        <v>192</v>
      </c>
      <c r="S210" t="s">
        <v>412</v>
      </c>
      <c r="T210" t="s">
        <v>196</v>
      </c>
      <c r="U210" t="s">
        <v>197</v>
      </c>
      <c r="V210" t="s">
        <v>198</v>
      </c>
      <c r="W210" t="s">
        <v>446</v>
      </c>
    </row>
    <row r="211" spans="1:23" x14ac:dyDescent="0.35">
      <c r="A211">
        <v>2086</v>
      </c>
      <c r="B211">
        <v>53121</v>
      </c>
      <c r="C211" t="s">
        <v>39</v>
      </c>
      <c r="D211">
        <v>104</v>
      </c>
      <c r="E211" t="s">
        <v>209</v>
      </c>
      <c r="F211" t="s">
        <v>445</v>
      </c>
      <c r="G211">
        <v>5</v>
      </c>
      <c r="H211">
        <v>2</v>
      </c>
      <c r="I211">
        <v>2468.04</v>
      </c>
      <c r="J211" s="22">
        <v>45440</v>
      </c>
      <c r="K211" s="22">
        <v>45440</v>
      </c>
      <c r="L211" s="22">
        <v>45440</v>
      </c>
      <c r="M211">
        <v>12340.21</v>
      </c>
      <c r="N211">
        <v>12340.21</v>
      </c>
      <c r="O211" s="22">
        <v>45420.000347222223</v>
      </c>
      <c r="P211" t="s">
        <v>192</v>
      </c>
      <c r="S211" t="s">
        <v>412</v>
      </c>
      <c r="T211" t="s">
        <v>196</v>
      </c>
      <c r="U211" t="s">
        <v>197</v>
      </c>
      <c r="V211" t="s">
        <v>198</v>
      </c>
      <c r="W211" t="s">
        <v>446</v>
      </c>
    </row>
    <row r="212" spans="1:23" x14ac:dyDescent="0.35">
      <c r="A212">
        <v>604</v>
      </c>
      <c r="B212">
        <v>43377</v>
      </c>
      <c r="C212" t="s">
        <v>39</v>
      </c>
      <c r="D212">
        <v>104</v>
      </c>
      <c r="E212" t="s">
        <v>453</v>
      </c>
      <c r="F212" t="s">
        <v>445</v>
      </c>
      <c r="G212">
        <v>3</v>
      </c>
      <c r="H212">
        <v>3</v>
      </c>
      <c r="I212">
        <v>3000</v>
      </c>
      <c r="J212" s="22">
        <v>45437</v>
      </c>
      <c r="K212" s="22">
        <v>45439</v>
      </c>
      <c r="L212" s="22">
        <v>45439</v>
      </c>
      <c r="M212">
        <v>35000</v>
      </c>
      <c r="N212">
        <v>35000</v>
      </c>
      <c r="O212" s="22">
        <v>45357.000347222223</v>
      </c>
      <c r="P212" t="s">
        <v>97</v>
      </c>
      <c r="Q212" t="s">
        <v>358</v>
      </c>
      <c r="R212" t="s">
        <v>359</v>
      </c>
      <c r="S212" t="s">
        <v>454</v>
      </c>
      <c r="T212" t="s">
        <v>196</v>
      </c>
      <c r="U212" t="s">
        <v>197</v>
      </c>
      <c r="V212" t="s">
        <v>198</v>
      </c>
      <c r="W212" t="s">
        <v>446</v>
      </c>
    </row>
    <row r="213" spans="1:23" x14ac:dyDescent="0.35">
      <c r="A213">
        <v>1129</v>
      </c>
      <c r="B213">
        <v>46997</v>
      </c>
      <c r="C213" t="s">
        <v>39</v>
      </c>
      <c r="D213">
        <v>104</v>
      </c>
      <c r="E213" t="s">
        <v>444</v>
      </c>
      <c r="F213" t="s">
        <v>445</v>
      </c>
      <c r="G213">
        <v>2</v>
      </c>
      <c r="H213">
        <v>3</v>
      </c>
      <c r="I213">
        <v>1301.9100000000001</v>
      </c>
      <c r="J213" s="22">
        <v>45437</v>
      </c>
      <c r="K213" s="22">
        <v>45439</v>
      </c>
      <c r="L213" s="22">
        <v>45439</v>
      </c>
      <c r="M213">
        <v>3905.75</v>
      </c>
      <c r="N213">
        <v>3905.75</v>
      </c>
      <c r="O213" s="22">
        <v>45379.000347222223</v>
      </c>
      <c r="P213" t="s">
        <v>192</v>
      </c>
      <c r="Q213" t="s">
        <v>210</v>
      </c>
      <c r="R213" t="s">
        <v>221</v>
      </c>
      <c r="S213" t="s">
        <v>456</v>
      </c>
      <c r="T213" t="s">
        <v>196</v>
      </c>
      <c r="U213" t="s">
        <v>197</v>
      </c>
      <c r="V213" t="s">
        <v>198</v>
      </c>
      <c r="W213" t="s">
        <v>446</v>
      </c>
    </row>
    <row r="214" spans="1:23" x14ac:dyDescent="0.35">
      <c r="A214">
        <v>1941</v>
      </c>
      <c r="B214">
        <v>52095</v>
      </c>
      <c r="C214" t="s">
        <v>39</v>
      </c>
      <c r="D214">
        <v>104</v>
      </c>
      <c r="E214" t="s">
        <v>303</v>
      </c>
      <c r="F214" t="s">
        <v>445</v>
      </c>
      <c r="G214">
        <v>3</v>
      </c>
      <c r="H214">
        <v>3</v>
      </c>
      <c r="I214">
        <v>2997.85</v>
      </c>
      <c r="J214" s="22">
        <v>45439</v>
      </c>
      <c r="K214" s="22">
        <v>45439</v>
      </c>
      <c r="L214" s="22">
        <v>45439</v>
      </c>
      <c r="M214">
        <v>8993.51</v>
      </c>
      <c r="N214">
        <v>8993.51</v>
      </c>
      <c r="O214" s="22">
        <v>45414.000347222223</v>
      </c>
      <c r="P214" t="s">
        <v>192</v>
      </c>
      <c r="S214" t="s">
        <v>418</v>
      </c>
      <c r="T214" t="s">
        <v>196</v>
      </c>
      <c r="U214" t="s">
        <v>197</v>
      </c>
      <c r="V214" t="s">
        <v>198</v>
      </c>
      <c r="W214" t="s">
        <v>446</v>
      </c>
    </row>
    <row r="215" spans="1:23" x14ac:dyDescent="0.35">
      <c r="A215">
        <v>2037</v>
      </c>
      <c r="B215">
        <v>52898</v>
      </c>
      <c r="C215" t="s">
        <v>39</v>
      </c>
      <c r="D215">
        <v>104</v>
      </c>
      <c r="E215" t="s">
        <v>303</v>
      </c>
      <c r="F215" t="s">
        <v>445</v>
      </c>
      <c r="G215">
        <v>4</v>
      </c>
      <c r="H215">
        <v>2</v>
      </c>
      <c r="I215">
        <v>3240.42</v>
      </c>
      <c r="J215" s="22">
        <v>45437</v>
      </c>
      <c r="K215" s="22">
        <v>45439</v>
      </c>
      <c r="L215" s="22">
        <v>45439</v>
      </c>
      <c r="M215">
        <v>12961.68</v>
      </c>
      <c r="N215">
        <v>12961.68</v>
      </c>
      <c r="O215" s="22">
        <v>45419.000347222223</v>
      </c>
      <c r="P215" t="s">
        <v>192</v>
      </c>
      <c r="S215" t="s">
        <v>418</v>
      </c>
      <c r="T215" t="s">
        <v>196</v>
      </c>
      <c r="U215" t="s">
        <v>197</v>
      </c>
      <c r="V215" t="s">
        <v>198</v>
      </c>
      <c r="W215" t="s">
        <v>446</v>
      </c>
    </row>
    <row r="216" spans="1:23" x14ac:dyDescent="0.35">
      <c r="A216">
        <v>2041</v>
      </c>
      <c r="B216">
        <v>52902</v>
      </c>
      <c r="C216" t="s">
        <v>39</v>
      </c>
      <c r="D216">
        <v>104</v>
      </c>
      <c r="E216" t="s">
        <v>448</v>
      </c>
      <c r="F216" t="s">
        <v>445</v>
      </c>
      <c r="G216">
        <v>2</v>
      </c>
      <c r="H216">
        <v>2</v>
      </c>
      <c r="I216">
        <v>2967.96</v>
      </c>
      <c r="J216" s="22">
        <v>45439</v>
      </c>
      <c r="K216" s="22">
        <v>45439</v>
      </c>
      <c r="L216" s="22">
        <v>45439</v>
      </c>
      <c r="M216">
        <v>5935.93</v>
      </c>
      <c r="N216">
        <v>5935.93</v>
      </c>
      <c r="O216" s="22">
        <v>45419.000347222223</v>
      </c>
      <c r="P216" t="s">
        <v>192</v>
      </c>
      <c r="S216" t="s">
        <v>412</v>
      </c>
      <c r="T216" t="s">
        <v>196</v>
      </c>
      <c r="U216" t="s">
        <v>197</v>
      </c>
      <c r="V216" t="s">
        <v>198</v>
      </c>
      <c r="W216" t="s">
        <v>446</v>
      </c>
    </row>
    <row r="217" spans="1:23" x14ac:dyDescent="0.35">
      <c r="A217">
        <v>2109</v>
      </c>
      <c r="B217">
        <v>53340</v>
      </c>
      <c r="C217" t="s">
        <v>39</v>
      </c>
      <c r="D217">
        <v>104</v>
      </c>
      <c r="E217" t="s">
        <v>270</v>
      </c>
      <c r="F217" t="s">
        <v>445</v>
      </c>
      <c r="G217">
        <v>2</v>
      </c>
      <c r="H217">
        <v>1</v>
      </c>
      <c r="I217">
        <v>3686.06</v>
      </c>
      <c r="J217" s="22">
        <v>45439</v>
      </c>
      <c r="K217" s="22">
        <v>45439</v>
      </c>
      <c r="L217" s="22">
        <v>45439</v>
      </c>
      <c r="M217">
        <v>7372.12</v>
      </c>
      <c r="N217">
        <v>7372.12</v>
      </c>
      <c r="O217" s="22">
        <v>45421.000347222223</v>
      </c>
      <c r="P217" t="s">
        <v>192</v>
      </c>
      <c r="Q217" t="s">
        <v>210</v>
      </c>
      <c r="R217" t="s">
        <v>211</v>
      </c>
      <c r="S217" t="s">
        <v>412</v>
      </c>
      <c r="T217" t="s">
        <v>196</v>
      </c>
      <c r="U217" t="s">
        <v>197</v>
      </c>
      <c r="V217" t="s">
        <v>198</v>
      </c>
      <c r="W217" t="s">
        <v>446</v>
      </c>
    </row>
    <row r="218" spans="1:23" x14ac:dyDescent="0.35">
      <c r="A218">
        <v>2180</v>
      </c>
      <c r="B218">
        <v>53865</v>
      </c>
      <c r="C218" t="s">
        <v>39</v>
      </c>
      <c r="D218">
        <v>104</v>
      </c>
      <c r="E218" t="s">
        <v>449</v>
      </c>
      <c r="F218" t="s">
        <v>445</v>
      </c>
      <c r="G218">
        <v>2</v>
      </c>
      <c r="H218">
        <v>2</v>
      </c>
      <c r="I218">
        <v>1063.45</v>
      </c>
      <c r="J218" s="22">
        <v>45437</v>
      </c>
      <c r="K218" s="22">
        <v>45439</v>
      </c>
      <c r="L218" s="22">
        <v>45439</v>
      </c>
      <c r="M218">
        <v>2126.9</v>
      </c>
      <c r="N218">
        <v>2126.9</v>
      </c>
      <c r="O218" s="22">
        <v>45426.000347222223</v>
      </c>
      <c r="P218" t="s">
        <v>192</v>
      </c>
      <c r="Q218" t="s">
        <v>210</v>
      </c>
      <c r="R218" t="s">
        <v>211</v>
      </c>
      <c r="S218" t="s">
        <v>418</v>
      </c>
      <c r="T218" t="s">
        <v>196</v>
      </c>
      <c r="U218" t="s">
        <v>197</v>
      </c>
      <c r="V218" t="s">
        <v>198</v>
      </c>
      <c r="W218" t="s">
        <v>446</v>
      </c>
    </row>
    <row r="219" spans="1:23" x14ac:dyDescent="0.35">
      <c r="A219">
        <v>2213</v>
      </c>
      <c r="B219">
        <v>54014</v>
      </c>
      <c r="C219" t="s">
        <v>39</v>
      </c>
      <c r="D219">
        <v>104</v>
      </c>
      <c r="E219" t="s">
        <v>448</v>
      </c>
      <c r="F219" t="s">
        <v>445</v>
      </c>
      <c r="G219">
        <v>2</v>
      </c>
      <c r="H219">
        <v>1</v>
      </c>
      <c r="I219">
        <v>1917.85</v>
      </c>
      <c r="J219" s="22">
        <v>45439</v>
      </c>
      <c r="K219" s="22">
        <v>45439</v>
      </c>
      <c r="L219" s="22">
        <v>45439</v>
      </c>
      <c r="M219">
        <v>3835.7</v>
      </c>
      <c r="N219">
        <v>3835.7</v>
      </c>
      <c r="O219" s="22">
        <v>45427.000347222223</v>
      </c>
      <c r="P219" t="s">
        <v>192</v>
      </c>
      <c r="S219" t="s">
        <v>405</v>
      </c>
      <c r="T219" t="s">
        <v>196</v>
      </c>
      <c r="U219" t="s">
        <v>197</v>
      </c>
      <c r="V219" t="s">
        <v>198</v>
      </c>
      <c r="W219" t="s">
        <v>446</v>
      </c>
    </row>
    <row r="220" spans="1:23" x14ac:dyDescent="0.35">
      <c r="A220">
        <v>2215</v>
      </c>
      <c r="B220">
        <v>54019</v>
      </c>
      <c r="C220" t="s">
        <v>39</v>
      </c>
      <c r="D220">
        <v>104</v>
      </c>
      <c r="E220" t="s">
        <v>303</v>
      </c>
      <c r="F220" t="s">
        <v>445</v>
      </c>
      <c r="G220">
        <v>2</v>
      </c>
      <c r="H220">
        <v>1</v>
      </c>
      <c r="I220">
        <v>2858.65</v>
      </c>
      <c r="J220" s="22">
        <v>45439</v>
      </c>
      <c r="K220" s="22">
        <v>45439</v>
      </c>
      <c r="L220" s="22">
        <v>45439</v>
      </c>
      <c r="M220">
        <v>5717.3</v>
      </c>
      <c r="N220">
        <v>5717.3</v>
      </c>
      <c r="O220" s="22">
        <v>45427.000347222223</v>
      </c>
      <c r="P220" t="s">
        <v>192</v>
      </c>
      <c r="S220" t="s">
        <v>405</v>
      </c>
      <c r="T220" t="s">
        <v>196</v>
      </c>
      <c r="U220" t="s">
        <v>197</v>
      </c>
      <c r="V220" t="s">
        <v>198</v>
      </c>
      <c r="W220" t="s">
        <v>446</v>
      </c>
    </row>
    <row r="221" spans="1:23" x14ac:dyDescent="0.35">
      <c r="A221">
        <v>2302</v>
      </c>
      <c r="B221">
        <v>54732</v>
      </c>
      <c r="C221" t="s">
        <v>39</v>
      </c>
      <c r="D221">
        <v>104</v>
      </c>
      <c r="E221" t="s">
        <v>449</v>
      </c>
      <c r="F221" t="s">
        <v>445</v>
      </c>
      <c r="G221">
        <v>2</v>
      </c>
      <c r="H221">
        <v>1</v>
      </c>
      <c r="I221">
        <v>1398.18</v>
      </c>
      <c r="J221" s="22">
        <v>45437</v>
      </c>
      <c r="K221" s="22">
        <v>45439</v>
      </c>
      <c r="L221" s="22">
        <v>45439</v>
      </c>
      <c r="M221">
        <v>2796.36</v>
      </c>
      <c r="N221">
        <v>2796.36</v>
      </c>
      <c r="O221" s="22">
        <v>45432.000347222223</v>
      </c>
      <c r="P221" t="s">
        <v>192</v>
      </c>
      <c r="S221" t="s">
        <v>412</v>
      </c>
      <c r="T221" t="s">
        <v>196</v>
      </c>
      <c r="U221" t="s">
        <v>197</v>
      </c>
      <c r="V221" t="s">
        <v>198</v>
      </c>
      <c r="W221" t="s">
        <v>446</v>
      </c>
    </row>
    <row r="222" spans="1:23" x14ac:dyDescent="0.35">
      <c r="A222">
        <v>1595</v>
      </c>
      <c r="B222">
        <v>49718</v>
      </c>
      <c r="C222" t="s">
        <v>39</v>
      </c>
      <c r="D222">
        <v>104</v>
      </c>
      <c r="E222" t="s">
        <v>444</v>
      </c>
      <c r="F222" t="s">
        <v>445</v>
      </c>
      <c r="G222">
        <v>2</v>
      </c>
      <c r="H222">
        <v>2</v>
      </c>
      <c r="I222">
        <v>1881.81</v>
      </c>
      <c r="J222" s="22">
        <v>45436</v>
      </c>
      <c r="K222" s="22">
        <v>45436</v>
      </c>
      <c r="L222" s="22">
        <v>45436</v>
      </c>
      <c r="M222">
        <v>3763.63</v>
      </c>
      <c r="N222">
        <v>3763.63</v>
      </c>
      <c r="O222" s="22">
        <v>45398.000347222223</v>
      </c>
      <c r="P222" t="s">
        <v>192</v>
      </c>
      <c r="S222" t="s">
        <v>421</v>
      </c>
      <c r="T222" t="s">
        <v>196</v>
      </c>
      <c r="U222" t="s">
        <v>197</v>
      </c>
      <c r="V222" t="s">
        <v>198</v>
      </c>
      <c r="W222" t="s">
        <v>446</v>
      </c>
    </row>
    <row r="223" spans="1:23" x14ac:dyDescent="0.35">
      <c r="A223">
        <v>1999</v>
      </c>
      <c r="B223">
        <v>52438</v>
      </c>
      <c r="C223" t="s">
        <v>39</v>
      </c>
      <c r="D223">
        <v>104</v>
      </c>
      <c r="E223" t="s">
        <v>207</v>
      </c>
      <c r="F223" t="s">
        <v>445</v>
      </c>
      <c r="G223">
        <v>2</v>
      </c>
      <c r="H223">
        <v>2</v>
      </c>
      <c r="I223">
        <v>1624.55</v>
      </c>
      <c r="J223" s="22">
        <v>45436</v>
      </c>
      <c r="K223" s="22">
        <v>45436</v>
      </c>
      <c r="L223" s="22">
        <v>45436</v>
      </c>
      <c r="M223">
        <v>3249.11</v>
      </c>
      <c r="N223">
        <v>3249.11</v>
      </c>
      <c r="O223" s="22">
        <v>45415.000347222223</v>
      </c>
      <c r="P223" t="s">
        <v>192</v>
      </c>
      <c r="S223" t="s">
        <v>418</v>
      </c>
      <c r="T223" t="s">
        <v>196</v>
      </c>
      <c r="U223" t="s">
        <v>197</v>
      </c>
      <c r="V223" t="s">
        <v>198</v>
      </c>
      <c r="W223" t="s">
        <v>446</v>
      </c>
    </row>
    <row r="224" spans="1:23" x14ac:dyDescent="0.35">
      <c r="A224">
        <v>2002</v>
      </c>
      <c r="B224">
        <v>52446</v>
      </c>
      <c r="C224" t="s">
        <v>39</v>
      </c>
      <c r="D224">
        <v>104</v>
      </c>
      <c r="E224" t="s">
        <v>209</v>
      </c>
      <c r="F224" t="s">
        <v>445</v>
      </c>
      <c r="G224">
        <v>4</v>
      </c>
      <c r="H224">
        <v>3</v>
      </c>
      <c r="I224">
        <v>2483.2600000000002</v>
      </c>
      <c r="J224" s="22">
        <v>45436</v>
      </c>
      <c r="K224" s="22">
        <v>45436</v>
      </c>
      <c r="L224" s="22">
        <v>45436</v>
      </c>
      <c r="M224">
        <v>9933.0499999999993</v>
      </c>
      <c r="N224">
        <v>9933.0499999999993</v>
      </c>
      <c r="O224" s="22">
        <v>45415.000347222223</v>
      </c>
      <c r="P224" t="s">
        <v>192</v>
      </c>
      <c r="S224" t="s">
        <v>418</v>
      </c>
      <c r="T224" t="s">
        <v>196</v>
      </c>
      <c r="U224" t="s">
        <v>197</v>
      </c>
      <c r="V224" t="s">
        <v>198</v>
      </c>
      <c r="W224" t="s">
        <v>446</v>
      </c>
    </row>
    <row r="225" spans="1:23" x14ac:dyDescent="0.35">
      <c r="A225">
        <v>2033</v>
      </c>
      <c r="B225">
        <v>52861</v>
      </c>
      <c r="C225" t="s">
        <v>39</v>
      </c>
      <c r="D225">
        <v>104</v>
      </c>
      <c r="E225" t="s">
        <v>448</v>
      </c>
      <c r="F225" t="s">
        <v>445</v>
      </c>
      <c r="G225">
        <v>2</v>
      </c>
      <c r="H225">
        <v>2</v>
      </c>
      <c r="I225">
        <v>400</v>
      </c>
      <c r="J225" s="22">
        <v>45436</v>
      </c>
      <c r="K225" s="22">
        <v>45436</v>
      </c>
      <c r="L225" s="22">
        <v>45436</v>
      </c>
      <c r="M225">
        <v>800</v>
      </c>
      <c r="N225">
        <v>800</v>
      </c>
      <c r="O225" s="22">
        <v>45418.000347222223</v>
      </c>
      <c r="P225" t="s">
        <v>192</v>
      </c>
      <c r="S225" t="s">
        <v>418</v>
      </c>
      <c r="T225" t="s">
        <v>196</v>
      </c>
      <c r="U225" t="s">
        <v>197</v>
      </c>
      <c r="V225" t="s">
        <v>198</v>
      </c>
      <c r="W225" t="s">
        <v>446</v>
      </c>
    </row>
    <row r="226" spans="1:23" x14ac:dyDescent="0.35">
      <c r="A226">
        <v>2085</v>
      </c>
      <c r="B226">
        <v>53121</v>
      </c>
      <c r="C226" t="s">
        <v>39</v>
      </c>
      <c r="D226">
        <v>104</v>
      </c>
      <c r="E226" t="s">
        <v>209</v>
      </c>
      <c r="F226" t="s">
        <v>445</v>
      </c>
      <c r="G226">
        <v>5</v>
      </c>
      <c r="H226">
        <v>1</v>
      </c>
      <c r="I226">
        <v>2468.0500000000002</v>
      </c>
      <c r="J226" s="22">
        <v>45436</v>
      </c>
      <c r="K226" s="22">
        <v>45436</v>
      </c>
      <c r="L226" s="22">
        <v>45436</v>
      </c>
      <c r="M226">
        <v>12340.21</v>
      </c>
      <c r="N226">
        <v>12340.21</v>
      </c>
      <c r="O226" s="22">
        <v>45420.000347222223</v>
      </c>
      <c r="P226" t="s">
        <v>192</v>
      </c>
      <c r="S226" t="s">
        <v>412</v>
      </c>
      <c r="T226" t="s">
        <v>196</v>
      </c>
      <c r="U226" t="s">
        <v>197</v>
      </c>
      <c r="V226" t="s">
        <v>198</v>
      </c>
      <c r="W226" t="s">
        <v>446</v>
      </c>
    </row>
    <row r="227" spans="1:23" x14ac:dyDescent="0.35">
      <c r="A227">
        <v>2143</v>
      </c>
      <c r="B227">
        <v>53686</v>
      </c>
      <c r="C227" t="s">
        <v>39</v>
      </c>
      <c r="D227">
        <v>104</v>
      </c>
      <c r="E227" t="s">
        <v>207</v>
      </c>
      <c r="F227" t="s">
        <v>445</v>
      </c>
      <c r="G227">
        <v>2</v>
      </c>
      <c r="H227">
        <v>1</v>
      </c>
      <c r="I227">
        <v>1934.2</v>
      </c>
      <c r="J227" s="22">
        <v>45436</v>
      </c>
      <c r="K227" s="22"/>
      <c r="L227" s="22">
        <v>45436</v>
      </c>
      <c r="M227">
        <v>3868.4</v>
      </c>
      <c r="N227">
        <v>3868.4</v>
      </c>
      <c r="O227" s="22">
        <v>45422.000347222223</v>
      </c>
      <c r="P227" t="s">
        <v>192</v>
      </c>
      <c r="S227" t="s">
        <v>412</v>
      </c>
      <c r="T227" t="s">
        <v>196</v>
      </c>
      <c r="U227" t="s">
        <v>197</v>
      </c>
      <c r="V227" t="s">
        <v>198</v>
      </c>
      <c r="W227" t="s">
        <v>446</v>
      </c>
    </row>
    <row r="228" spans="1:23" x14ac:dyDescent="0.35">
      <c r="A228">
        <v>1825</v>
      </c>
      <c r="B228">
        <v>51423</v>
      </c>
      <c r="C228" t="s">
        <v>39</v>
      </c>
      <c r="D228">
        <v>104</v>
      </c>
      <c r="E228" t="s">
        <v>444</v>
      </c>
      <c r="F228" t="s">
        <v>445</v>
      </c>
      <c r="G228">
        <v>3</v>
      </c>
      <c r="H228">
        <v>1</v>
      </c>
      <c r="I228">
        <v>3110.55</v>
      </c>
      <c r="J228" s="22">
        <v>45435</v>
      </c>
      <c r="K228" s="22">
        <v>45435</v>
      </c>
      <c r="L228" s="22">
        <v>45435</v>
      </c>
      <c r="M228">
        <v>9331.66</v>
      </c>
      <c r="N228">
        <v>9331.66</v>
      </c>
      <c r="O228" s="22">
        <v>45407.000347222223</v>
      </c>
      <c r="P228" t="s">
        <v>192</v>
      </c>
      <c r="S228" t="s">
        <v>412</v>
      </c>
      <c r="T228" t="s">
        <v>196</v>
      </c>
      <c r="U228" t="s">
        <v>197</v>
      </c>
      <c r="V228" t="s">
        <v>198</v>
      </c>
      <c r="W228" t="s">
        <v>446</v>
      </c>
    </row>
    <row r="229" spans="1:23" x14ac:dyDescent="0.35">
      <c r="A229">
        <v>2035</v>
      </c>
      <c r="B229">
        <v>52868</v>
      </c>
      <c r="C229" t="s">
        <v>39</v>
      </c>
      <c r="D229">
        <v>104</v>
      </c>
      <c r="E229" t="s">
        <v>457</v>
      </c>
      <c r="F229" t="s">
        <v>445</v>
      </c>
      <c r="G229">
        <v>2</v>
      </c>
      <c r="H229">
        <v>2</v>
      </c>
      <c r="I229">
        <v>1706.64</v>
      </c>
      <c r="J229" s="22">
        <v>45435</v>
      </c>
      <c r="K229" s="22">
        <v>45435</v>
      </c>
      <c r="L229" s="22">
        <v>45435</v>
      </c>
      <c r="M229">
        <v>3413.28</v>
      </c>
      <c r="N229">
        <v>3413.28</v>
      </c>
      <c r="O229" s="22">
        <v>45418.000347222223</v>
      </c>
      <c r="P229" t="s">
        <v>97</v>
      </c>
      <c r="Q229" t="s">
        <v>193</v>
      </c>
      <c r="R229" t="s">
        <v>304</v>
      </c>
      <c r="S229" t="s">
        <v>418</v>
      </c>
      <c r="T229" t="s">
        <v>196</v>
      </c>
      <c r="U229" t="s">
        <v>197</v>
      </c>
      <c r="V229" t="s">
        <v>198</v>
      </c>
      <c r="W229" t="s">
        <v>446</v>
      </c>
    </row>
    <row r="230" spans="1:23" x14ac:dyDescent="0.35">
      <c r="A230">
        <v>2145</v>
      </c>
      <c r="B230">
        <v>53690</v>
      </c>
      <c r="C230" t="s">
        <v>39</v>
      </c>
      <c r="D230">
        <v>104</v>
      </c>
      <c r="E230" t="s">
        <v>236</v>
      </c>
      <c r="F230" t="s">
        <v>445</v>
      </c>
      <c r="G230">
        <v>2</v>
      </c>
      <c r="H230">
        <v>1</v>
      </c>
      <c r="I230">
        <v>1535.99</v>
      </c>
      <c r="J230" s="22">
        <v>45435</v>
      </c>
      <c r="K230" s="22">
        <v>45435</v>
      </c>
      <c r="L230" s="22">
        <v>45435</v>
      </c>
      <c r="M230">
        <v>3071.98</v>
      </c>
      <c r="N230">
        <v>3071.98</v>
      </c>
      <c r="O230" s="22">
        <v>45422.000347222223</v>
      </c>
      <c r="P230" t="s">
        <v>192</v>
      </c>
      <c r="S230" t="s">
        <v>412</v>
      </c>
      <c r="T230" t="s">
        <v>196</v>
      </c>
      <c r="U230" t="s">
        <v>197</v>
      </c>
      <c r="V230" t="s">
        <v>198</v>
      </c>
      <c r="W230" t="s">
        <v>446</v>
      </c>
    </row>
    <row r="231" spans="1:23" x14ac:dyDescent="0.35">
      <c r="A231">
        <v>1830</v>
      </c>
      <c r="B231">
        <v>51429</v>
      </c>
      <c r="C231" t="s">
        <v>39</v>
      </c>
      <c r="D231">
        <v>104</v>
      </c>
      <c r="E231" t="s">
        <v>209</v>
      </c>
      <c r="F231" t="s">
        <v>445</v>
      </c>
      <c r="G231">
        <v>3</v>
      </c>
      <c r="H231">
        <v>3</v>
      </c>
      <c r="I231">
        <v>2421.7600000000002</v>
      </c>
      <c r="J231" s="22">
        <v>45433</v>
      </c>
      <c r="K231" s="22">
        <v>45433</v>
      </c>
      <c r="L231" s="22">
        <v>45433</v>
      </c>
      <c r="M231">
        <v>7265.28</v>
      </c>
      <c r="N231">
        <v>7265.28</v>
      </c>
      <c r="O231" s="22">
        <v>45407.000347222223</v>
      </c>
      <c r="P231" t="s">
        <v>192</v>
      </c>
      <c r="S231" t="s">
        <v>418</v>
      </c>
      <c r="T231" t="s">
        <v>196</v>
      </c>
      <c r="U231" t="s">
        <v>197</v>
      </c>
      <c r="V231" t="s">
        <v>198</v>
      </c>
      <c r="W231" t="s">
        <v>446</v>
      </c>
    </row>
    <row r="232" spans="1:23" x14ac:dyDescent="0.35">
      <c r="A232">
        <v>1943</v>
      </c>
      <c r="B232">
        <v>52116</v>
      </c>
      <c r="C232" t="s">
        <v>39</v>
      </c>
      <c r="D232">
        <v>104</v>
      </c>
      <c r="E232" t="s">
        <v>231</v>
      </c>
      <c r="F232" t="s">
        <v>445</v>
      </c>
      <c r="G232">
        <v>2</v>
      </c>
      <c r="H232">
        <v>2</v>
      </c>
      <c r="I232">
        <v>1666.84</v>
      </c>
      <c r="J232" s="22">
        <v>45433</v>
      </c>
      <c r="K232" s="22">
        <v>45433</v>
      </c>
      <c r="L232" s="22">
        <v>45433</v>
      </c>
      <c r="M232">
        <v>3333.68</v>
      </c>
      <c r="N232">
        <v>3333.68</v>
      </c>
      <c r="O232" s="22">
        <v>45414.000347222223</v>
      </c>
      <c r="P232" t="s">
        <v>192</v>
      </c>
      <c r="S232" t="s">
        <v>418</v>
      </c>
      <c r="T232" t="s">
        <v>196</v>
      </c>
      <c r="U232" t="s">
        <v>197</v>
      </c>
      <c r="V232" t="s">
        <v>198</v>
      </c>
      <c r="W232" t="s">
        <v>446</v>
      </c>
    </row>
    <row r="233" spans="1:23" x14ac:dyDescent="0.35">
      <c r="A233">
        <v>1984</v>
      </c>
      <c r="B233">
        <v>52391</v>
      </c>
      <c r="C233" t="s">
        <v>39</v>
      </c>
      <c r="D233">
        <v>104</v>
      </c>
      <c r="F233" t="s">
        <v>445</v>
      </c>
      <c r="G233">
        <v>2</v>
      </c>
      <c r="H233">
        <v>1</v>
      </c>
      <c r="I233">
        <v>1924.29</v>
      </c>
      <c r="J233" s="22">
        <v>45433</v>
      </c>
      <c r="K233" s="22">
        <v>45433</v>
      </c>
      <c r="L233" s="22">
        <v>45433</v>
      </c>
      <c r="M233">
        <v>3848.58</v>
      </c>
      <c r="N233">
        <v>3848.58</v>
      </c>
      <c r="O233" s="22">
        <v>45415.000347222223</v>
      </c>
      <c r="P233" t="s">
        <v>192</v>
      </c>
      <c r="S233" t="s">
        <v>412</v>
      </c>
      <c r="T233" t="s">
        <v>196</v>
      </c>
      <c r="U233" t="s">
        <v>197</v>
      </c>
      <c r="V233" t="s">
        <v>198</v>
      </c>
      <c r="W233" t="s">
        <v>446</v>
      </c>
    </row>
    <row r="234" spans="1:23" x14ac:dyDescent="0.35">
      <c r="A234">
        <v>1997</v>
      </c>
      <c r="B234">
        <v>52425</v>
      </c>
      <c r="C234" t="s">
        <v>39</v>
      </c>
      <c r="D234">
        <v>104</v>
      </c>
      <c r="E234" t="s">
        <v>264</v>
      </c>
      <c r="F234" t="s">
        <v>445</v>
      </c>
      <c r="G234">
        <v>2</v>
      </c>
      <c r="H234">
        <v>2</v>
      </c>
      <c r="I234">
        <v>3173.8</v>
      </c>
      <c r="J234" s="22">
        <v>45433</v>
      </c>
      <c r="K234" s="22">
        <v>45433</v>
      </c>
      <c r="L234" s="22">
        <v>45433</v>
      </c>
      <c r="M234">
        <v>6347.59</v>
      </c>
      <c r="N234">
        <v>6347.59</v>
      </c>
      <c r="O234" s="22">
        <v>45415.000347222223</v>
      </c>
      <c r="P234" t="s">
        <v>192</v>
      </c>
      <c r="S234" t="s">
        <v>418</v>
      </c>
      <c r="T234" t="s">
        <v>196</v>
      </c>
      <c r="U234" t="s">
        <v>197</v>
      </c>
      <c r="V234" t="s">
        <v>198</v>
      </c>
      <c r="W234" t="s">
        <v>446</v>
      </c>
    </row>
    <row r="235" spans="1:23" x14ac:dyDescent="0.35">
      <c r="A235">
        <v>2001</v>
      </c>
      <c r="B235">
        <v>52446</v>
      </c>
      <c r="C235" t="s">
        <v>39</v>
      </c>
      <c r="D235">
        <v>104</v>
      </c>
      <c r="E235" t="s">
        <v>209</v>
      </c>
      <c r="F235" t="s">
        <v>445</v>
      </c>
      <c r="G235">
        <v>4</v>
      </c>
      <c r="H235">
        <v>2</v>
      </c>
      <c r="I235">
        <v>2483.2600000000002</v>
      </c>
      <c r="J235" s="22">
        <v>45433</v>
      </c>
      <c r="K235" s="22">
        <v>45433</v>
      </c>
      <c r="L235" s="22">
        <v>45433</v>
      </c>
      <c r="M235">
        <v>9933.0499999999993</v>
      </c>
      <c r="N235">
        <v>9933.0499999999993</v>
      </c>
      <c r="O235" s="22">
        <v>45415.000347222223</v>
      </c>
      <c r="P235" t="s">
        <v>192</v>
      </c>
      <c r="S235" t="s">
        <v>418</v>
      </c>
      <c r="T235" t="s">
        <v>196</v>
      </c>
      <c r="U235" t="s">
        <v>197</v>
      </c>
      <c r="V235" t="s">
        <v>198</v>
      </c>
      <c r="W235" t="s">
        <v>446</v>
      </c>
    </row>
    <row r="236" spans="1:23" x14ac:dyDescent="0.35">
      <c r="A236">
        <v>2042</v>
      </c>
      <c r="B236">
        <v>52907</v>
      </c>
      <c r="C236" t="s">
        <v>39</v>
      </c>
      <c r="D236">
        <v>104</v>
      </c>
      <c r="E236" t="s">
        <v>231</v>
      </c>
      <c r="F236" t="s">
        <v>445</v>
      </c>
      <c r="G236">
        <v>2</v>
      </c>
      <c r="H236">
        <v>1</v>
      </c>
      <c r="I236">
        <v>1446.12</v>
      </c>
      <c r="J236" s="22">
        <v>45433</v>
      </c>
      <c r="K236" s="22">
        <v>45433</v>
      </c>
      <c r="L236" s="22">
        <v>45433</v>
      </c>
      <c r="M236">
        <v>2892.24</v>
      </c>
      <c r="N236">
        <v>2892.24</v>
      </c>
      <c r="O236" s="22">
        <v>45419.000347222223</v>
      </c>
      <c r="P236" t="s">
        <v>192</v>
      </c>
      <c r="S236" t="s">
        <v>412</v>
      </c>
      <c r="T236" t="s">
        <v>196</v>
      </c>
      <c r="U236" t="s">
        <v>197</v>
      </c>
      <c r="V236" t="s">
        <v>198</v>
      </c>
      <c r="W236" t="s">
        <v>446</v>
      </c>
    </row>
    <row r="237" spans="1:23" x14ac:dyDescent="0.35">
      <c r="A237">
        <v>2083</v>
      </c>
      <c r="B237">
        <v>53117</v>
      </c>
      <c r="C237" t="s">
        <v>39</v>
      </c>
      <c r="D237">
        <v>104</v>
      </c>
      <c r="E237" t="s">
        <v>264</v>
      </c>
      <c r="F237" t="s">
        <v>445</v>
      </c>
      <c r="G237">
        <v>2</v>
      </c>
      <c r="H237">
        <v>1</v>
      </c>
      <c r="I237">
        <v>2946.98</v>
      </c>
      <c r="J237" s="22">
        <v>45433</v>
      </c>
      <c r="K237" s="22">
        <v>45433</v>
      </c>
      <c r="L237" s="22">
        <v>45433</v>
      </c>
      <c r="M237">
        <v>5893.96</v>
      </c>
      <c r="N237">
        <v>5893.96</v>
      </c>
      <c r="O237" s="22">
        <v>45420.000347222223</v>
      </c>
      <c r="P237" t="s">
        <v>192</v>
      </c>
      <c r="S237" t="s">
        <v>412</v>
      </c>
      <c r="T237" t="s">
        <v>196</v>
      </c>
      <c r="U237" t="s">
        <v>197</v>
      </c>
      <c r="V237" t="s">
        <v>198</v>
      </c>
      <c r="W237" t="s">
        <v>446</v>
      </c>
    </row>
    <row r="238" spans="1:23" x14ac:dyDescent="0.35">
      <c r="A238">
        <v>1758</v>
      </c>
      <c r="B238">
        <v>50864</v>
      </c>
      <c r="C238" t="s">
        <v>39</v>
      </c>
      <c r="D238">
        <v>104</v>
      </c>
      <c r="E238" t="s">
        <v>444</v>
      </c>
      <c r="F238" t="s">
        <v>445</v>
      </c>
      <c r="G238">
        <v>2</v>
      </c>
      <c r="H238">
        <v>1</v>
      </c>
      <c r="I238">
        <v>2535.86</v>
      </c>
      <c r="J238" s="22">
        <v>45430</v>
      </c>
      <c r="K238" s="22">
        <v>45432</v>
      </c>
      <c r="L238" s="22">
        <v>45432</v>
      </c>
      <c r="M238">
        <v>5071.72</v>
      </c>
      <c r="N238">
        <v>5071.72</v>
      </c>
      <c r="O238" s="22">
        <v>45405.000347222223</v>
      </c>
      <c r="P238" t="s">
        <v>192</v>
      </c>
      <c r="S238" t="s">
        <v>418</v>
      </c>
      <c r="T238" t="s">
        <v>196</v>
      </c>
      <c r="U238" t="s">
        <v>197</v>
      </c>
      <c r="V238" t="s">
        <v>198</v>
      </c>
      <c r="W238" t="s">
        <v>446</v>
      </c>
    </row>
    <row r="239" spans="1:23" x14ac:dyDescent="0.35">
      <c r="A239">
        <v>1788</v>
      </c>
      <c r="B239">
        <v>51206</v>
      </c>
      <c r="C239" t="s">
        <v>39</v>
      </c>
      <c r="D239">
        <v>104</v>
      </c>
      <c r="E239" t="s">
        <v>303</v>
      </c>
      <c r="F239" t="s">
        <v>445</v>
      </c>
      <c r="G239">
        <v>3</v>
      </c>
      <c r="H239">
        <v>3</v>
      </c>
      <c r="I239">
        <v>1957.4</v>
      </c>
      <c r="J239" s="22">
        <v>45432</v>
      </c>
      <c r="K239" s="22">
        <v>45432</v>
      </c>
      <c r="L239" s="22">
        <v>45432</v>
      </c>
      <c r="M239">
        <v>7829.61</v>
      </c>
      <c r="N239">
        <v>7829.61</v>
      </c>
      <c r="O239" s="22">
        <v>45406.000347222223</v>
      </c>
      <c r="P239" t="s">
        <v>192</v>
      </c>
      <c r="S239" t="s">
        <v>421</v>
      </c>
      <c r="T239" t="s">
        <v>196</v>
      </c>
      <c r="U239" t="s">
        <v>197</v>
      </c>
      <c r="V239" t="s">
        <v>198</v>
      </c>
      <c r="W239" t="s">
        <v>446</v>
      </c>
    </row>
    <row r="240" spans="1:23" x14ac:dyDescent="0.35">
      <c r="A240">
        <v>1940</v>
      </c>
      <c r="B240">
        <v>52095</v>
      </c>
      <c r="C240" t="s">
        <v>39</v>
      </c>
      <c r="D240">
        <v>104</v>
      </c>
      <c r="E240" t="s">
        <v>303</v>
      </c>
      <c r="F240" t="s">
        <v>445</v>
      </c>
      <c r="G240">
        <v>3</v>
      </c>
      <c r="H240">
        <v>2</v>
      </c>
      <c r="I240">
        <v>2997.83</v>
      </c>
      <c r="J240" s="22">
        <v>45432</v>
      </c>
      <c r="K240" s="22">
        <v>45432</v>
      </c>
      <c r="L240" s="22">
        <v>45432</v>
      </c>
      <c r="M240">
        <v>8993.51</v>
      </c>
      <c r="N240">
        <v>8993.51</v>
      </c>
      <c r="O240" s="22">
        <v>45414.000347222223</v>
      </c>
      <c r="P240" t="s">
        <v>192</v>
      </c>
      <c r="S240" t="s">
        <v>418</v>
      </c>
      <c r="T240" t="s">
        <v>196</v>
      </c>
      <c r="U240" t="s">
        <v>197</v>
      </c>
      <c r="V240" t="s">
        <v>198</v>
      </c>
      <c r="W240" t="s">
        <v>446</v>
      </c>
    </row>
    <row r="241" spans="1:23" x14ac:dyDescent="0.35">
      <c r="A241">
        <v>2036</v>
      </c>
      <c r="B241">
        <v>52898</v>
      </c>
      <c r="C241" t="s">
        <v>39</v>
      </c>
      <c r="D241">
        <v>104</v>
      </c>
      <c r="E241" t="s">
        <v>303</v>
      </c>
      <c r="F241" t="s">
        <v>445</v>
      </c>
      <c r="G241">
        <v>4</v>
      </c>
      <c r="H241">
        <v>1</v>
      </c>
      <c r="I241">
        <v>3240.42</v>
      </c>
      <c r="J241" s="22">
        <v>45430</v>
      </c>
      <c r="K241" s="22">
        <v>45432</v>
      </c>
      <c r="L241" s="22">
        <v>45432</v>
      </c>
      <c r="M241">
        <v>12961.68</v>
      </c>
      <c r="N241">
        <v>12961.68</v>
      </c>
      <c r="O241" s="22">
        <v>45419.000347222223</v>
      </c>
      <c r="P241" t="s">
        <v>192</v>
      </c>
      <c r="S241" t="s">
        <v>418</v>
      </c>
      <c r="T241" t="s">
        <v>196</v>
      </c>
      <c r="U241" t="s">
        <v>197</v>
      </c>
      <c r="V241" t="s">
        <v>198</v>
      </c>
      <c r="W241" t="s">
        <v>446</v>
      </c>
    </row>
    <row r="242" spans="1:23" x14ac:dyDescent="0.35">
      <c r="A242">
        <v>2040</v>
      </c>
      <c r="B242">
        <v>52902</v>
      </c>
      <c r="C242" t="s">
        <v>39</v>
      </c>
      <c r="D242">
        <v>104</v>
      </c>
      <c r="E242" t="s">
        <v>448</v>
      </c>
      <c r="F242" t="s">
        <v>445</v>
      </c>
      <c r="G242">
        <v>2</v>
      </c>
      <c r="H242">
        <v>1</v>
      </c>
      <c r="I242">
        <v>2967.97</v>
      </c>
      <c r="J242" s="22">
        <v>45432</v>
      </c>
      <c r="K242" s="22">
        <v>45432</v>
      </c>
      <c r="L242" s="22">
        <v>45432</v>
      </c>
      <c r="M242">
        <v>5935.93</v>
      </c>
      <c r="N242">
        <v>5935.93</v>
      </c>
      <c r="O242" s="22">
        <v>45419.000347222223</v>
      </c>
      <c r="P242" t="s">
        <v>192</v>
      </c>
      <c r="S242" t="s">
        <v>412</v>
      </c>
      <c r="T242" t="s">
        <v>196</v>
      </c>
      <c r="U242" t="s">
        <v>197</v>
      </c>
      <c r="V242" t="s">
        <v>198</v>
      </c>
      <c r="W242" t="s">
        <v>446</v>
      </c>
    </row>
    <row r="243" spans="1:23" x14ac:dyDescent="0.35">
      <c r="A243">
        <v>2045</v>
      </c>
      <c r="B243">
        <v>52923</v>
      </c>
      <c r="C243" t="s">
        <v>39</v>
      </c>
      <c r="D243">
        <v>104</v>
      </c>
      <c r="E243" t="s">
        <v>449</v>
      </c>
      <c r="F243" t="s">
        <v>445</v>
      </c>
      <c r="G243">
        <v>2</v>
      </c>
      <c r="H243">
        <v>2</v>
      </c>
      <c r="I243">
        <v>1392.51</v>
      </c>
      <c r="J243" s="22">
        <v>45430</v>
      </c>
      <c r="K243" s="22">
        <v>45432</v>
      </c>
      <c r="L243" s="22">
        <v>45432</v>
      </c>
      <c r="M243">
        <v>2785.02</v>
      </c>
      <c r="N243">
        <v>2785.02</v>
      </c>
      <c r="O243" s="22">
        <v>45419.000347222223</v>
      </c>
      <c r="P243" t="s">
        <v>192</v>
      </c>
      <c r="S243" t="s">
        <v>421</v>
      </c>
      <c r="T243" t="s">
        <v>196</v>
      </c>
      <c r="U243" t="s">
        <v>197</v>
      </c>
      <c r="V243" t="s">
        <v>198</v>
      </c>
      <c r="W243" t="s">
        <v>446</v>
      </c>
    </row>
    <row r="244" spans="1:23" x14ac:dyDescent="0.35">
      <c r="A244">
        <v>2110</v>
      </c>
      <c r="B244">
        <v>53340</v>
      </c>
      <c r="C244" t="s">
        <v>39</v>
      </c>
      <c r="D244">
        <v>104</v>
      </c>
      <c r="E244" t="s">
        <v>270</v>
      </c>
      <c r="F244" t="s">
        <v>445</v>
      </c>
      <c r="G244">
        <v>2</v>
      </c>
      <c r="H244">
        <v>2</v>
      </c>
      <c r="I244">
        <v>3686.06</v>
      </c>
      <c r="J244" s="22">
        <v>45432</v>
      </c>
      <c r="K244" s="22">
        <v>45432</v>
      </c>
      <c r="L244" s="22">
        <v>45432</v>
      </c>
      <c r="M244">
        <v>7372.12</v>
      </c>
      <c r="N244">
        <v>7372.12</v>
      </c>
      <c r="O244" s="22">
        <v>45421.000347222223</v>
      </c>
      <c r="P244" t="s">
        <v>192</v>
      </c>
      <c r="Q244" t="s">
        <v>210</v>
      </c>
      <c r="R244" t="s">
        <v>211</v>
      </c>
      <c r="S244" t="s">
        <v>412</v>
      </c>
      <c r="T244" t="s">
        <v>196</v>
      </c>
      <c r="U244" t="s">
        <v>197</v>
      </c>
      <c r="V244" t="s">
        <v>198</v>
      </c>
      <c r="W244" t="s">
        <v>446</v>
      </c>
    </row>
    <row r="245" spans="1:23" x14ac:dyDescent="0.35">
      <c r="A245">
        <v>2179</v>
      </c>
      <c r="B245">
        <v>53865</v>
      </c>
      <c r="C245" t="s">
        <v>39</v>
      </c>
      <c r="D245">
        <v>104</v>
      </c>
      <c r="E245" t="s">
        <v>449</v>
      </c>
      <c r="F245" t="s">
        <v>445</v>
      </c>
      <c r="G245">
        <v>2</v>
      </c>
      <c r="H245">
        <v>1</v>
      </c>
      <c r="I245">
        <v>1063.45</v>
      </c>
      <c r="J245" s="22">
        <v>45430</v>
      </c>
      <c r="K245" s="22">
        <v>45432</v>
      </c>
      <c r="L245" s="22">
        <v>45432</v>
      </c>
      <c r="M245">
        <v>2126.9</v>
      </c>
      <c r="N245">
        <v>2126.9</v>
      </c>
      <c r="O245" s="22">
        <v>45426.000347222223</v>
      </c>
      <c r="P245" t="s">
        <v>192</v>
      </c>
      <c r="Q245" t="s">
        <v>210</v>
      </c>
      <c r="R245" t="s">
        <v>211</v>
      </c>
      <c r="S245" t="s">
        <v>418</v>
      </c>
      <c r="T245" t="s">
        <v>196</v>
      </c>
      <c r="U245" t="s">
        <v>197</v>
      </c>
      <c r="V245" t="s">
        <v>198</v>
      </c>
      <c r="W245" t="s">
        <v>446</v>
      </c>
    </row>
    <row r="246" spans="1:23" x14ac:dyDescent="0.35">
      <c r="A246">
        <v>1614</v>
      </c>
      <c r="B246">
        <v>49904</v>
      </c>
      <c r="C246" t="s">
        <v>39</v>
      </c>
      <c r="D246">
        <v>104</v>
      </c>
      <c r="E246" t="s">
        <v>458</v>
      </c>
      <c r="F246" t="s">
        <v>445</v>
      </c>
      <c r="G246">
        <v>2</v>
      </c>
      <c r="H246">
        <v>2</v>
      </c>
      <c r="I246">
        <v>1580</v>
      </c>
      <c r="J246" s="22">
        <v>45429</v>
      </c>
      <c r="K246" s="22">
        <v>45429</v>
      </c>
      <c r="L246" s="22">
        <v>45429</v>
      </c>
      <c r="M246">
        <v>3160</v>
      </c>
      <c r="N246">
        <v>3160</v>
      </c>
      <c r="O246" s="22">
        <v>45399.000347222223</v>
      </c>
      <c r="P246" t="s">
        <v>97</v>
      </c>
      <c r="Q246" t="s">
        <v>280</v>
      </c>
      <c r="R246" t="s">
        <v>339</v>
      </c>
      <c r="S246" t="s">
        <v>430</v>
      </c>
      <c r="T246" t="s">
        <v>196</v>
      </c>
      <c r="U246" t="s">
        <v>197</v>
      </c>
      <c r="V246" t="s">
        <v>198</v>
      </c>
      <c r="W246" t="s">
        <v>446</v>
      </c>
    </row>
    <row r="247" spans="1:23" x14ac:dyDescent="0.35">
      <c r="A247">
        <v>1733</v>
      </c>
      <c r="B247">
        <v>50655</v>
      </c>
      <c r="C247" t="s">
        <v>39</v>
      </c>
      <c r="D247">
        <v>104</v>
      </c>
      <c r="E247" t="s">
        <v>209</v>
      </c>
      <c r="F247" t="s">
        <v>445</v>
      </c>
      <c r="G247">
        <v>5</v>
      </c>
      <c r="H247">
        <v>5</v>
      </c>
      <c r="I247">
        <v>2385.79</v>
      </c>
      <c r="J247" s="22">
        <v>45429</v>
      </c>
      <c r="K247" s="22">
        <v>45429</v>
      </c>
      <c r="L247" s="22">
        <v>45429</v>
      </c>
      <c r="M247">
        <v>11928.93</v>
      </c>
      <c r="N247">
        <v>11928.93</v>
      </c>
      <c r="O247" s="22">
        <v>45401.000347222223</v>
      </c>
      <c r="P247" t="s">
        <v>192</v>
      </c>
      <c r="S247" t="s">
        <v>430</v>
      </c>
      <c r="T247" t="s">
        <v>196</v>
      </c>
      <c r="U247" t="s">
        <v>197</v>
      </c>
      <c r="V247" t="s">
        <v>198</v>
      </c>
      <c r="W247" t="s">
        <v>446</v>
      </c>
    </row>
    <row r="248" spans="1:23" x14ac:dyDescent="0.35">
      <c r="A248">
        <v>1982</v>
      </c>
      <c r="B248">
        <v>52388</v>
      </c>
      <c r="C248" t="s">
        <v>39</v>
      </c>
      <c r="D248">
        <v>104</v>
      </c>
      <c r="E248" t="s">
        <v>444</v>
      </c>
      <c r="F248" t="s">
        <v>445</v>
      </c>
      <c r="G248">
        <v>3</v>
      </c>
      <c r="H248">
        <v>2</v>
      </c>
      <c r="I248">
        <v>3719</v>
      </c>
      <c r="J248" s="22">
        <v>45429</v>
      </c>
      <c r="K248" s="22">
        <v>45429</v>
      </c>
      <c r="L248" s="22">
        <v>45429</v>
      </c>
      <c r="M248">
        <v>11156.99</v>
      </c>
      <c r="N248">
        <v>11156.99</v>
      </c>
      <c r="O248" s="22">
        <v>45415.000347222223</v>
      </c>
      <c r="P248" t="s">
        <v>192</v>
      </c>
      <c r="Q248" t="s">
        <v>210</v>
      </c>
      <c r="R248" t="s">
        <v>221</v>
      </c>
      <c r="S248" t="s">
        <v>430</v>
      </c>
      <c r="T248" t="s">
        <v>196</v>
      </c>
      <c r="U248" t="s">
        <v>197</v>
      </c>
      <c r="V248" t="s">
        <v>198</v>
      </c>
      <c r="W248" t="s">
        <v>446</v>
      </c>
    </row>
    <row r="249" spans="1:23" x14ac:dyDescent="0.35">
      <c r="A249">
        <v>1998</v>
      </c>
      <c r="B249">
        <v>52438</v>
      </c>
      <c r="C249" t="s">
        <v>39</v>
      </c>
      <c r="D249">
        <v>104</v>
      </c>
      <c r="E249" t="s">
        <v>207</v>
      </c>
      <c r="F249" t="s">
        <v>445</v>
      </c>
      <c r="G249">
        <v>2</v>
      </c>
      <c r="H249">
        <v>1</v>
      </c>
      <c r="I249">
        <v>1624.56</v>
      </c>
      <c r="J249" s="22">
        <v>45429</v>
      </c>
      <c r="K249" s="22">
        <v>45429</v>
      </c>
      <c r="L249" s="22">
        <v>45429</v>
      </c>
      <c r="M249">
        <v>3249.11</v>
      </c>
      <c r="N249">
        <v>3249.11</v>
      </c>
      <c r="O249" s="22">
        <v>45415.000347222223</v>
      </c>
      <c r="P249" t="s">
        <v>192</v>
      </c>
      <c r="S249" t="s">
        <v>418</v>
      </c>
      <c r="T249" t="s">
        <v>196</v>
      </c>
      <c r="U249" t="s">
        <v>197</v>
      </c>
      <c r="V249" t="s">
        <v>198</v>
      </c>
      <c r="W249" t="s">
        <v>446</v>
      </c>
    </row>
    <row r="250" spans="1:23" x14ac:dyDescent="0.35">
      <c r="A250">
        <v>2000</v>
      </c>
      <c r="B250">
        <v>52446</v>
      </c>
      <c r="C250" t="s">
        <v>39</v>
      </c>
      <c r="D250">
        <v>104</v>
      </c>
      <c r="E250" t="s">
        <v>209</v>
      </c>
      <c r="F250" t="s">
        <v>445</v>
      </c>
      <c r="G250">
        <v>4</v>
      </c>
      <c r="H250">
        <v>1</v>
      </c>
      <c r="I250">
        <v>2483.27</v>
      </c>
      <c r="J250" s="22">
        <v>45429</v>
      </c>
      <c r="K250" s="22">
        <v>45429</v>
      </c>
      <c r="L250" s="22">
        <v>45429</v>
      </c>
      <c r="M250">
        <v>9933.0499999999993</v>
      </c>
      <c r="N250">
        <v>9933.0499999999993</v>
      </c>
      <c r="O250" s="22">
        <v>45415.000347222223</v>
      </c>
      <c r="P250" t="s">
        <v>192</v>
      </c>
      <c r="S250" t="s">
        <v>418</v>
      </c>
      <c r="T250" t="s">
        <v>196</v>
      </c>
      <c r="U250" t="s">
        <v>197</v>
      </c>
      <c r="V250" t="s">
        <v>198</v>
      </c>
      <c r="W250" t="s">
        <v>446</v>
      </c>
    </row>
    <row r="251" spans="1:23" x14ac:dyDescent="0.35">
      <c r="A251">
        <v>2032</v>
      </c>
      <c r="B251">
        <v>52861</v>
      </c>
      <c r="C251" t="s">
        <v>39</v>
      </c>
      <c r="D251">
        <v>104</v>
      </c>
      <c r="E251" t="s">
        <v>448</v>
      </c>
      <c r="F251" t="s">
        <v>445</v>
      </c>
      <c r="G251">
        <v>2</v>
      </c>
      <c r="H251">
        <v>1</v>
      </c>
      <c r="I251">
        <v>400</v>
      </c>
      <c r="J251" s="22">
        <v>45429</v>
      </c>
      <c r="K251" s="22">
        <v>45429</v>
      </c>
      <c r="L251" s="22">
        <v>45429</v>
      </c>
      <c r="M251">
        <v>800</v>
      </c>
      <c r="N251">
        <v>800</v>
      </c>
      <c r="O251" s="22">
        <v>45418.000347222223</v>
      </c>
      <c r="P251" t="s">
        <v>192</v>
      </c>
      <c r="S251" t="s">
        <v>418</v>
      </c>
      <c r="T251" t="s">
        <v>196</v>
      </c>
      <c r="U251" t="s">
        <v>197</v>
      </c>
      <c r="V251" t="s">
        <v>198</v>
      </c>
      <c r="W251" t="s">
        <v>446</v>
      </c>
    </row>
    <row r="252" spans="1:23" x14ac:dyDescent="0.35">
      <c r="A252">
        <v>1787</v>
      </c>
      <c r="B252">
        <v>51206</v>
      </c>
      <c r="C252" t="s">
        <v>39</v>
      </c>
      <c r="D252">
        <v>104</v>
      </c>
      <c r="E252" t="s">
        <v>303</v>
      </c>
      <c r="F252" t="s">
        <v>445</v>
      </c>
      <c r="G252">
        <v>3</v>
      </c>
      <c r="H252">
        <v>2</v>
      </c>
      <c r="I252">
        <v>1957.4</v>
      </c>
      <c r="J252" s="22">
        <v>45425</v>
      </c>
      <c r="K252" s="22">
        <v>45428</v>
      </c>
      <c r="L252" s="22">
        <v>45428</v>
      </c>
      <c r="M252">
        <v>7829.61</v>
      </c>
      <c r="N252">
        <v>7829.61</v>
      </c>
      <c r="O252" s="22">
        <v>45406.000347222223</v>
      </c>
      <c r="P252" t="s">
        <v>192</v>
      </c>
      <c r="S252" t="s">
        <v>421</v>
      </c>
      <c r="T252" t="s">
        <v>196</v>
      </c>
      <c r="U252" t="s">
        <v>197</v>
      </c>
      <c r="V252" t="s">
        <v>198</v>
      </c>
      <c r="W252" t="s">
        <v>446</v>
      </c>
    </row>
    <row r="253" spans="1:23" x14ac:dyDescent="0.35">
      <c r="A253">
        <v>1995</v>
      </c>
      <c r="B253">
        <v>52423</v>
      </c>
      <c r="C253" t="s">
        <v>39</v>
      </c>
      <c r="D253">
        <v>104</v>
      </c>
      <c r="E253" t="s">
        <v>236</v>
      </c>
      <c r="F253" t="s">
        <v>445</v>
      </c>
      <c r="G253">
        <v>2</v>
      </c>
      <c r="H253">
        <v>2</v>
      </c>
      <c r="I253">
        <v>1368.18</v>
      </c>
      <c r="J253" s="22">
        <v>45428</v>
      </c>
      <c r="K253" s="22">
        <v>45428</v>
      </c>
      <c r="L253" s="22">
        <v>45428</v>
      </c>
      <c r="M253">
        <v>2736.36</v>
      </c>
      <c r="N253">
        <v>2736.36</v>
      </c>
      <c r="O253" s="22">
        <v>45415.000347222223</v>
      </c>
      <c r="P253" t="s">
        <v>192</v>
      </c>
      <c r="Q253" t="s">
        <v>193</v>
      </c>
      <c r="R253" t="s">
        <v>304</v>
      </c>
      <c r="S253" t="s">
        <v>421</v>
      </c>
      <c r="T253" t="s">
        <v>196</v>
      </c>
      <c r="U253" t="s">
        <v>197</v>
      </c>
      <c r="V253" t="s">
        <v>198</v>
      </c>
      <c r="W253" t="s">
        <v>446</v>
      </c>
    </row>
    <row r="254" spans="1:23" x14ac:dyDescent="0.35">
      <c r="A254">
        <v>2034</v>
      </c>
      <c r="B254">
        <v>52868</v>
      </c>
      <c r="C254" t="s">
        <v>39</v>
      </c>
      <c r="D254">
        <v>104</v>
      </c>
      <c r="E254" t="s">
        <v>457</v>
      </c>
      <c r="F254" t="s">
        <v>445</v>
      </c>
      <c r="G254">
        <v>2</v>
      </c>
      <c r="H254">
        <v>1</v>
      </c>
      <c r="I254">
        <v>1706.64</v>
      </c>
      <c r="J254" s="22">
        <v>45428</v>
      </c>
      <c r="K254" s="22">
        <v>45428</v>
      </c>
      <c r="L254" s="22">
        <v>45428</v>
      </c>
      <c r="M254">
        <v>3413.28</v>
      </c>
      <c r="N254">
        <v>3413.28</v>
      </c>
      <c r="O254" s="22">
        <v>45418.000347222223</v>
      </c>
      <c r="P254" t="s">
        <v>97</v>
      </c>
      <c r="Q254" t="s">
        <v>193</v>
      </c>
      <c r="R254" t="s">
        <v>304</v>
      </c>
      <c r="S254" t="s">
        <v>418</v>
      </c>
      <c r="T254" t="s">
        <v>196</v>
      </c>
      <c r="U254" t="s">
        <v>197</v>
      </c>
      <c r="V254" t="s">
        <v>198</v>
      </c>
      <c r="W254" t="s">
        <v>446</v>
      </c>
    </row>
    <row r="255" spans="1:23" x14ac:dyDescent="0.35">
      <c r="A255">
        <v>1732</v>
      </c>
      <c r="B255">
        <v>50655</v>
      </c>
      <c r="C255" t="s">
        <v>39</v>
      </c>
      <c r="D255">
        <v>104</v>
      </c>
      <c r="E255" t="s">
        <v>209</v>
      </c>
      <c r="F255" t="s">
        <v>445</v>
      </c>
      <c r="G255">
        <v>5</v>
      </c>
      <c r="H255">
        <v>4</v>
      </c>
      <c r="I255">
        <v>2385.79</v>
      </c>
      <c r="J255" s="22">
        <v>45426</v>
      </c>
      <c r="K255" s="22">
        <v>45426</v>
      </c>
      <c r="L255" s="22">
        <v>45426</v>
      </c>
      <c r="M255">
        <v>11928.93</v>
      </c>
      <c r="N255">
        <v>11928.93</v>
      </c>
      <c r="O255" s="22">
        <v>45401.000347222223</v>
      </c>
      <c r="P255" t="s">
        <v>192</v>
      </c>
      <c r="S255" t="s">
        <v>430</v>
      </c>
      <c r="T255" t="s">
        <v>196</v>
      </c>
      <c r="U255" t="s">
        <v>197</v>
      </c>
      <c r="V255" t="s">
        <v>198</v>
      </c>
      <c r="W255" t="s">
        <v>446</v>
      </c>
    </row>
    <row r="256" spans="1:23" x14ac:dyDescent="0.35">
      <c r="A256">
        <v>1824</v>
      </c>
      <c r="B256">
        <v>51419</v>
      </c>
      <c r="C256" t="s">
        <v>39</v>
      </c>
      <c r="D256">
        <v>104</v>
      </c>
      <c r="E256" t="s">
        <v>264</v>
      </c>
      <c r="F256" t="s">
        <v>445</v>
      </c>
      <c r="G256">
        <v>2</v>
      </c>
      <c r="H256">
        <v>2</v>
      </c>
      <c r="I256">
        <v>2697.6</v>
      </c>
      <c r="J256" s="22">
        <v>45426</v>
      </c>
      <c r="K256" s="22">
        <v>45426</v>
      </c>
      <c r="L256" s="22">
        <v>45426</v>
      </c>
      <c r="M256">
        <v>5395.19</v>
      </c>
      <c r="N256">
        <v>5395.19</v>
      </c>
      <c r="O256" s="22">
        <v>45407.000347222223</v>
      </c>
      <c r="P256" t="s">
        <v>192</v>
      </c>
      <c r="S256" t="s">
        <v>421</v>
      </c>
      <c r="T256" t="s">
        <v>196</v>
      </c>
      <c r="U256" t="s">
        <v>197</v>
      </c>
      <c r="V256" t="s">
        <v>198</v>
      </c>
      <c r="W256" t="s">
        <v>446</v>
      </c>
    </row>
    <row r="257" spans="1:23" x14ac:dyDescent="0.35">
      <c r="A257">
        <v>1828</v>
      </c>
      <c r="B257">
        <v>51429</v>
      </c>
      <c r="C257" t="s">
        <v>39</v>
      </c>
      <c r="D257">
        <v>104</v>
      </c>
      <c r="E257" t="s">
        <v>209</v>
      </c>
      <c r="F257" t="s">
        <v>445</v>
      </c>
      <c r="G257">
        <v>3</v>
      </c>
      <c r="H257">
        <v>1</v>
      </c>
      <c r="I257">
        <v>2421.7600000000002</v>
      </c>
      <c r="J257" s="22">
        <v>45426</v>
      </c>
      <c r="K257" s="22">
        <v>45426</v>
      </c>
      <c r="L257" s="22">
        <v>45426</v>
      </c>
      <c r="M257">
        <v>7265.28</v>
      </c>
      <c r="N257">
        <v>7265.28</v>
      </c>
      <c r="O257" s="22">
        <v>45407.000347222223</v>
      </c>
      <c r="P257" t="s">
        <v>192</v>
      </c>
      <c r="S257" t="s">
        <v>418</v>
      </c>
      <c r="T257" t="s">
        <v>196</v>
      </c>
      <c r="U257" t="s">
        <v>197</v>
      </c>
      <c r="V257" t="s">
        <v>198</v>
      </c>
      <c r="W257" t="s">
        <v>446</v>
      </c>
    </row>
    <row r="258" spans="1:23" x14ac:dyDescent="0.35">
      <c r="A258">
        <v>1942</v>
      </c>
      <c r="B258">
        <v>52116</v>
      </c>
      <c r="C258" t="s">
        <v>39</v>
      </c>
      <c r="D258">
        <v>104</v>
      </c>
      <c r="E258" t="s">
        <v>231</v>
      </c>
      <c r="F258" t="s">
        <v>445</v>
      </c>
      <c r="G258">
        <v>2</v>
      </c>
      <c r="H258">
        <v>1</v>
      </c>
      <c r="I258">
        <v>1666.84</v>
      </c>
      <c r="J258" s="22">
        <v>45426</v>
      </c>
      <c r="K258" s="22">
        <v>45426</v>
      </c>
      <c r="L258" s="22">
        <v>45426</v>
      </c>
      <c r="M258">
        <v>3333.68</v>
      </c>
      <c r="N258">
        <v>3333.68</v>
      </c>
      <c r="O258" s="22">
        <v>45414.000347222223</v>
      </c>
      <c r="P258" t="s">
        <v>192</v>
      </c>
      <c r="S258" t="s">
        <v>418</v>
      </c>
      <c r="T258" t="s">
        <v>196</v>
      </c>
      <c r="U258" t="s">
        <v>197</v>
      </c>
      <c r="V258" t="s">
        <v>198</v>
      </c>
      <c r="W258" t="s">
        <v>446</v>
      </c>
    </row>
    <row r="259" spans="1:23" x14ac:dyDescent="0.35">
      <c r="A259">
        <v>1996</v>
      </c>
      <c r="B259">
        <v>52425</v>
      </c>
      <c r="C259" t="s">
        <v>39</v>
      </c>
      <c r="D259">
        <v>104</v>
      </c>
      <c r="E259" t="s">
        <v>264</v>
      </c>
      <c r="F259" t="s">
        <v>445</v>
      </c>
      <c r="G259">
        <v>2</v>
      </c>
      <c r="H259">
        <v>1</v>
      </c>
      <c r="I259">
        <v>3173.79</v>
      </c>
      <c r="J259" s="22">
        <v>45426</v>
      </c>
      <c r="K259" s="22">
        <v>45426</v>
      </c>
      <c r="L259" s="22">
        <v>45426</v>
      </c>
      <c r="M259">
        <v>6347.59</v>
      </c>
      <c r="N259">
        <v>6347.59</v>
      </c>
      <c r="O259" s="22">
        <v>45415.000347222223</v>
      </c>
      <c r="P259" t="s">
        <v>192</v>
      </c>
      <c r="S259" t="s">
        <v>418</v>
      </c>
      <c r="T259" t="s">
        <v>196</v>
      </c>
      <c r="U259" t="s">
        <v>197</v>
      </c>
      <c r="V259" t="s">
        <v>198</v>
      </c>
      <c r="W259" t="s">
        <v>446</v>
      </c>
    </row>
    <row r="260" spans="1:23" x14ac:dyDescent="0.35">
      <c r="A260">
        <v>1757</v>
      </c>
      <c r="B260">
        <v>50862</v>
      </c>
      <c r="C260" t="s">
        <v>39</v>
      </c>
      <c r="D260">
        <v>104</v>
      </c>
      <c r="E260" t="s">
        <v>448</v>
      </c>
      <c r="F260" t="s">
        <v>445</v>
      </c>
      <c r="G260">
        <v>2</v>
      </c>
      <c r="H260">
        <v>2</v>
      </c>
      <c r="I260">
        <v>400</v>
      </c>
      <c r="J260" s="22">
        <v>45425</v>
      </c>
      <c r="K260" s="22">
        <v>45425</v>
      </c>
      <c r="L260" s="22">
        <v>45425</v>
      </c>
      <c r="M260">
        <v>800</v>
      </c>
      <c r="N260">
        <v>800</v>
      </c>
      <c r="O260" s="22">
        <v>45405.000347222223</v>
      </c>
      <c r="P260" t="s">
        <v>192</v>
      </c>
      <c r="S260" t="s">
        <v>421</v>
      </c>
      <c r="T260" t="s">
        <v>196</v>
      </c>
      <c r="U260" t="s">
        <v>197</v>
      </c>
      <c r="V260" t="s">
        <v>198</v>
      </c>
      <c r="W260" t="s">
        <v>446</v>
      </c>
    </row>
    <row r="261" spans="1:23" x14ac:dyDescent="0.35">
      <c r="A261">
        <v>1892</v>
      </c>
      <c r="B261">
        <v>51722</v>
      </c>
      <c r="C261" t="s">
        <v>39</v>
      </c>
      <c r="D261">
        <v>104</v>
      </c>
      <c r="E261" t="s">
        <v>448</v>
      </c>
      <c r="F261" t="s">
        <v>445</v>
      </c>
      <c r="G261">
        <v>2</v>
      </c>
      <c r="H261">
        <v>1</v>
      </c>
      <c r="I261">
        <v>1638.2</v>
      </c>
      <c r="J261" s="22">
        <v>45425</v>
      </c>
      <c r="K261" s="22">
        <v>45425</v>
      </c>
      <c r="L261" s="22">
        <v>45425</v>
      </c>
      <c r="M261">
        <v>3276.4</v>
      </c>
      <c r="N261">
        <v>3276.4</v>
      </c>
      <c r="O261" s="22">
        <v>45411.000347222223</v>
      </c>
      <c r="P261" t="s">
        <v>192</v>
      </c>
      <c r="S261" t="s">
        <v>418</v>
      </c>
      <c r="T261" t="s">
        <v>196</v>
      </c>
      <c r="U261" t="s">
        <v>197</v>
      </c>
      <c r="V261" t="s">
        <v>198</v>
      </c>
      <c r="W261" t="s">
        <v>446</v>
      </c>
    </row>
    <row r="262" spans="1:23" x14ac:dyDescent="0.35">
      <c r="A262">
        <v>1895</v>
      </c>
      <c r="B262">
        <v>51726</v>
      </c>
      <c r="C262" t="s">
        <v>39</v>
      </c>
      <c r="D262">
        <v>104</v>
      </c>
      <c r="E262" t="s">
        <v>449</v>
      </c>
      <c r="F262" t="s">
        <v>445</v>
      </c>
      <c r="G262">
        <v>2</v>
      </c>
      <c r="H262">
        <v>2</v>
      </c>
      <c r="I262">
        <v>1315.72</v>
      </c>
      <c r="J262" s="22">
        <v>45423</v>
      </c>
      <c r="K262" s="22">
        <v>45425</v>
      </c>
      <c r="L262" s="22">
        <v>45425</v>
      </c>
      <c r="M262">
        <v>2631.44</v>
      </c>
      <c r="N262">
        <v>2631.44</v>
      </c>
      <c r="O262" s="22">
        <v>45411.000347222223</v>
      </c>
      <c r="P262" t="s">
        <v>192</v>
      </c>
      <c r="S262" t="s">
        <v>430</v>
      </c>
      <c r="T262" t="s">
        <v>196</v>
      </c>
      <c r="U262" t="s">
        <v>197</v>
      </c>
      <c r="V262" t="s">
        <v>198</v>
      </c>
      <c r="W262" t="s">
        <v>446</v>
      </c>
    </row>
    <row r="263" spans="1:23" x14ac:dyDescent="0.35">
      <c r="A263">
        <v>1939</v>
      </c>
      <c r="B263">
        <v>52095</v>
      </c>
      <c r="C263" t="s">
        <v>39</v>
      </c>
      <c r="D263">
        <v>104</v>
      </c>
      <c r="E263" t="s">
        <v>303</v>
      </c>
      <c r="F263" t="s">
        <v>445</v>
      </c>
      <c r="G263">
        <v>3</v>
      </c>
      <c r="H263">
        <v>1</v>
      </c>
      <c r="I263">
        <v>2997.83</v>
      </c>
      <c r="J263" s="22">
        <v>45425</v>
      </c>
      <c r="K263" s="22">
        <v>45425</v>
      </c>
      <c r="L263" s="22">
        <v>45425</v>
      </c>
      <c r="M263">
        <v>8993.51</v>
      </c>
      <c r="N263">
        <v>8993.51</v>
      </c>
      <c r="O263" s="22">
        <v>45414.000347222223</v>
      </c>
      <c r="P263" t="s">
        <v>192</v>
      </c>
      <c r="S263" t="s">
        <v>418</v>
      </c>
      <c r="T263" t="s">
        <v>196</v>
      </c>
      <c r="U263" t="s">
        <v>197</v>
      </c>
      <c r="V263" t="s">
        <v>198</v>
      </c>
      <c r="W263" t="s">
        <v>446</v>
      </c>
    </row>
    <row r="264" spans="1:23" x14ac:dyDescent="0.35">
      <c r="A264">
        <v>1992</v>
      </c>
      <c r="B264">
        <v>52421</v>
      </c>
      <c r="C264" t="s">
        <v>39</v>
      </c>
      <c r="D264">
        <v>104</v>
      </c>
      <c r="E264" t="s">
        <v>314</v>
      </c>
      <c r="F264" t="s">
        <v>445</v>
      </c>
      <c r="G264">
        <v>2</v>
      </c>
      <c r="H264">
        <v>1</v>
      </c>
      <c r="I264">
        <v>1572.43</v>
      </c>
      <c r="J264" s="22">
        <v>45425</v>
      </c>
      <c r="K264" s="22">
        <v>45425</v>
      </c>
      <c r="L264" s="22">
        <v>45425</v>
      </c>
      <c r="M264">
        <v>3144.87</v>
      </c>
      <c r="N264">
        <v>3144.87</v>
      </c>
      <c r="O264" s="22">
        <v>45415.000347222223</v>
      </c>
      <c r="P264" t="s">
        <v>192</v>
      </c>
      <c r="S264" t="s">
        <v>421</v>
      </c>
      <c r="T264" t="s">
        <v>196</v>
      </c>
      <c r="U264" t="s">
        <v>197</v>
      </c>
      <c r="V264" t="s">
        <v>198</v>
      </c>
      <c r="W264" t="s">
        <v>446</v>
      </c>
    </row>
    <row r="265" spans="1:23" x14ac:dyDescent="0.35">
      <c r="A265">
        <v>2044</v>
      </c>
      <c r="B265">
        <v>52923</v>
      </c>
      <c r="C265" t="s">
        <v>39</v>
      </c>
      <c r="D265">
        <v>104</v>
      </c>
      <c r="E265" t="s">
        <v>449</v>
      </c>
      <c r="F265" t="s">
        <v>445</v>
      </c>
      <c r="G265">
        <v>2</v>
      </c>
      <c r="H265">
        <v>1</v>
      </c>
      <c r="I265">
        <v>1392.51</v>
      </c>
      <c r="J265" s="22">
        <v>45423</v>
      </c>
      <c r="K265" s="22">
        <v>45425</v>
      </c>
      <c r="L265" s="22">
        <v>45425</v>
      </c>
      <c r="M265">
        <v>2785.02</v>
      </c>
      <c r="N265">
        <v>2785.02</v>
      </c>
      <c r="O265" s="22">
        <v>45419.000347222223</v>
      </c>
      <c r="P265" t="s">
        <v>192</v>
      </c>
      <c r="S265" t="s">
        <v>421</v>
      </c>
      <c r="T265" t="s">
        <v>196</v>
      </c>
      <c r="U265" t="s">
        <v>197</v>
      </c>
      <c r="V265" t="s">
        <v>198</v>
      </c>
      <c r="W265" t="s">
        <v>446</v>
      </c>
    </row>
    <row r="266" spans="1:23" x14ac:dyDescent="0.35">
      <c r="A266">
        <v>1128</v>
      </c>
      <c r="B266">
        <v>46997</v>
      </c>
      <c r="C266" t="s">
        <v>39</v>
      </c>
      <c r="D266">
        <v>104</v>
      </c>
      <c r="E266" t="s">
        <v>444</v>
      </c>
      <c r="F266" t="s">
        <v>445</v>
      </c>
      <c r="G266">
        <v>2</v>
      </c>
      <c r="H266">
        <v>2</v>
      </c>
      <c r="I266">
        <v>1301.92</v>
      </c>
      <c r="J266" s="22">
        <v>45422</v>
      </c>
      <c r="K266" s="22">
        <v>45422</v>
      </c>
      <c r="L266" s="22">
        <v>45422</v>
      </c>
      <c r="M266">
        <v>3905.75</v>
      </c>
      <c r="N266">
        <v>3905.75</v>
      </c>
      <c r="O266" s="22">
        <v>45379.000347222223</v>
      </c>
      <c r="P266" t="s">
        <v>192</v>
      </c>
      <c r="Q266" t="s">
        <v>210</v>
      </c>
      <c r="R266" t="s">
        <v>221</v>
      </c>
      <c r="S266" t="s">
        <v>456</v>
      </c>
      <c r="T266" t="s">
        <v>196</v>
      </c>
      <c r="U266" t="s">
        <v>197</v>
      </c>
      <c r="V266" t="s">
        <v>198</v>
      </c>
      <c r="W266" t="s">
        <v>446</v>
      </c>
    </row>
    <row r="267" spans="1:23" x14ac:dyDescent="0.35">
      <c r="A267">
        <v>1603</v>
      </c>
      <c r="B267">
        <v>49730</v>
      </c>
      <c r="C267" t="s">
        <v>39</v>
      </c>
      <c r="D267">
        <v>104</v>
      </c>
      <c r="E267" t="s">
        <v>209</v>
      </c>
      <c r="F267" t="s">
        <v>445</v>
      </c>
      <c r="G267">
        <v>3</v>
      </c>
      <c r="H267">
        <v>4</v>
      </c>
      <c r="I267">
        <v>2619.29</v>
      </c>
      <c r="J267" s="22">
        <v>45422</v>
      </c>
      <c r="K267" s="22">
        <v>45422</v>
      </c>
      <c r="L267" s="22">
        <v>45422</v>
      </c>
      <c r="M267">
        <v>10477.15</v>
      </c>
      <c r="N267">
        <v>10477.15</v>
      </c>
      <c r="O267" s="22">
        <v>45398.000347222223</v>
      </c>
      <c r="P267" t="s">
        <v>192</v>
      </c>
      <c r="S267" t="s">
        <v>430</v>
      </c>
      <c r="T267" t="s">
        <v>196</v>
      </c>
      <c r="U267" t="s">
        <v>197</v>
      </c>
      <c r="V267" t="s">
        <v>198</v>
      </c>
      <c r="W267" t="s">
        <v>446</v>
      </c>
    </row>
    <row r="268" spans="1:23" x14ac:dyDescent="0.35">
      <c r="A268">
        <v>1731</v>
      </c>
      <c r="B268">
        <v>50655</v>
      </c>
      <c r="C268" t="s">
        <v>39</v>
      </c>
      <c r="D268">
        <v>104</v>
      </c>
      <c r="E268" t="s">
        <v>209</v>
      </c>
      <c r="F268" t="s">
        <v>445</v>
      </c>
      <c r="G268">
        <v>5</v>
      </c>
      <c r="H268">
        <v>3</v>
      </c>
      <c r="I268">
        <v>2385.79</v>
      </c>
      <c r="J268" s="22">
        <v>45422</v>
      </c>
      <c r="K268" s="22">
        <v>45422</v>
      </c>
      <c r="L268" s="22">
        <v>45422</v>
      </c>
      <c r="M268">
        <v>11928.93</v>
      </c>
      <c r="N268">
        <v>11928.93</v>
      </c>
      <c r="O268" s="22">
        <v>45401.000347222223</v>
      </c>
      <c r="P268" t="s">
        <v>192</v>
      </c>
      <c r="S268" t="s">
        <v>430</v>
      </c>
      <c r="T268" t="s">
        <v>196</v>
      </c>
      <c r="U268" t="s">
        <v>197</v>
      </c>
      <c r="V268" t="s">
        <v>198</v>
      </c>
      <c r="W268" t="s">
        <v>446</v>
      </c>
    </row>
    <row r="269" spans="1:23" x14ac:dyDescent="0.35">
      <c r="A269">
        <v>1594</v>
      </c>
      <c r="B269">
        <v>49718</v>
      </c>
      <c r="C269" t="s">
        <v>39</v>
      </c>
      <c r="D269">
        <v>104</v>
      </c>
      <c r="E269" t="s">
        <v>444</v>
      </c>
      <c r="F269" t="s">
        <v>445</v>
      </c>
      <c r="G269">
        <v>2</v>
      </c>
      <c r="H269">
        <v>1</v>
      </c>
      <c r="I269">
        <v>1881.82</v>
      </c>
      <c r="J269" s="22">
        <v>45421</v>
      </c>
      <c r="K269" s="22">
        <v>45421</v>
      </c>
      <c r="L269" s="22">
        <v>45421</v>
      </c>
      <c r="M269">
        <v>3763.63</v>
      </c>
      <c r="N269">
        <v>3763.63</v>
      </c>
      <c r="O269" s="22">
        <v>45398.000347222223</v>
      </c>
      <c r="P269" t="s">
        <v>192</v>
      </c>
      <c r="S269" t="s">
        <v>421</v>
      </c>
      <c r="T269" t="s">
        <v>196</v>
      </c>
      <c r="U269" t="s">
        <v>197</v>
      </c>
      <c r="V269" t="s">
        <v>198</v>
      </c>
      <c r="W269" t="s">
        <v>446</v>
      </c>
    </row>
    <row r="270" spans="1:23" x14ac:dyDescent="0.35">
      <c r="A270">
        <v>1994</v>
      </c>
      <c r="B270">
        <v>52423</v>
      </c>
      <c r="C270" t="s">
        <v>39</v>
      </c>
      <c r="D270">
        <v>104</v>
      </c>
      <c r="E270" t="s">
        <v>236</v>
      </c>
      <c r="F270" t="s">
        <v>445</v>
      </c>
      <c r="G270">
        <v>2</v>
      </c>
      <c r="H270">
        <v>1</v>
      </c>
      <c r="I270">
        <v>1368.18</v>
      </c>
      <c r="J270" s="22">
        <v>45421</v>
      </c>
      <c r="K270" s="22">
        <v>45421</v>
      </c>
      <c r="L270" s="22">
        <v>45421</v>
      </c>
      <c r="M270">
        <v>2736.36</v>
      </c>
      <c r="N270">
        <v>2736.36</v>
      </c>
      <c r="O270" s="22">
        <v>45415.000347222223</v>
      </c>
      <c r="P270" t="s">
        <v>192</v>
      </c>
      <c r="Q270" t="s">
        <v>193</v>
      </c>
      <c r="R270" t="s">
        <v>304</v>
      </c>
      <c r="S270" t="s">
        <v>421</v>
      </c>
      <c r="T270" t="s">
        <v>196</v>
      </c>
      <c r="U270" t="s">
        <v>197</v>
      </c>
      <c r="V270" t="s">
        <v>198</v>
      </c>
      <c r="W270" t="s">
        <v>446</v>
      </c>
    </row>
    <row r="271" spans="1:23" x14ac:dyDescent="0.35">
      <c r="A271">
        <v>1707</v>
      </c>
      <c r="B271">
        <v>50552</v>
      </c>
      <c r="C271" t="s">
        <v>39</v>
      </c>
      <c r="D271">
        <v>104</v>
      </c>
      <c r="E271" t="s">
        <v>303</v>
      </c>
      <c r="F271" t="s">
        <v>445</v>
      </c>
      <c r="G271">
        <v>3</v>
      </c>
      <c r="H271">
        <v>4</v>
      </c>
      <c r="I271">
        <v>2107</v>
      </c>
      <c r="J271" s="22">
        <v>45420</v>
      </c>
      <c r="K271" s="22">
        <v>45420</v>
      </c>
      <c r="L271" s="22">
        <v>45420</v>
      </c>
      <c r="M271">
        <v>8428.01</v>
      </c>
      <c r="N271">
        <v>8428.01</v>
      </c>
      <c r="O271" s="22">
        <v>45401.000347222223</v>
      </c>
      <c r="P271" t="s">
        <v>192</v>
      </c>
      <c r="S271" t="s">
        <v>430</v>
      </c>
      <c r="T271" t="s">
        <v>196</v>
      </c>
      <c r="U271" t="s">
        <v>197</v>
      </c>
      <c r="V271" t="s">
        <v>198</v>
      </c>
      <c r="W271" t="s">
        <v>446</v>
      </c>
    </row>
    <row r="272" spans="1:23" x14ac:dyDescent="0.35">
      <c r="A272">
        <v>1292</v>
      </c>
      <c r="B272">
        <v>48233</v>
      </c>
      <c r="C272" t="s">
        <v>39</v>
      </c>
      <c r="D272">
        <v>104</v>
      </c>
      <c r="E272" t="s">
        <v>209</v>
      </c>
      <c r="F272" t="s">
        <v>445</v>
      </c>
      <c r="G272">
        <v>1</v>
      </c>
      <c r="H272">
        <v>4</v>
      </c>
      <c r="I272">
        <v>2661.43</v>
      </c>
      <c r="J272" s="22">
        <v>45415</v>
      </c>
      <c r="K272" s="22"/>
      <c r="L272" s="22">
        <v>45419</v>
      </c>
      <c r="M272">
        <v>10645.72</v>
      </c>
      <c r="N272">
        <v>10645.72</v>
      </c>
      <c r="O272" s="22">
        <v>45387.000347222223</v>
      </c>
      <c r="P272" t="s">
        <v>192</v>
      </c>
      <c r="S272" t="s">
        <v>456</v>
      </c>
      <c r="T272" t="s">
        <v>196</v>
      </c>
      <c r="U272" t="s">
        <v>197</v>
      </c>
      <c r="V272" t="s">
        <v>198</v>
      </c>
      <c r="W272" t="s">
        <v>446</v>
      </c>
    </row>
    <row r="273" spans="1:23" x14ac:dyDescent="0.35">
      <c r="A273">
        <v>1602</v>
      </c>
      <c r="B273">
        <v>49730</v>
      </c>
      <c r="C273" t="s">
        <v>39</v>
      </c>
      <c r="D273">
        <v>104</v>
      </c>
      <c r="E273" t="s">
        <v>209</v>
      </c>
      <c r="F273" t="s">
        <v>445</v>
      </c>
      <c r="G273">
        <v>3</v>
      </c>
      <c r="H273">
        <v>3</v>
      </c>
      <c r="I273">
        <v>2619.29</v>
      </c>
      <c r="J273" s="22">
        <v>45419</v>
      </c>
      <c r="K273" s="22">
        <v>45419</v>
      </c>
      <c r="L273" s="22">
        <v>45419</v>
      </c>
      <c r="M273">
        <v>10477.15</v>
      </c>
      <c r="N273">
        <v>10477.15</v>
      </c>
      <c r="O273" s="22">
        <v>45398.000347222223</v>
      </c>
      <c r="P273" t="s">
        <v>192</v>
      </c>
      <c r="S273" t="s">
        <v>430</v>
      </c>
      <c r="T273" t="s">
        <v>196</v>
      </c>
      <c r="U273" t="s">
        <v>197</v>
      </c>
      <c r="V273" t="s">
        <v>198</v>
      </c>
      <c r="W273" t="s">
        <v>446</v>
      </c>
    </row>
    <row r="274" spans="1:23" x14ac:dyDescent="0.35">
      <c r="A274">
        <v>1728</v>
      </c>
      <c r="B274">
        <v>50654</v>
      </c>
      <c r="C274" t="s">
        <v>39</v>
      </c>
      <c r="D274">
        <v>104</v>
      </c>
      <c r="E274" t="s">
        <v>264</v>
      </c>
      <c r="F274" t="s">
        <v>445</v>
      </c>
      <c r="G274">
        <v>1</v>
      </c>
      <c r="H274">
        <v>2</v>
      </c>
      <c r="I274">
        <v>1849.19</v>
      </c>
      <c r="J274" s="22">
        <v>45419</v>
      </c>
      <c r="K274" s="22">
        <v>45419</v>
      </c>
      <c r="L274" s="22">
        <v>45419</v>
      </c>
      <c r="M274">
        <v>3698.38</v>
      </c>
      <c r="N274">
        <v>3698.38</v>
      </c>
      <c r="O274" s="22">
        <v>45401.000347222223</v>
      </c>
      <c r="P274" t="s">
        <v>192</v>
      </c>
      <c r="S274" t="s">
        <v>430</v>
      </c>
      <c r="T274" t="s">
        <v>196</v>
      </c>
      <c r="U274" t="s">
        <v>197</v>
      </c>
      <c r="V274" t="s">
        <v>198</v>
      </c>
      <c r="W274" t="s">
        <v>446</v>
      </c>
    </row>
    <row r="275" spans="1:23" x14ac:dyDescent="0.35">
      <c r="A275">
        <v>1730</v>
      </c>
      <c r="B275">
        <v>50655</v>
      </c>
      <c r="C275" t="s">
        <v>39</v>
      </c>
      <c r="D275">
        <v>104</v>
      </c>
      <c r="E275" t="s">
        <v>209</v>
      </c>
      <c r="F275" t="s">
        <v>445</v>
      </c>
      <c r="G275">
        <v>5</v>
      </c>
      <c r="H275">
        <v>2</v>
      </c>
      <c r="I275">
        <v>2385.79</v>
      </c>
      <c r="J275" s="22">
        <v>45419</v>
      </c>
      <c r="K275" s="22">
        <v>45419</v>
      </c>
      <c r="L275" s="22">
        <v>45419</v>
      </c>
      <c r="M275">
        <v>11928.93</v>
      </c>
      <c r="N275">
        <v>11928.93</v>
      </c>
      <c r="O275" s="22">
        <v>45401.000347222223</v>
      </c>
      <c r="P275" t="s">
        <v>192</v>
      </c>
      <c r="S275" t="s">
        <v>430</v>
      </c>
      <c r="T275" t="s">
        <v>196</v>
      </c>
      <c r="U275" t="s">
        <v>197</v>
      </c>
      <c r="V275" t="s">
        <v>198</v>
      </c>
      <c r="W275" t="s">
        <v>446</v>
      </c>
    </row>
    <row r="276" spans="1:23" x14ac:dyDescent="0.35">
      <c r="A276">
        <v>1823</v>
      </c>
      <c r="B276">
        <v>51419</v>
      </c>
      <c r="C276" t="s">
        <v>39</v>
      </c>
      <c r="D276">
        <v>104</v>
      </c>
      <c r="E276" t="s">
        <v>264</v>
      </c>
      <c r="F276" t="s">
        <v>445</v>
      </c>
      <c r="G276">
        <v>2</v>
      </c>
      <c r="H276">
        <v>1</v>
      </c>
      <c r="I276">
        <v>2697.59</v>
      </c>
      <c r="J276" s="22">
        <v>45419</v>
      </c>
      <c r="K276" s="22">
        <v>45419</v>
      </c>
      <c r="L276" s="22">
        <v>45419</v>
      </c>
      <c r="M276">
        <v>5395.19</v>
      </c>
      <c r="N276">
        <v>5395.19</v>
      </c>
      <c r="O276" s="22">
        <v>45407.000347222223</v>
      </c>
      <c r="P276" t="s">
        <v>192</v>
      </c>
      <c r="S276" t="s">
        <v>421</v>
      </c>
      <c r="T276" t="s">
        <v>196</v>
      </c>
      <c r="U276" t="s">
        <v>197</v>
      </c>
      <c r="V276" t="s">
        <v>198</v>
      </c>
      <c r="W276" t="s">
        <v>446</v>
      </c>
    </row>
    <row r="277" spans="1:23" x14ac:dyDescent="0.35">
      <c r="A277">
        <v>728</v>
      </c>
      <c r="B277">
        <v>44127</v>
      </c>
      <c r="C277" t="s">
        <v>39</v>
      </c>
      <c r="D277">
        <v>104</v>
      </c>
      <c r="E277" t="s">
        <v>444</v>
      </c>
      <c r="F277" t="s">
        <v>445</v>
      </c>
      <c r="G277">
        <v>1</v>
      </c>
      <c r="H277">
        <v>3</v>
      </c>
      <c r="I277">
        <v>2333.5700000000002</v>
      </c>
      <c r="J277" s="22">
        <v>45418</v>
      </c>
      <c r="K277" s="22">
        <v>45418</v>
      </c>
      <c r="L277" s="22">
        <v>45418</v>
      </c>
      <c r="M277">
        <v>7000.73</v>
      </c>
      <c r="N277">
        <v>7000.73</v>
      </c>
      <c r="O277" s="22">
        <v>45362.000347222223</v>
      </c>
      <c r="P277" t="s">
        <v>192</v>
      </c>
      <c r="S277" t="s">
        <v>459</v>
      </c>
      <c r="T277" t="s">
        <v>196</v>
      </c>
      <c r="U277" t="s">
        <v>197</v>
      </c>
      <c r="V277" t="s">
        <v>198</v>
      </c>
      <c r="W277" t="s">
        <v>446</v>
      </c>
    </row>
    <row r="278" spans="1:23" x14ac:dyDescent="0.35">
      <c r="A278">
        <v>1699</v>
      </c>
      <c r="B278">
        <v>50537</v>
      </c>
      <c r="C278" t="s">
        <v>39</v>
      </c>
      <c r="D278">
        <v>104</v>
      </c>
      <c r="E278" t="s">
        <v>448</v>
      </c>
      <c r="F278" t="s">
        <v>445</v>
      </c>
      <c r="G278">
        <v>1</v>
      </c>
      <c r="H278">
        <v>2</v>
      </c>
      <c r="I278">
        <v>1219.0999999999999</v>
      </c>
      <c r="J278" s="22">
        <v>45418</v>
      </c>
      <c r="K278" s="22">
        <v>45418</v>
      </c>
      <c r="L278" s="22">
        <v>45418</v>
      </c>
      <c r="M278">
        <v>2438.1999999999998</v>
      </c>
      <c r="N278">
        <v>2438.1999999999998</v>
      </c>
      <c r="O278" s="22">
        <v>45401.000347222223</v>
      </c>
      <c r="P278" t="s">
        <v>192</v>
      </c>
      <c r="S278" t="s">
        <v>430</v>
      </c>
      <c r="T278" t="s">
        <v>196</v>
      </c>
      <c r="U278" t="s">
        <v>197</v>
      </c>
      <c r="V278" t="s">
        <v>198</v>
      </c>
      <c r="W278" t="s">
        <v>446</v>
      </c>
    </row>
    <row r="279" spans="1:23" x14ac:dyDescent="0.35">
      <c r="A279">
        <v>1701</v>
      </c>
      <c r="B279">
        <v>50539</v>
      </c>
      <c r="C279" t="s">
        <v>39</v>
      </c>
      <c r="D279">
        <v>104</v>
      </c>
      <c r="E279" t="s">
        <v>314</v>
      </c>
      <c r="F279" t="s">
        <v>445</v>
      </c>
      <c r="G279">
        <v>1</v>
      </c>
      <c r="H279">
        <v>2</v>
      </c>
      <c r="I279">
        <v>2449.71</v>
      </c>
      <c r="J279" s="22">
        <v>45418</v>
      </c>
      <c r="K279" s="22">
        <v>45418</v>
      </c>
      <c r="L279" s="22">
        <v>45418</v>
      </c>
      <c r="M279">
        <v>4899.42</v>
      </c>
      <c r="N279">
        <v>4899.42</v>
      </c>
      <c r="O279" s="22">
        <v>45401.000347222223</v>
      </c>
      <c r="P279" t="s">
        <v>192</v>
      </c>
      <c r="S279" t="s">
        <v>430</v>
      </c>
      <c r="T279" t="s">
        <v>196</v>
      </c>
      <c r="U279" t="s">
        <v>197</v>
      </c>
      <c r="V279" t="s">
        <v>198</v>
      </c>
      <c r="W279" t="s">
        <v>446</v>
      </c>
    </row>
    <row r="280" spans="1:23" x14ac:dyDescent="0.35">
      <c r="A280">
        <v>1706</v>
      </c>
      <c r="B280">
        <v>50552</v>
      </c>
      <c r="C280" t="s">
        <v>39</v>
      </c>
      <c r="D280">
        <v>104</v>
      </c>
      <c r="E280" t="s">
        <v>303</v>
      </c>
      <c r="F280" t="s">
        <v>445</v>
      </c>
      <c r="G280">
        <v>3</v>
      </c>
      <c r="H280">
        <v>3</v>
      </c>
      <c r="I280">
        <v>2107</v>
      </c>
      <c r="J280" s="22">
        <v>45417</v>
      </c>
      <c r="K280" s="22">
        <v>45418</v>
      </c>
      <c r="L280" s="22">
        <v>45418</v>
      </c>
      <c r="M280">
        <v>8428.01</v>
      </c>
      <c r="N280">
        <v>8428.01</v>
      </c>
      <c r="O280" s="22">
        <v>45401.000347222223</v>
      </c>
      <c r="P280" t="s">
        <v>192</v>
      </c>
      <c r="S280" t="s">
        <v>430</v>
      </c>
      <c r="T280" t="s">
        <v>196</v>
      </c>
      <c r="U280" t="s">
        <v>197</v>
      </c>
      <c r="V280" t="s">
        <v>198</v>
      </c>
      <c r="W280" t="s">
        <v>446</v>
      </c>
    </row>
    <row r="281" spans="1:23" x14ac:dyDescent="0.35">
      <c r="A281">
        <v>1720</v>
      </c>
      <c r="B281">
        <v>50598</v>
      </c>
      <c r="C281" t="s">
        <v>39</v>
      </c>
      <c r="D281">
        <v>104</v>
      </c>
      <c r="E281" t="s">
        <v>455</v>
      </c>
      <c r="F281" t="s">
        <v>445</v>
      </c>
      <c r="G281">
        <v>3</v>
      </c>
      <c r="H281">
        <v>1</v>
      </c>
      <c r="I281">
        <v>900</v>
      </c>
      <c r="J281" s="22">
        <v>45418</v>
      </c>
      <c r="K281" s="22">
        <v>45418</v>
      </c>
      <c r="L281" s="22">
        <v>45418</v>
      </c>
      <c r="M281">
        <v>1800</v>
      </c>
      <c r="N281">
        <v>1800</v>
      </c>
      <c r="O281" s="22">
        <v>45401.000347222223</v>
      </c>
      <c r="P281" t="s">
        <v>97</v>
      </c>
      <c r="Q281" t="s">
        <v>201</v>
      </c>
      <c r="R281" t="s">
        <v>202</v>
      </c>
      <c r="S281" t="s">
        <v>421</v>
      </c>
      <c r="T281" t="s">
        <v>196</v>
      </c>
      <c r="U281" t="s">
        <v>197</v>
      </c>
      <c r="V281" t="s">
        <v>198</v>
      </c>
      <c r="W281" t="s">
        <v>446</v>
      </c>
    </row>
    <row r="282" spans="1:23" x14ac:dyDescent="0.35">
      <c r="A282">
        <v>1726</v>
      </c>
      <c r="B282">
        <v>50638</v>
      </c>
      <c r="C282" t="s">
        <v>39</v>
      </c>
      <c r="D282">
        <v>104</v>
      </c>
      <c r="E282" t="s">
        <v>231</v>
      </c>
      <c r="F282" t="s">
        <v>445</v>
      </c>
      <c r="G282">
        <v>1</v>
      </c>
      <c r="H282">
        <v>2</v>
      </c>
      <c r="I282">
        <v>1493.57</v>
      </c>
      <c r="J282" s="22">
        <v>45418</v>
      </c>
      <c r="K282" s="22">
        <v>45418</v>
      </c>
      <c r="L282" s="22">
        <v>45418</v>
      </c>
      <c r="M282">
        <v>2987.14</v>
      </c>
      <c r="N282">
        <v>2987.14</v>
      </c>
      <c r="O282" s="22">
        <v>45401.000347222223</v>
      </c>
      <c r="P282" t="s">
        <v>192</v>
      </c>
      <c r="S282" t="s">
        <v>430</v>
      </c>
      <c r="T282" t="s">
        <v>196</v>
      </c>
      <c r="U282" t="s">
        <v>197</v>
      </c>
      <c r="V282" t="s">
        <v>198</v>
      </c>
      <c r="W282" t="s">
        <v>446</v>
      </c>
    </row>
    <row r="283" spans="1:23" x14ac:dyDescent="0.35">
      <c r="A283">
        <v>1755</v>
      </c>
      <c r="B283">
        <v>50846</v>
      </c>
      <c r="C283" t="s">
        <v>39</v>
      </c>
      <c r="D283">
        <v>104</v>
      </c>
      <c r="E283" t="s">
        <v>449</v>
      </c>
      <c r="F283" t="s">
        <v>445</v>
      </c>
      <c r="G283">
        <v>1</v>
      </c>
      <c r="H283">
        <v>2</v>
      </c>
      <c r="I283">
        <v>676.21</v>
      </c>
      <c r="J283" s="22">
        <v>45416</v>
      </c>
      <c r="K283" s="22">
        <v>45418</v>
      </c>
      <c r="L283" s="22">
        <v>45418</v>
      </c>
      <c r="M283">
        <v>1352.42</v>
      </c>
      <c r="N283">
        <v>1352.42</v>
      </c>
      <c r="O283" s="22">
        <v>45405.000347222223</v>
      </c>
      <c r="P283" t="s">
        <v>192</v>
      </c>
      <c r="S283" t="s">
        <v>456</v>
      </c>
      <c r="T283" t="s">
        <v>196</v>
      </c>
      <c r="U283" t="s">
        <v>197</v>
      </c>
      <c r="V283" t="s">
        <v>198</v>
      </c>
      <c r="W283" t="s">
        <v>446</v>
      </c>
    </row>
    <row r="284" spans="1:23" x14ac:dyDescent="0.35">
      <c r="A284">
        <v>1756</v>
      </c>
      <c r="B284">
        <v>50862</v>
      </c>
      <c r="C284" t="s">
        <v>39</v>
      </c>
      <c r="D284">
        <v>104</v>
      </c>
      <c r="E284" t="s">
        <v>448</v>
      </c>
      <c r="F284" t="s">
        <v>445</v>
      </c>
      <c r="G284">
        <v>2</v>
      </c>
      <c r="H284">
        <v>1</v>
      </c>
      <c r="I284">
        <v>400</v>
      </c>
      <c r="J284" s="22">
        <v>45418</v>
      </c>
      <c r="K284" s="22">
        <v>45418</v>
      </c>
      <c r="L284" s="22">
        <v>45418</v>
      </c>
      <c r="M284">
        <v>800</v>
      </c>
      <c r="N284">
        <v>800</v>
      </c>
      <c r="O284" s="22">
        <v>45405.000347222223</v>
      </c>
      <c r="P284" t="s">
        <v>192</v>
      </c>
      <c r="S284" t="s">
        <v>421</v>
      </c>
      <c r="T284" t="s">
        <v>196</v>
      </c>
      <c r="U284" t="s">
        <v>197</v>
      </c>
      <c r="V284" t="s">
        <v>198</v>
      </c>
      <c r="W284" t="s">
        <v>446</v>
      </c>
    </row>
    <row r="285" spans="1:23" x14ac:dyDescent="0.35">
      <c r="A285">
        <v>1786</v>
      </c>
      <c r="B285">
        <v>51206</v>
      </c>
      <c r="C285" t="s">
        <v>39</v>
      </c>
      <c r="D285">
        <v>104</v>
      </c>
      <c r="E285" t="s">
        <v>303</v>
      </c>
      <c r="F285" t="s">
        <v>445</v>
      </c>
      <c r="G285">
        <v>3</v>
      </c>
      <c r="H285">
        <v>1</v>
      </c>
      <c r="I285">
        <v>1957.41</v>
      </c>
      <c r="J285" s="22">
        <v>45418</v>
      </c>
      <c r="K285" s="22">
        <v>45418</v>
      </c>
      <c r="L285" s="22">
        <v>45418</v>
      </c>
      <c r="M285">
        <v>7829.61</v>
      </c>
      <c r="N285">
        <v>7829.61</v>
      </c>
      <c r="O285" s="22">
        <v>45406.000347222223</v>
      </c>
      <c r="P285" t="s">
        <v>192</v>
      </c>
      <c r="S285" t="s">
        <v>421</v>
      </c>
      <c r="T285" t="s">
        <v>196</v>
      </c>
      <c r="U285" t="s">
        <v>197</v>
      </c>
      <c r="V285" t="s">
        <v>198</v>
      </c>
      <c r="W285" t="s">
        <v>446</v>
      </c>
    </row>
    <row r="286" spans="1:23" x14ac:dyDescent="0.35">
      <c r="A286">
        <v>1894</v>
      </c>
      <c r="B286">
        <v>51726</v>
      </c>
      <c r="C286" t="s">
        <v>39</v>
      </c>
      <c r="D286">
        <v>104</v>
      </c>
      <c r="E286" t="s">
        <v>449</v>
      </c>
      <c r="F286" t="s">
        <v>445</v>
      </c>
      <c r="G286">
        <v>2</v>
      </c>
      <c r="H286">
        <v>1</v>
      </c>
      <c r="I286">
        <v>1315.72</v>
      </c>
      <c r="J286" s="22">
        <v>45416</v>
      </c>
      <c r="K286" s="22">
        <v>45418</v>
      </c>
      <c r="L286" s="22">
        <v>45418</v>
      </c>
      <c r="M286">
        <v>2631.44</v>
      </c>
      <c r="N286">
        <v>2631.44</v>
      </c>
      <c r="O286" s="22">
        <v>45411.000347222223</v>
      </c>
      <c r="P286" t="s">
        <v>192</v>
      </c>
      <c r="S286" t="s">
        <v>430</v>
      </c>
      <c r="T286" t="s">
        <v>196</v>
      </c>
      <c r="U286" t="s">
        <v>197</v>
      </c>
      <c r="V286" t="s">
        <v>198</v>
      </c>
      <c r="W286" t="s">
        <v>446</v>
      </c>
    </row>
    <row r="287" spans="1:23" x14ac:dyDescent="0.35">
      <c r="A287">
        <v>1993</v>
      </c>
      <c r="B287">
        <v>52421</v>
      </c>
      <c r="C287" t="s">
        <v>39</v>
      </c>
      <c r="D287">
        <v>104</v>
      </c>
      <c r="E287" t="s">
        <v>314</v>
      </c>
      <c r="F287" t="s">
        <v>445</v>
      </c>
      <c r="G287">
        <v>2</v>
      </c>
      <c r="H287">
        <v>2</v>
      </c>
      <c r="I287">
        <v>1572.44</v>
      </c>
      <c r="J287" s="22">
        <v>45418</v>
      </c>
      <c r="K287" s="22">
        <v>45418</v>
      </c>
      <c r="L287" s="22">
        <v>45418</v>
      </c>
      <c r="M287">
        <v>3144.87</v>
      </c>
      <c r="N287">
        <v>3144.87</v>
      </c>
      <c r="O287" s="22">
        <v>45415.000347222223</v>
      </c>
      <c r="P287" t="s">
        <v>192</v>
      </c>
      <c r="S287" t="s">
        <v>421</v>
      </c>
      <c r="T287" t="s">
        <v>196</v>
      </c>
      <c r="U287" t="s">
        <v>197</v>
      </c>
      <c r="V287" t="s">
        <v>198</v>
      </c>
      <c r="W287" t="s">
        <v>446</v>
      </c>
    </row>
    <row r="288" spans="1:23" x14ac:dyDescent="0.35">
      <c r="A288">
        <v>1601</v>
      </c>
      <c r="B288">
        <v>49730</v>
      </c>
      <c r="C288" t="s">
        <v>39</v>
      </c>
      <c r="D288">
        <v>104</v>
      </c>
      <c r="E288" t="s">
        <v>209</v>
      </c>
      <c r="F288" t="s">
        <v>445</v>
      </c>
      <c r="G288">
        <v>3</v>
      </c>
      <c r="H288">
        <v>2</v>
      </c>
      <c r="I288">
        <v>2619.29</v>
      </c>
      <c r="J288" s="22">
        <v>45415</v>
      </c>
      <c r="K288" s="22">
        <v>45415</v>
      </c>
      <c r="L288" s="22">
        <v>45415</v>
      </c>
      <c r="M288">
        <v>10477.15</v>
      </c>
      <c r="N288">
        <v>10477.15</v>
      </c>
      <c r="O288" s="22">
        <v>45398.000347222223</v>
      </c>
      <c r="P288" t="s">
        <v>192</v>
      </c>
      <c r="S288" t="s">
        <v>430</v>
      </c>
      <c r="T288" t="s">
        <v>196</v>
      </c>
      <c r="U288" t="s">
        <v>197</v>
      </c>
      <c r="V288" t="s">
        <v>198</v>
      </c>
      <c r="W288" t="s">
        <v>446</v>
      </c>
    </row>
    <row r="289" spans="1:23" x14ac:dyDescent="0.35">
      <c r="A289">
        <v>1657</v>
      </c>
      <c r="B289">
        <v>50274</v>
      </c>
      <c r="C289" t="s">
        <v>39</v>
      </c>
      <c r="D289">
        <v>104</v>
      </c>
      <c r="E289" t="s">
        <v>444</v>
      </c>
      <c r="F289" t="s">
        <v>445</v>
      </c>
      <c r="G289">
        <v>1</v>
      </c>
      <c r="H289">
        <v>2</v>
      </c>
      <c r="I289">
        <v>1314.99</v>
      </c>
      <c r="J289" s="22">
        <v>45415</v>
      </c>
      <c r="K289" s="22">
        <v>45415</v>
      </c>
      <c r="L289" s="22">
        <v>45415</v>
      </c>
      <c r="M289">
        <v>2629.98</v>
      </c>
      <c r="N289">
        <v>2629.98</v>
      </c>
      <c r="O289" s="22">
        <v>45400.000347222223</v>
      </c>
      <c r="P289" t="s">
        <v>192</v>
      </c>
      <c r="Q289" t="s">
        <v>210</v>
      </c>
      <c r="R289" t="s">
        <v>221</v>
      </c>
      <c r="S289" t="s">
        <v>422</v>
      </c>
      <c r="T289" t="s">
        <v>196</v>
      </c>
      <c r="U289" t="s">
        <v>197</v>
      </c>
      <c r="V289" t="s">
        <v>198</v>
      </c>
      <c r="W289" t="s">
        <v>446</v>
      </c>
    </row>
    <row r="290" spans="1:23" x14ac:dyDescent="0.35">
      <c r="A290">
        <v>1729</v>
      </c>
      <c r="B290">
        <v>50655</v>
      </c>
      <c r="C290" t="s">
        <v>39</v>
      </c>
      <c r="D290">
        <v>104</v>
      </c>
      <c r="E290" t="s">
        <v>209</v>
      </c>
      <c r="F290" t="s">
        <v>445</v>
      </c>
      <c r="G290">
        <v>5</v>
      </c>
      <c r="H290">
        <v>1</v>
      </c>
      <c r="I290">
        <v>2385.77</v>
      </c>
      <c r="J290" s="22">
        <v>45415</v>
      </c>
      <c r="K290" s="22">
        <v>45415</v>
      </c>
      <c r="L290" s="22">
        <v>45415</v>
      </c>
      <c r="M290">
        <v>11928.93</v>
      </c>
      <c r="N290">
        <v>11928.93</v>
      </c>
      <c r="O290" s="22">
        <v>45401.000347222223</v>
      </c>
      <c r="P290" t="s">
        <v>192</v>
      </c>
      <c r="S290" t="s">
        <v>430</v>
      </c>
      <c r="T290" t="s">
        <v>196</v>
      </c>
      <c r="U290" t="s">
        <v>197</v>
      </c>
      <c r="V290" t="s">
        <v>198</v>
      </c>
      <c r="W290" t="s">
        <v>446</v>
      </c>
    </row>
    <row r="291" spans="1:23" x14ac:dyDescent="0.35">
      <c r="A291">
        <v>1597</v>
      </c>
      <c r="B291">
        <v>49719</v>
      </c>
      <c r="C291" t="s">
        <v>39</v>
      </c>
      <c r="D291">
        <v>104</v>
      </c>
      <c r="E291" t="s">
        <v>264</v>
      </c>
      <c r="F291" t="s">
        <v>445</v>
      </c>
      <c r="G291">
        <v>1</v>
      </c>
      <c r="H291">
        <v>2</v>
      </c>
      <c r="I291">
        <v>2303.09</v>
      </c>
      <c r="J291" s="22">
        <v>45413</v>
      </c>
      <c r="K291" s="22">
        <v>45414</v>
      </c>
      <c r="L291" s="22">
        <v>45414</v>
      </c>
      <c r="M291">
        <v>4606.18</v>
      </c>
      <c r="N291">
        <v>4606.18</v>
      </c>
      <c r="O291" s="22">
        <v>45398.000347222223</v>
      </c>
      <c r="P291" t="s">
        <v>192</v>
      </c>
      <c r="S291" t="s">
        <v>456</v>
      </c>
      <c r="T291" t="s">
        <v>196</v>
      </c>
      <c r="U291" t="s">
        <v>197</v>
      </c>
      <c r="V291" t="s">
        <v>198</v>
      </c>
      <c r="W291" t="s">
        <v>446</v>
      </c>
    </row>
    <row r="292" spans="1:23" x14ac:dyDescent="0.35">
      <c r="A292">
        <v>1613</v>
      </c>
      <c r="B292">
        <v>49904</v>
      </c>
      <c r="C292" t="s">
        <v>39</v>
      </c>
      <c r="D292">
        <v>104</v>
      </c>
      <c r="E292" t="s">
        <v>458</v>
      </c>
      <c r="F292" t="s">
        <v>445</v>
      </c>
      <c r="G292">
        <v>2</v>
      </c>
      <c r="H292">
        <v>1</v>
      </c>
      <c r="I292">
        <v>1580</v>
      </c>
      <c r="J292" s="22">
        <v>45414</v>
      </c>
      <c r="K292" s="22">
        <v>45414</v>
      </c>
      <c r="L292" s="22">
        <v>45414</v>
      </c>
      <c r="M292">
        <v>3160</v>
      </c>
      <c r="N292">
        <v>3160</v>
      </c>
      <c r="O292" s="22">
        <v>45399.000347222223</v>
      </c>
      <c r="P292" t="s">
        <v>97</v>
      </c>
      <c r="Q292" t="s">
        <v>280</v>
      </c>
      <c r="R292" t="s">
        <v>339</v>
      </c>
      <c r="S292" t="s">
        <v>430</v>
      </c>
      <c r="T292" t="s">
        <v>196</v>
      </c>
      <c r="U292" t="s">
        <v>197</v>
      </c>
      <c r="V292" t="s">
        <v>198</v>
      </c>
      <c r="W292" t="s">
        <v>446</v>
      </c>
    </row>
    <row r="293" spans="1:23" x14ac:dyDescent="0.35">
      <c r="A293">
        <v>1705</v>
      </c>
      <c r="B293">
        <v>50552</v>
      </c>
      <c r="C293" t="s">
        <v>39</v>
      </c>
      <c r="D293">
        <v>104</v>
      </c>
      <c r="E293" t="s">
        <v>303</v>
      </c>
      <c r="F293" t="s">
        <v>445</v>
      </c>
      <c r="G293">
        <v>3</v>
      </c>
      <c r="H293">
        <v>2</v>
      </c>
      <c r="I293">
        <v>2107</v>
      </c>
      <c r="J293" s="22">
        <v>45414</v>
      </c>
      <c r="K293" s="22">
        <v>45414</v>
      </c>
      <c r="L293" s="22">
        <v>45414</v>
      </c>
      <c r="M293">
        <v>8428.01</v>
      </c>
      <c r="N293">
        <v>8428.01</v>
      </c>
      <c r="O293" s="22">
        <v>45401.000347222223</v>
      </c>
      <c r="P293" t="s">
        <v>192</v>
      </c>
      <c r="S293" t="s">
        <v>430</v>
      </c>
      <c r="T293" t="s">
        <v>196</v>
      </c>
      <c r="U293" t="s">
        <v>197</v>
      </c>
      <c r="V293" t="s">
        <v>198</v>
      </c>
      <c r="W293" t="s">
        <v>446</v>
      </c>
    </row>
    <row r="294" spans="1:23" x14ac:dyDescent="0.35">
      <c r="A294">
        <v>1981</v>
      </c>
      <c r="B294">
        <v>52388</v>
      </c>
      <c r="C294" t="s">
        <v>39</v>
      </c>
      <c r="D294">
        <v>104</v>
      </c>
      <c r="E294" t="s">
        <v>444</v>
      </c>
      <c r="F294" t="s">
        <v>445</v>
      </c>
      <c r="G294">
        <v>3</v>
      </c>
      <c r="H294">
        <v>1</v>
      </c>
      <c r="I294">
        <v>3719</v>
      </c>
      <c r="J294" s="22">
        <v>45414</v>
      </c>
      <c r="K294" s="22">
        <v>45415</v>
      </c>
      <c r="L294" s="22">
        <v>45414</v>
      </c>
      <c r="M294">
        <v>11156.99</v>
      </c>
      <c r="N294">
        <v>11156.99</v>
      </c>
      <c r="O294" s="22">
        <v>45415.000347222223</v>
      </c>
      <c r="P294" t="s">
        <v>192</v>
      </c>
      <c r="Q294" t="s">
        <v>210</v>
      </c>
      <c r="R294" t="s">
        <v>221</v>
      </c>
      <c r="S294" t="s">
        <v>430</v>
      </c>
      <c r="T294" t="s">
        <v>196</v>
      </c>
      <c r="U294" t="s">
        <v>197</v>
      </c>
      <c r="V294" t="s">
        <v>198</v>
      </c>
      <c r="W294" t="s">
        <v>446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09"/>
  <sheetViews>
    <sheetView topLeftCell="A1353" workbookViewId="0">
      <selection activeCell="C1409" sqref="C1409"/>
    </sheetView>
  </sheetViews>
  <sheetFormatPr defaultRowHeight="14.5" x14ac:dyDescent="0.35"/>
  <cols>
    <col min="1" max="1" width="18.08984375" bestFit="1" customWidth="1"/>
    <col min="2" max="2" width="16.81640625" bestFit="1" customWidth="1"/>
    <col min="3" max="3" width="28.6328125" bestFit="1" customWidth="1"/>
    <col min="4" max="4" width="7" bestFit="1" customWidth="1"/>
    <col min="5" max="5" width="5.6328125" bestFit="1" customWidth="1"/>
    <col min="6" max="6" width="14.36328125" bestFit="1" customWidth="1"/>
    <col min="7" max="7" width="18.26953125" bestFit="1" customWidth="1"/>
    <col min="8" max="8" width="56.90625" bestFit="1" customWidth="1"/>
    <col min="9" max="9" width="9.453125" bestFit="1" customWidth="1"/>
  </cols>
  <sheetData>
    <row r="1" spans="1:9" x14ac:dyDescent="0.35">
      <c r="A1" t="s">
        <v>460</v>
      </c>
      <c r="B1" t="s">
        <v>461</v>
      </c>
      <c r="C1" t="s">
        <v>462</v>
      </c>
      <c r="D1" t="s">
        <v>17</v>
      </c>
      <c r="E1" t="s">
        <v>30</v>
      </c>
      <c r="F1" t="s">
        <v>19</v>
      </c>
      <c r="G1" t="s">
        <v>463</v>
      </c>
      <c r="H1" t="s">
        <v>464</v>
      </c>
      <c r="I1" t="s">
        <v>180</v>
      </c>
    </row>
    <row r="2" spans="1:9" x14ac:dyDescent="0.35">
      <c r="A2">
        <v>23419</v>
      </c>
      <c r="B2">
        <v>110</v>
      </c>
      <c r="C2" t="s">
        <v>465</v>
      </c>
      <c r="D2">
        <v>104</v>
      </c>
      <c r="E2" t="s">
        <v>39</v>
      </c>
      <c r="F2" s="2">
        <v>45512</v>
      </c>
      <c r="G2" t="s">
        <v>466</v>
      </c>
      <c r="H2" t="s">
        <v>467</v>
      </c>
      <c r="I2">
        <v>1821.78</v>
      </c>
    </row>
    <row r="3" spans="1:9" x14ac:dyDescent="0.35">
      <c r="A3">
        <v>23420</v>
      </c>
      <c r="B3">
        <v>110</v>
      </c>
      <c r="C3" t="s">
        <v>465</v>
      </c>
      <c r="D3">
        <v>104</v>
      </c>
      <c r="E3" t="s">
        <v>39</v>
      </c>
      <c r="F3" s="2">
        <v>45512</v>
      </c>
      <c r="G3" t="s">
        <v>468</v>
      </c>
      <c r="H3" t="s">
        <v>469</v>
      </c>
      <c r="I3">
        <v>-198</v>
      </c>
    </row>
    <row r="4" spans="1:9" x14ac:dyDescent="0.35">
      <c r="A4">
        <v>23421</v>
      </c>
      <c r="B4">
        <v>110</v>
      </c>
      <c r="C4" t="s">
        <v>465</v>
      </c>
      <c r="D4">
        <v>104</v>
      </c>
      <c r="E4" t="s">
        <v>39</v>
      </c>
      <c r="F4" s="2">
        <v>45512</v>
      </c>
      <c r="G4" t="s">
        <v>468</v>
      </c>
      <c r="H4" t="s">
        <v>470</v>
      </c>
      <c r="I4">
        <v>-1623.78</v>
      </c>
    </row>
    <row r="5" spans="1:9" x14ac:dyDescent="0.35">
      <c r="A5">
        <v>23470</v>
      </c>
      <c r="B5">
        <v>127</v>
      </c>
      <c r="C5" t="s">
        <v>471</v>
      </c>
      <c r="D5">
        <v>104</v>
      </c>
      <c r="E5" t="s">
        <v>39</v>
      </c>
      <c r="F5" s="2">
        <v>45512</v>
      </c>
      <c r="G5" t="s">
        <v>466</v>
      </c>
      <c r="H5" t="s">
        <v>470</v>
      </c>
      <c r="I5">
        <v>10</v>
      </c>
    </row>
    <row r="6" spans="1:9" x14ac:dyDescent="0.35">
      <c r="A6">
        <v>23471</v>
      </c>
      <c r="B6">
        <v>127</v>
      </c>
      <c r="C6" t="s">
        <v>471</v>
      </c>
      <c r="D6">
        <v>104</v>
      </c>
      <c r="E6" t="s">
        <v>39</v>
      </c>
      <c r="F6" s="2">
        <v>45512</v>
      </c>
      <c r="G6" t="s">
        <v>466</v>
      </c>
      <c r="H6" t="s">
        <v>470</v>
      </c>
      <c r="I6">
        <v>33800</v>
      </c>
    </row>
    <row r="7" spans="1:9" x14ac:dyDescent="0.35">
      <c r="A7">
        <v>23472</v>
      </c>
      <c r="B7">
        <v>127</v>
      </c>
      <c r="C7" t="s">
        <v>471</v>
      </c>
      <c r="D7">
        <v>104</v>
      </c>
      <c r="E7" t="s">
        <v>39</v>
      </c>
      <c r="F7" s="2">
        <v>45512</v>
      </c>
      <c r="G7" t="s">
        <v>466</v>
      </c>
      <c r="H7" t="s">
        <v>470</v>
      </c>
      <c r="I7">
        <v>33800</v>
      </c>
    </row>
    <row r="8" spans="1:9" x14ac:dyDescent="0.35">
      <c r="A8">
        <v>23473</v>
      </c>
      <c r="B8">
        <v>127</v>
      </c>
      <c r="C8" t="s">
        <v>471</v>
      </c>
      <c r="D8">
        <v>104</v>
      </c>
      <c r="E8" t="s">
        <v>39</v>
      </c>
      <c r="F8" s="2">
        <v>45512</v>
      </c>
      <c r="G8" t="s">
        <v>466</v>
      </c>
      <c r="H8" t="s">
        <v>470</v>
      </c>
      <c r="I8">
        <v>10000</v>
      </c>
    </row>
    <row r="9" spans="1:9" x14ac:dyDescent="0.35">
      <c r="A9">
        <v>23474</v>
      </c>
      <c r="B9">
        <v>127</v>
      </c>
      <c r="C9" t="s">
        <v>471</v>
      </c>
      <c r="D9">
        <v>104</v>
      </c>
      <c r="E9" t="s">
        <v>39</v>
      </c>
      <c r="F9" s="2">
        <v>45512</v>
      </c>
      <c r="G9" t="s">
        <v>468</v>
      </c>
      <c r="H9" t="s">
        <v>472</v>
      </c>
      <c r="I9">
        <v>-432</v>
      </c>
    </row>
    <row r="10" spans="1:9" x14ac:dyDescent="0.35">
      <c r="A10">
        <v>23475</v>
      </c>
      <c r="B10">
        <v>127</v>
      </c>
      <c r="C10" t="s">
        <v>471</v>
      </c>
      <c r="D10">
        <v>104</v>
      </c>
      <c r="E10" t="s">
        <v>39</v>
      </c>
      <c r="F10" s="2">
        <v>45512</v>
      </c>
      <c r="G10" t="s">
        <v>468</v>
      </c>
      <c r="H10" t="s">
        <v>473</v>
      </c>
      <c r="I10">
        <v>-474</v>
      </c>
    </row>
    <row r="11" spans="1:9" x14ac:dyDescent="0.35">
      <c r="A11">
        <v>23476</v>
      </c>
      <c r="B11">
        <v>127</v>
      </c>
      <c r="C11" t="s">
        <v>471</v>
      </c>
      <c r="D11">
        <v>104</v>
      </c>
      <c r="E11" t="s">
        <v>39</v>
      </c>
      <c r="F11" s="2">
        <v>45512</v>
      </c>
      <c r="G11" t="s">
        <v>468</v>
      </c>
      <c r="H11" t="s">
        <v>474</v>
      </c>
      <c r="I11">
        <v>-510.8</v>
      </c>
    </row>
    <row r="12" spans="1:9" x14ac:dyDescent="0.35">
      <c r="A12">
        <v>23477</v>
      </c>
      <c r="B12">
        <v>127</v>
      </c>
      <c r="C12" t="s">
        <v>471</v>
      </c>
      <c r="D12">
        <v>104</v>
      </c>
      <c r="E12" t="s">
        <v>39</v>
      </c>
      <c r="F12" s="2">
        <v>45512</v>
      </c>
      <c r="G12" t="s">
        <v>468</v>
      </c>
      <c r="H12" t="s">
        <v>475</v>
      </c>
      <c r="I12">
        <v>-513</v>
      </c>
    </row>
    <row r="13" spans="1:9" x14ac:dyDescent="0.35">
      <c r="A13">
        <v>23478</v>
      </c>
      <c r="B13">
        <v>127</v>
      </c>
      <c r="C13" t="s">
        <v>471</v>
      </c>
      <c r="D13">
        <v>104</v>
      </c>
      <c r="E13" t="s">
        <v>39</v>
      </c>
      <c r="F13" s="2">
        <v>45512</v>
      </c>
      <c r="G13" t="s">
        <v>468</v>
      </c>
      <c r="H13" t="s">
        <v>476</v>
      </c>
      <c r="I13">
        <v>-1055.3599999999999</v>
      </c>
    </row>
    <row r="14" spans="1:9" x14ac:dyDescent="0.35">
      <c r="A14">
        <v>23479</v>
      </c>
      <c r="B14">
        <v>127</v>
      </c>
      <c r="C14" t="s">
        <v>471</v>
      </c>
      <c r="D14">
        <v>104</v>
      </c>
      <c r="E14" t="s">
        <v>39</v>
      </c>
      <c r="F14" s="2">
        <v>45512</v>
      </c>
      <c r="G14" t="s">
        <v>468</v>
      </c>
      <c r="H14" t="s">
        <v>477</v>
      </c>
      <c r="I14">
        <v>-2220</v>
      </c>
    </row>
    <row r="15" spans="1:9" x14ac:dyDescent="0.35">
      <c r="A15">
        <v>23480</v>
      </c>
      <c r="B15">
        <v>127</v>
      </c>
      <c r="C15" t="s">
        <v>471</v>
      </c>
      <c r="D15">
        <v>104</v>
      </c>
      <c r="E15" t="s">
        <v>39</v>
      </c>
      <c r="F15" s="2">
        <v>45512</v>
      </c>
      <c r="G15" t="s">
        <v>468</v>
      </c>
      <c r="H15" t="s">
        <v>478</v>
      </c>
      <c r="I15">
        <v>-40462.93</v>
      </c>
    </row>
    <row r="16" spans="1:9" x14ac:dyDescent="0.35">
      <c r="A16">
        <v>23481</v>
      </c>
      <c r="B16">
        <v>127</v>
      </c>
      <c r="C16" t="s">
        <v>471</v>
      </c>
      <c r="D16">
        <v>104</v>
      </c>
      <c r="E16" t="s">
        <v>39</v>
      </c>
      <c r="F16" s="2">
        <v>45512</v>
      </c>
      <c r="G16" t="s">
        <v>468</v>
      </c>
      <c r="H16" t="s">
        <v>479</v>
      </c>
      <c r="I16">
        <v>-17009.650000000001</v>
      </c>
    </row>
    <row r="17" spans="1:9" x14ac:dyDescent="0.35">
      <c r="A17">
        <v>23482</v>
      </c>
      <c r="B17">
        <v>127</v>
      </c>
      <c r="C17" t="s">
        <v>471</v>
      </c>
      <c r="D17">
        <v>104</v>
      </c>
      <c r="E17" t="s">
        <v>39</v>
      </c>
      <c r="F17" s="2">
        <v>45512</v>
      </c>
      <c r="G17" t="s">
        <v>468</v>
      </c>
      <c r="H17" t="s">
        <v>480</v>
      </c>
      <c r="I17">
        <v>-9</v>
      </c>
    </row>
    <row r="18" spans="1:9" x14ac:dyDescent="0.35">
      <c r="A18">
        <v>23483</v>
      </c>
      <c r="B18">
        <v>127</v>
      </c>
      <c r="C18" t="s">
        <v>471</v>
      </c>
      <c r="D18">
        <v>104</v>
      </c>
      <c r="E18" t="s">
        <v>39</v>
      </c>
      <c r="F18" s="2">
        <v>45512</v>
      </c>
      <c r="G18" t="s">
        <v>468</v>
      </c>
      <c r="H18" t="s">
        <v>480</v>
      </c>
      <c r="I18">
        <v>-9</v>
      </c>
    </row>
    <row r="19" spans="1:9" x14ac:dyDescent="0.35">
      <c r="A19">
        <v>23484</v>
      </c>
      <c r="B19">
        <v>127</v>
      </c>
      <c r="C19" t="s">
        <v>471</v>
      </c>
      <c r="D19">
        <v>104</v>
      </c>
      <c r="E19" t="s">
        <v>39</v>
      </c>
      <c r="F19" s="2">
        <v>45512</v>
      </c>
      <c r="G19" t="s">
        <v>468</v>
      </c>
      <c r="H19" t="s">
        <v>470</v>
      </c>
      <c r="I19">
        <v>-14700</v>
      </c>
    </row>
    <row r="20" spans="1:9" x14ac:dyDescent="0.35">
      <c r="A20">
        <v>23466</v>
      </c>
      <c r="B20">
        <v>107</v>
      </c>
      <c r="C20" t="s">
        <v>481</v>
      </c>
      <c r="D20">
        <v>104</v>
      </c>
      <c r="E20" t="s">
        <v>39</v>
      </c>
      <c r="F20" s="2">
        <v>45512</v>
      </c>
      <c r="G20" t="s">
        <v>466</v>
      </c>
      <c r="I20">
        <v>228.95</v>
      </c>
    </row>
    <row r="21" spans="1:9" x14ac:dyDescent="0.35">
      <c r="A21">
        <v>23467</v>
      </c>
      <c r="B21">
        <v>107</v>
      </c>
      <c r="C21" t="s">
        <v>481</v>
      </c>
      <c r="D21">
        <v>104</v>
      </c>
      <c r="E21" t="s">
        <v>39</v>
      </c>
      <c r="F21" s="2">
        <v>45512</v>
      </c>
      <c r="G21" t="s">
        <v>466</v>
      </c>
      <c r="I21">
        <v>2738.45</v>
      </c>
    </row>
    <row r="22" spans="1:9" x14ac:dyDescent="0.35">
      <c r="A22">
        <v>23468</v>
      </c>
      <c r="B22">
        <v>107</v>
      </c>
      <c r="C22" t="s">
        <v>481</v>
      </c>
      <c r="D22">
        <v>104</v>
      </c>
      <c r="E22" t="s">
        <v>39</v>
      </c>
      <c r="F22" s="2">
        <v>45512</v>
      </c>
      <c r="G22" t="s">
        <v>468</v>
      </c>
      <c r="I22">
        <v>-2967.4</v>
      </c>
    </row>
    <row r="23" spans="1:9" x14ac:dyDescent="0.35">
      <c r="A23">
        <v>23469</v>
      </c>
      <c r="B23">
        <v>127</v>
      </c>
      <c r="C23" t="s">
        <v>471</v>
      </c>
      <c r="D23">
        <v>104</v>
      </c>
      <c r="E23" t="s">
        <v>39</v>
      </c>
      <c r="F23" s="2">
        <v>45511</v>
      </c>
      <c r="G23" t="s">
        <v>466</v>
      </c>
      <c r="H23" t="s">
        <v>482</v>
      </c>
      <c r="I23">
        <v>66.319999999999993</v>
      </c>
    </row>
    <row r="24" spans="1:9" x14ac:dyDescent="0.35">
      <c r="A24">
        <v>23461</v>
      </c>
      <c r="B24">
        <v>107</v>
      </c>
      <c r="C24" t="s">
        <v>481</v>
      </c>
      <c r="D24">
        <v>104</v>
      </c>
      <c r="E24" t="s">
        <v>39</v>
      </c>
      <c r="F24" s="2">
        <v>45511</v>
      </c>
      <c r="G24" t="s">
        <v>466</v>
      </c>
      <c r="I24">
        <v>5490.29</v>
      </c>
    </row>
    <row r="25" spans="1:9" x14ac:dyDescent="0.35">
      <c r="A25">
        <v>23462</v>
      </c>
      <c r="B25">
        <v>107</v>
      </c>
      <c r="C25" t="s">
        <v>481</v>
      </c>
      <c r="D25">
        <v>104</v>
      </c>
      <c r="E25" t="s">
        <v>39</v>
      </c>
      <c r="F25" s="2">
        <v>45511</v>
      </c>
      <c r="G25" t="s">
        <v>466</v>
      </c>
      <c r="I25">
        <v>1046.6400000000001</v>
      </c>
    </row>
    <row r="26" spans="1:9" x14ac:dyDescent="0.35">
      <c r="A26">
        <v>23463</v>
      </c>
      <c r="B26">
        <v>107</v>
      </c>
      <c r="C26" t="s">
        <v>481</v>
      </c>
      <c r="D26">
        <v>104</v>
      </c>
      <c r="E26" t="s">
        <v>39</v>
      </c>
      <c r="F26" s="2">
        <v>45511</v>
      </c>
      <c r="G26" t="s">
        <v>466</v>
      </c>
      <c r="I26">
        <v>267.83</v>
      </c>
    </row>
    <row r="27" spans="1:9" x14ac:dyDescent="0.35">
      <c r="A27">
        <v>23464</v>
      </c>
      <c r="B27">
        <v>107</v>
      </c>
      <c r="C27" t="s">
        <v>481</v>
      </c>
      <c r="D27">
        <v>104</v>
      </c>
      <c r="E27" t="s">
        <v>39</v>
      </c>
      <c r="F27" s="2">
        <v>45511</v>
      </c>
      <c r="G27" t="s">
        <v>468</v>
      </c>
      <c r="I27">
        <v>-1314.47</v>
      </c>
    </row>
    <row r="28" spans="1:9" x14ac:dyDescent="0.35">
      <c r="A28">
        <v>23465</v>
      </c>
      <c r="B28">
        <v>107</v>
      </c>
      <c r="C28" t="s">
        <v>481</v>
      </c>
      <c r="D28">
        <v>104</v>
      </c>
      <c r="E28" t="s">
        <v>39</v>
      </c>
      <c r="F28" s="2">
        <v>45511</v>
      </c>
      <c r="G28" t="s">
        <v>468</v>
      </c>
      <c r="I28">
        <v>-5490.29</v>
      </c>
    </row>
    <row r="29" spans="1:9" x14ac:dyDescent="0.35">
      <c r="A29">
        <v>23214</v>
      </c>
      <c r="B29">
        <v>110</v>
      </c>
      <c r="C29" t="s">
        <v>465</v>
      </c>
      <c r="D29">
        <v>104</v>
      </c>
      <c r="E29" t="s">
        <v>39</v>
      </c>
      <c r="F29" s="2">
        <v>45510</v>
      </c>
      <c r="G29" t="s">
        <v>466</v>
      </c>
      <c r="H29" t="s">
        <v>483</v>
      </c>
      <c r="I29">
        <v>2902.54</v>
      </c>
    </row>
    <row r="30" spans="1:9" x14ac:dyDescent="0.35">
      <c r="A30">
        <v>23215</v>
      </c>
      <c r="B30">
        <v>110</v>
      </c>
      <c r="C30" t="s">
        <v>465</v>
      </c>
      <c r="D30">
        <v>104</v>
      </c>
      <c r="E30" t="s">
        <v>39</v>
      </c>
      <c r="F30" s="2">
        <v>45510</v>
      </c>
      <c r="G30" t="s">
        <v>466</v>
      </c>
      <c r="H30" t="s">
        <v>483</v>
      </c>
      <c r="I30">
        <v>2902.54</v>
      </c>
    </row>
    <row r="31" spans="1:9" x14ac:dyDescent="0.35">
      <c r="A31">
        <v>23216</v>
      </c>
      <c r="B31">
        <v>110</v>
      </c>
      <c r="C31" t="s">
        <v>465</v>
      </c>
      <c r="D31">
        <v>104</v>
      </c>
      <c r="E31" t="s">
        <v>39</v>
      </c>
      <c r="F31" s="2">
        <v>45510</v>
      </c>
      <c r="G31" t="s">
        <v>468</v>
      </c>
      <c r="H31" t="s">
        <v>484</v>
      </c>
      <c r="I31">
        <v>-2902.54</v>
      </c>
    </row>
    <row r="32" spans="1:9" x14ac:dyDescent="0.35">
      <c r="A32">
        <v>23217</v>
      </c>
      <c r="B32">
        <v>110</v>
      </c>
      <c r="C32" t="s">
        <v>465</v>
      </c>
      <c r="D32">
        <v>104</v>
      </c>
      <c r="E32" t="s">
        <v>39</v>
      </c>
      <c r="F32" s="2">
        <v>45510</v>
      </c>
      <c r="G32" t="s">
        <v>468</v>
      </c>
      <c r="H32" t="s">
        <v>484</v>
      </c>
      <c r="I32">
        <v>-2902.54</v>
      </c>
    </row>
    <row r="33" spans="1:9" x14ac:dyDescent="0.35">
      <c r="A33">
        <v>23218</v>
      </c>
      <c r="B33">
        <v>110</v>
      </c>
      <c r="C33" t="s">
        <v>465</v>
      </c>
      <c r="D33">
        <v>104</v>
      </c>
      <c r="E33" t="s">
        <v>39</v>
      </c>
      <c r="F33" s="2">
        <v>45510</v>
      </c>
      <c r="G33" t="s">
        <v>466</v>
      </c>
      <c r="H33" t="s">
        <v>483</v>
      </c>
      <c r="I33">
        <v>2902.54</v>
      </c>
    </row>
    <row r="34" spans="1:9" x14ac:dyDescent="0.35">
      <c r="A34">
        <v>23219</v>
      </c>
      <c r="B34">
        <v>110</v>
      </c>
      <c r="C34" t="s">
        <v>465</v>
      </c>
      <c r="D34">
        <v>104</v>
      </c>
      <c r="E34" t="s">
        <v>39</v>
      </c>
      <c r="F34" s="2">
        <v>45510</v>
      </c>
      <c r="G34" t="s">
        <v>468</v>
      </c>
      <c r="H34" t="s">
        <v>484</v>
      </c>
      <c r="I34">
        <v>-2902.54</v>
      </c>
    </row>
    <row r="35" spans="1:9" x14ac:dyDescent="0.35">
      <c r="A35">
        <v>23305</v>
      </c>
      <c r="B35">
        <v>127</v>
      </c>
      <c r="C35" t="s">
        <v>471</v>
      </c>
      <c r="D35">
        <v>104</v>
      </c>
      <c r="E35" t="s">
        <v>39</v>
      </c>
      <c r="F35" s="2">
        <v>45510</v>
      </c>
      <c r="G35" t="s">
        <v>466</v>
      </c>
      <c r="H35" t="s">
        <v>470</v>
      </c>
      <c r="I35">
        <v>10</v>
      </c>
    </row>
    <row r="36" spans="1:9" x14ac:dyDescent="0.35">
      <c r="A36">
        <v>23306</v>
      </c>
      <c r="B36">
        <v>127</v>
      </c>
      <c r="C36" t="s">
        <v>471</v>
      </c>
      <c r="D36">
        <v>104</v>
      </c>
      <c r="E36" t="s">
        <v>39</v>
      </c>
      <c r="F36" s="2">
        <v>45510</v>
      </c>
      <c r="G36" t="s">
        <v>466</v>
      </c>
      <c r="H36" t="s">
        <v>470</v>
      </c>
      <c r="I36">
        <v>40000</v>
      </c>
    </row>
    <row r="37" spans="1:9" x14ac:dyDescent="0.35">
      <c r="A37">
        <v>23307</v>
      </c>
      <c r="B37">
        <v>127</v>
      </c>
      <c r="C37" t="s">
        <v>471</v>
      </c>
      <c r="D37">
        <v>104</v>
      </c>
      <c r="E37" t="s">
        <v>39</v>
      </c>
      <c r="F37" s="2">
        <v>45510</v>
      </c>
      <c r="G37" t="s">
        <v>466</v>
      </c>
      <c r="H37" t="s">
        <v>485</v>
      </c>
      <c r="I37">
        <v>2000</v>
      </c>
    </row>
    <row r="38" spans="1:9" x14ac:dyDescent="0.35">
      <c r="A38">
        <v>23308</v>
      </c>
      <c r="B38">
        <v>127</v>
      </c>
      <c r="C38" t="s">
        <v>471</v>
      </c>
      <c r="D38">
        <v>104</v>
      </c>
      <c r="E38" t="s">
        <v>39</v>
      </c>
      <c r="F38" s="2">
        <v>45510</v>
      </c>
      <c r="G38" t="s">
        <v>466</v>
      </c>
      <c r="H38" t="s">
        <v>486</v>
      </c>
      <c r="I38">
        <v>1467</v>
      </c>
    </row>
    <row r="39" spans="1:9" x14ac:dyDescent="0.35">
      <c r="A39">
        <v>23309</v>
      </c>
      <c r="B39">
        <v>127</v>
      </c>
      <c r="C39" t="s">
        <v>471</v>
      </c>
      <c r="D39">
        <v>104</v>
      </c>
      <c r="E39" t="s">
        <v>39</v>
      </c>
      <c r="F39" s="2">
        <v>45510</v>
      </c>
      <c r="G39" t="s">
        <v>466</v>
      </c>
      <c r="H39" t="s">
        <v>487</v>
      </c>
      <c r="I39">
        <v>73.3</v>
      </c>
    </row>
    <row r="40" spans="1:9" x14ac:dyDescent="0.35">
      <c r="A40">
        <v>23310</v>
      </c>
      <c r="B40">
        <v>127</v>
      </c>
      <c r="C40" t="s">
        <v>471</v>
      </c>
      <c r="D40">
        <v>104</v>
      </c>
      <c r="E40" t="s">
        <v>39</v>
      </c>
      <c r="F40" s="2">
        <v>45510</v>
      </c>
      <c r="G40" t="s">
        <v>468</v>
      </c>
      <c r="H40" t="s">
        <v>488</v>
      </c>
      <c r="I40">
        <v>-108.76</v>
      </c>
    </row>
    <row r="41" spans="1:9" x14ac:dyDescent="0.35">
      <c r="A41">
        <v>23311</v>
      </c>
      <c r="B41">
        <v>127</v>
      </c>
      <c r="C41" t="s">
        <v>471</v>
      </c>
      <c r="D41">
        <v>104</v>
      </c>
      <c r="E41" t="s">
        <v>39</v>
      </c>
      <c r="F41" s="2">
        <v>45510</v>
      </c>
      <c r="G41" t="s">
        <v>468</v>
      </c>
      <c r="H41" t="s">
        <v>489</v>
      </c>
      <c r="I41">
        <v>-219.6</v>
      </c>
    </row>
    <row r="42" spans="1:9" x14ac:dyDescent="0.35">
      <c r="A42">
        <v>23312</v>
      </c>
      <c r="B42">
        <v>127</v>
      </c>
      <c r="C42" t="s">
        <v>471</v>
      </c>
      <c r="D42">
        <v>104</v>
      </c>
      <c r="E42" t="s">
        <v>39</v>
      </c>
      <c r="F42" s="2">
        <v>45510</v>
      </c>
      <c r="G42" t="s">
        <v>468</v>
      </c>
      <c r="H42" t="s">
        <v>490</v>
      </c>
      <c r="I42">
        <v>-306.22000000000003</v>
      </c>
    </row>
    <row r="43" spans="1:9" x14ac:dyDescent="0.35">
      <c r="A43">
        <v>23313</v>
      </c>
      <c r="B43">
        <v>127</v>
      </c>
      <c r="C43" t="s">
        <v>471</v>
      </c>
      <c r="D43">
        <v>104</v>
      </c>
      <c r="E43" t="s">
        <v>39</v>
      </c>
      <c r="F43" s="2">
        <v>45510</v>
      </c>
      <c r="G43" t="s">
        <v>468</v>
      </c>
      <c r="H43" t="s">
        <v>491</v>
      </c>
      <c r="I43">
        <v>-328</v>
      </c>
    </row>
    <row r="44" spans="1:9" x14ac:dyDescent="0.35">
      <c r="A44">
        <v>23314</v>
      </c>
      <c r="B44">
        <v>127</v>
      </c>
      <c r="C44" t="s">
        <v>471</v>
      </c>
      <c r="D44">
        <v>104</v>
      </c>
      <c r="E44" t="s">
        <v>39</v>
      </c>
      <c r="F44" s="2">
        <v>45510</v>
      </c>
      <c r="G44" t="s">
        <v>468</v>
      </c>
      <c r="H44" t="s">
        <v>492</v>
      </c>
      <c r="I44">
        <v>-904.45</v>
      </c>
    </row>
    <row r="45" spans="1:9" x14ac:dyDescent="0.35">
      <c r="A45">
        <v>23315</v>
      </c>
      <c r="B45">
        <v>127</v>
      </c>
      <c r="C45" t="s">
        <v>471</v>
      </c>
      <c r="D45">
        <v>104</v>
      </c>
      <c r="E45" t="s">
        <v>39</v>
      </c>
      <c r="F45" s="2">
        <v>45510</v>
      </c>
      <c r="G45" t="s">
        <v>468</v>
      </c>
      <c r="H45" t="s">
        <v>493</v>
      </c>
      <c r="I45">
        <v>-1306</v>
      </c>
    </row>
    <row r="46" spans="1:9" x14ac:dyDescent="0.35">
      <c r="A46">
        <v>23316</v>
      </c>
      <c r="B46">
        <v>127</v>
      </c>
      <c r="C46" t="s">
        <v>471</v>
      </c>
      <c r="D46">
        <v>104</v>
      </c>
      <c r="E46" t="s">
        <v>39</v>
      </c>
      <c r="F46" s="2">
        <v>45510</v>
      </c>
      <c r="G46" t="s">
        <v>468</v>
      </c>
      <c r="H46" t="s">
        <v>494</v>
      </c>
      <c r="I46">
        <v>-1763.3</v>
      </c>
    </row>
    <row r="47" spans="1:9" x14ac:dyDescent="0.35">
      <c r="A47">
        <v>23317</v>
      </c>
      <c r="B47">
        <v>127</v>
      </c>
      <c r="C47" t="s">
        <v>471</v>
      </c>
      <c r="D47">
        <v>104</v>
      </c>
      <c r="E47" t="s">
        <v>39</v>
      </c>
      <c r="F47" s="2">
        <v>45510</v>
      </c>
      <c r="G47" t="s">
        <v>468</v>
      </c>
      <c r="H47" t="s">
        <v>495</v>
      </c>
      <c r="I47">
        <v>-2900.64</v>
      </c>
    </row>
    <row r="48" spans="1:9" x14ac:dyDescent="0.35">
      <c r="A48">
        <v>23318</v>
      </c>
      <c r="B48">
        <v>127</v>
      </c>
      <c r="C48" t="s">
        <v>471</v>
      </c>
      <c r="D48">
        <v>104</v>
      </c>
      <c r="E48" t="s">
        <v>39</v>
      </c>
      <c r="F48" s="2">
        <v>45510</v>
      </c>
      <c r="G48" t="s">
        <v>468</v>
      </c>
      <c r="H48" t="s">
        <v>496</v>
      </c>
      <c r="I48">
        <v>-3271.06</v>
      </c>
    </row>
    <row r="49" spans="1:9" x14ac:dyDescent="0.35">
      <c r="A49">
        <v>23319</v>
      </c>
      <c r="B49">
        <v>127</v>
      </c>
      <c r="C49" t="s">
        <v>471</v>
      </c>
      <c r="D49">
        <v>104</v>
      </c>
      <c r="E49" t="s">
        <v>39</v>
      </c>
      <c r="F49" s="2">
        <v>45510</v>
      </c>
      <c r="G49" t="s">
        <v>468</v>
      </c>
      <c r="H49" t="s">
        <v>497</v>
      </c>
      <c r="I49">
        <v>-3766.74</v>
      </c>
    </row>
    <row r="50" spans="1:9" x14ac:dyDescent="0.35">
      <c r="A50">
        <v>23320</v>
      </c>
      <c r="B50">
        <v>127</v>
      </c>
      <c r="C50" t="s">
        <v>471</v>
      </c>
      <c r="D50">
        <v>104</v>
      </c>
      <c r="E50" t="s">
        <v>39</v>
      </c>
      <c r="F50" s="2">
        <v>45510</v>
      </c>
      <c r="G50" t="s">
        <v>468</v>
      </c>
      <c r="H50" t="s">
        <v>498</v>
      </c>
      <c r="I50">
        <v>-1212.2</v>
      </c>
    </row>
    <row r="51" spans="1:9" x14ac:dyDescent="0.35">
      <c r="A51">
        <v>23321</v>
      </c>
      <c r="B51">
        <v>127</v>
      </c>
      <c r="C51" t="s">
        <v>471</v>
      </c>
      <c r="D51">
        <v>104</v>
      </c>
      <c r="E51" t="s">
        <v>39</v>
      </c>
      <c r="F51" s="2">
        <v>45510</v>
      </c>
      <c r="G51" t="s">
        <v>468</v>
      </c>
      <c r="H51" t="s">
        <v>499</v>
      </c>
      <c r="I51">
        <v>-9974.49</v>
      </c>
    </row>
    <row r="52" spans="1:9" x14ac:dyDescent="0.35">
      <c r="A52">
        <v>23322</v>
      </c>
      <c r="B52">
        <v>127</v>
      </c>
      <c r="C52" t="s">
        <v>471</v>
      </c>
      <c r="D52">
        <v>104</v>
      </c>
      <c r="E52" t="s">
        <v>39</v>
      </c>
      <c r="F52" s="2">
        <v>45510</v>
      </c>
      <c r="G52" t="s">
        <v>468</v>
      </c>
      <c r="H52" t="s">
        <v>480</v>
      </c>
      <c r="I52">
        <v>-7.84</v>
      </c>
    </row>
    <row r="53" spans="1:9" x14ac:dyDescent="0.35">
      <c r="A53">
        <v>23323</v>
      </c>
      <c r="B53">
        <v>127</v>
      </c>
      <c r="C53" t="s">
        <v>471</v>
      </c>
      <c r="D53">
        <v>104</v>
      </c>
      <c r="E53" t="s">
        <v>39</v>
      </c>
      <c r="F53" s="2">
        <v>45510</v>
      </c>
      <c r="G53" t="s">
        <v>468</v>
      </c>
      <c r="H53" t="s">
        <v>480</v>
      </c>
      <c r="I53">
        <v>-9</v>
      </c>
    </row>
    <row r="54" spans="1:9" x14ac:dyDescent="0.35">
      <c r="A54">
        <v>23324</v>
      </c>
      <c r="B54">
        <v>127</v>
      </c>
      <c r="C54" t="s">
        <v>471</v>
      </c>
      <c r="D54">
        <v>104</v>
      </c>
      <c r="E54" t="s">
        <v>39</v>
      </c>
      <c r="F54" s="2">
        <v>45510</v>
      </c>
      <c r="G54" t="s">
        <v>468</v>
      </c>
      <c r="H54" t="s">
        <v>470</v>
      </c>
      <c r="I54">
        <v>-2700</v>
      </c>
    </row>
    <row r="55" spans="1:9" x14ac:dyDescent="0.35">
      <c r="A55">
        <v>23325</v>
      </c>
      <c r="B55">
        <v>127</v>
      </c>
      <c r="C55" t="s">
        <v>471</v>
      </c>
      <c r="D55">
        <v>104</v>
      </c>
      <c r="E55" t="s">
        <v>39</v>
      </c>
      <c r="F55" s="2">
        <v>45510</v>
      </c>
      <c r="G55" t="s">
        <v>468</v>
      </c>
      <c r="H55" t="s">
        <v>500</v>
      </c>
      <c r="I55">
        <v>-8750</v>
      </c>
    </row>
    <row r="56" spans="1:9" x14ac:dyDescent="0.35">
      <c r="A56">
        <v>23326</v>
      </c>
      <c r="B56">
        <v>127</v>
      </c>
      <c r="C56" t="s">
        <v>471</v>
      </c>
      <c r="D56">
        <v>104</v>
      </c>
      <c r="E56" t="s">
        <v>39</v>
      </c>
      <c r="F56" s="2">
        <v>45510</v>
      </c>
      <c r="G56" t="s">
        <v>468</v>
      </c>
      <c r="H56" t="s">
        <v>501</v>
      </c>
      <c r="I56">
        <v>-5320</v>
      </c>
    </row>
    <row r="57" spans="1:9" x14ac:dyDescent="0.35">
      <c r="A57">
        <v>23327</v>
      </c>
      <c r="B57">
        <v>127</v>
      </c>
      <c r="C57" t="s">
        <v>471</v>
      </c>
      <c r="D57">
        <v>104</v>
      </c>
      <c r="E57" t="s">
        <v>39</v>
      </c>
      <c r="F57" s="2">
        <v>45510</v>
      </c>
      <c r="G57" t="s">
        <v>468</v>
      </c>
      <c r="H57" t="s">
        <v>502</v>
      </c>
      <c r="I57">
        <v>-702</v>
      </c>
    </row>
    <row r="58" spans="1:9" x14ac:dyDescent="0.35">
      <c r="A58">
        <v>23348</v>
      </c>
      <c r="B58">
        <v>107</v>
      </c>
      <c r="C58" t="s">
        <v>481</v>
      </c>
      <c r="D58">
        <v>104</v>
      </c>
      <c r="E58" t="s">
        <v>39</v>
      </c>
      <c r="F58" s="2">
        <v>45510</v>
      </c>
      <c r="G58" t="s">
        <v>468</v>
      </c>
      <c r="I58">
        <v>-5490.29</v>
      </c>
    </row>
    <row r="59" spans="1:9" x14ac:dyDescent="0.35">
      <c r="A59">
        <v>23349</v>
      </c>
      <c r="B59">
        <v>107</v>
      </c>
      <c r="C59" t="s">
        <v>481</v>
      </c>
      <c r="D59">
        <v>104</v>
      </c>
      <c r="E59" t="s">
        <v>39</v>
      </c>
      <c r="F59" s="2">
        <v>45510</v>
      </c>
      <c r="G59" t="s">
        <v>466</v>
      </c>
      <c r="I59">
        <v>2219.37</v>
      </c>
    </row>
    <row r="60" spans="1:9" x14ac:dyDescent="0.35">
      <c r="A60">
        <v>23350</v>
      </c>
      <c r="B60">
        <v>107</v>
      </c>
      <c r="C60" t="s">
        <v>481</v>
      </c>
      <c r="D60">
        <v>104</v>
      </c>
      <c r="E60" t="s">
        <v>39</v>
      </c>
      <c r="F60" s="2">
        <v>45510</v>
      </c>
      <c r="G60" t="s">
        <v>466</v>
      </c>
      <c r="I60">
        <v>197.16</v>
      </c>
    </row>
    <row r="61" spans="1:9" x14ac:dyDescent="0.35">
      <c r="A61">
        <v>23351</v>
      </c>
      <c r="B61">
        <v>107</v>
      </c>
      <c r="C61" t="s">
        <v>481</v>
      </c>
      <c r="D61">
        <v>104</v>
      </c>
      <c r="E61" t="s">
        <v>39</v>
      </c>
      <c r="F61" s="2">
        <v>45510</v>
      </c>
      <c r="G61" t="s">
        <v>468</v>
      </c>
      <c r="I61">
        <v>-2416.5300000000002</v>
      </c>
    </row>
    <row r="62" spans="1:9" x14ac:dyDescent="0.35">
      <c r="A62">
        <v>23352</v>
      </c>
      <c r="B62">
        <v>107</v>
      </c>
      <c r="C62" t="s">
        <v>481</v>
      </c>
      <c r="D62">
        <v>104</v>
      </c>
      <c r="E62" t="s">
        <v>39</v>
      </c>
      <c r="F62" s="2">
        <v>45510</v>
      </c>
      <c r="G62" t="s">
        <v>466</v>
      </c>
      <c r="I62">
        <v>5490.29</v>
      </c>
    </row>
    <row r="63" spans="1:9" x14ac:dyDescent="0.35">
      <c r="A63">
        <v>23328</v>
      </c>
      <c r="B63">
        <v>138</v>
      </c>
      <c r="C63" t="s">
        <v>503</v>
      </c>
      <c r="D63">
        <v>104</v>
      </c>
      <c r="E63" t="s">
        <v>39</v>
      </c>
      <c r="F63" s="2">
        <v>45510</v>
      </c>
      <c r="G63" t="s">
        <v>466</v>
      </c>
      <c r="H63" t="s">
        <v>504</v>
      </c>
      <c r="I63">
        <v>48119</v>
      </c>
    </row>
    <row r="64" spans="1:9" x14ac:dyDescent="0.35">
      <c r="A64">
        <v>23329</v>
      </c>
      <c r="B64">
        <v>138</v>
      </c>
      <c r="C64" t="s">
        <v>503</v>
      </c>
      <c r="D64">
        <v>104</v>
      </c>
      <c r="E64" t="s">
        <v>39</v>
      </c>
      <c r="F64" s="2">
        <v>45510</v>
      </c>
      <c r="G64" t="s">
        <v>468</v>
      </c>
      <c r="H64" t="s">
        <v>505</v>
      </c>
      <c r="I64">
        <v>-2243.41</v>
      </c>
    </row>
    <row r="65" spans="1:9" x14ac:dyDescent="0.35">
      <c r="A65">
        <v>23330</v>
      </c>
      <c r="B65">
        <v>138</v>
      </c>
      <c r="C65" t="s">
        <v>503</v>
      </c>
      <c r="D65">
        <v>104</v>
      </c>
      <c r="E65" t="s">
        <v>39</v>
      </c>
      <c r="F65" s="2">
        <v>45510</v>
      </c>
      <c r="G65" t="s">
        <v>468</v>
      </c>
      <c r="H65" t="s">
        <v>506</v>
      </c>
      <c r="I65">
        <v>-2119.91</v>
      </c>
    </row>
    <row r="66" spans="1:9" x14ac:dyDescent="0.35">
      <c r="A66">
        <v>23331</v>
      </c>
      <c r="B66">
        <v>138</v>
      </c>
      <c r="C66" t="s">
        <v>503</v>
      </c>
      <c r="D66">
        <v>104</v>
      </c>
      <c r="E66" t="s">
        <v>39</v>
      </c>
      <c r="F66" s="2">
        <v>45510</v>
      </c>
      <c r="G66" t="s">
        <v>468</v>
      </c>
      <c r="H66" t="s">
        <v>507</v>
      </c>
      <c r="I66">
        <v>-4205.09</v>
      </c>
    </row>
    <row r="67" spans="1:9" x14ac:dyDescent="0.35">
      <c r="A67">
        <v>23332</v>
      </c>
      <c r="B67">
        <v>138</v>
      </c>
      <c r="C67" t="s">
        <v>503</v>
      </c>
      <c r="D67">
        <v>104</v>
      </c>
      <c r="E67" t="s">
        <v>39</v>
      </c>
      <c r="F67" s="2">
        <v>45510</v>
      </c>
      <c r="G67" t="s">
        <v>468</v>
      </c>
      <c r="H67" t="s">
        <v>508</v>
      </c>
      <c r="I67">
        <v>-3272.16</v>
      </c>
    </row>
    <row r="68" spans="1:9" x14ac:dyDescent="0.35">
      <c r="A68">
        <v>23333</v>
      </c>
      <c r="B68">
        <v>138</v>
      </c>
      <c r="C68" t="s">
        <v>503</v>
      </c>
      <c r="D68">
        <v>104</v>
      </c>
      <c r="E68" t="s">
        <v>39</v>
      </c>
      <c r="F68" s="2">
        <v>45510</v>
      </c>
      <c r="G68" t="s">
        <v>468</v>
      </c>
      <c r="H68" t="s">
        <v>509</v>
      </c>
      <c r="I68">
        <v>-3566.01</v>
      </c>
    </row>
    <row r="69" spans="1:9" x14ac:dyDescent="0.35">
      <c r="A69">
        <v>23334</v>
      </c>
      <c r="B69">
        <v>138</v>
      </c>
      <c r="C69" t="s">
        <v>503</v>
      </c>
      <c r="D69">
        <v>104</v>
      </c>
      <c r="E69" t="s">
        <v>39</v>
      </c>
      <c r="F69" s="2">
        <v>45510</v>
      </c>
      <c r="G69" t="s">
        <v>468</v>
      </c>
      <c r="H69" t="s">
        <v>510</v>
      </c>
      <c r="I69">
        <v>-4424.01</v>
      </c>
    </row>
    <row r="70" spans="1:9" x14ac:dyDescent="0.35">
      <c r="A70">
        <v>23335</v>
      </c>
      <c r="B70">
        <v>138</v>
      </c>
      <c r="C70" t="s">
        <v>503</v>
      </c>
      <c r="D70">
        <v>104</v>
      </c>
      <c r="E70" t="s">
        <v>39</v>
      </c>
      <c r="F70" s="2">
        <v>45510</v>
      </c>
      <c r="G70" t="s">
        <v>468</v>
      </c>
      <c r="H70" t="s">
        <v>511</v>
      </c>
      <c r="I70">
        <v>-2970.42</v>
      </c>
    </row>
    <row r="71" spans="1:9" x14ac:dyDescent="0.35">
      <c r="A71">
        <v>23336</v>
      </c>
      <c r="B71">
        <v>138</v>
      </c>
      <c r="C71" t="s">
        <v>503</v>
      </c>
      <c r="D71">
        <v>104</v>
      </c>
      <c r="E71" t="s">
        <v>39</v>
      </c>
      <c r="F71" s="2">
        <v>45510</v>
      </c>
      <c r="G71" t="s">
        <v>468</v>
      </c>
      <c r="H71" t="s">
        <v>512</v>
      </c>
      <c r="I71">
        <v>-2994.85</v>
      </c>
    </row>
    <row r="72" spans="1:9" x14ac:dyDescent="0.35">
      <c r="A72">
        <v>23337</v>
      </c>
      <c r="B72">
        <v>138</v>
      </c>
      <c r="C72" t="s">
        <v>503</v>
      </c>
      <c r="D72">
        <v>104</v>
      </c>
      <c r="E72" t="s">
        <v>39</v>
      </c>
      <c r="F72" s="2">
        <v>45510</v>
      </c>
      <c r="G72" t="s">
        <v>468</v>
      </c>
      <c r="H72" t="s">
        <v>513</v>
      </c>
      <c r="I72">
        <v>-3919.81</v>
      </c>
    </row>
    <row r="73" spans="1:9" x14ac:dyDescent="0.35">
      <c r="A73">
        <v>23338</v>
      </c>
      <c r="B73">
        <v>138</v>
      </c>
      <c r="C73" t="s">
        <v>503</v>
      </c>
      <c r="D73">
        <v>104</v>
      </c>
      <c r="E73" t="s">
        <v>39</v>
      </c>
      <c r="F73" s="2">
        <v>45510</v>
      </c>
      <c r="G73" t="s">
        <v>468</v>
      </c>
      <c r="H73" t="s">
        <v>514</v>
      </c>
      <c r="I73">
        <v>-2970.42</v>
      </c>
    </row>
    <row r="74" spans="1:9" x14ac:dyDescent="0.35">
      <c r="A74">
        <v>23339</v>
      </c>
      <c r="B74">
        <v>138</v>
      </c>
      <c r="C74" t="s">
        <v>503</v>
      </c>
      <c r="D74">
        <v>104</v>
      </c>
      <c r="E74" t="s">
        <v>39</v>
      </c>
      <c r="F74" s="2">
        <v>45510</v>
      </c>
      <c r="G74" t="s">
        <v>468</v>
      </c>
      <c r="H74" t="s">
        <v>515</v>
      </c>
      <c r="I74">
        <v>-2951.96</v>
      </c>
    </row>
    <row r="75" spans="1:9" x14ac:dyDescent="0.35">
      <c r="A75">
        <v>23340</v>
      </c>
      <c r="B75">
        <v>138</v>
      </c>
      <c r="C75" t="s">
        <v>503</v>
      </c>
      <c r="D75">
        <v>104</v>
      </c>
      <c r="E75" t="s">
        <v>39</v>
      </c>
      <c r="F75" s="2">
        <v>45510</v>
      </c>
      <c r="G75" t="s">
        <v>468</v>
      </c>
      <c r="H75" t="s">
        <v>516</v>
      </c>
      <c r="I75">
        <v>-3006.4</v>
      </c>
    </row>
    <row r="76" spans="1:9" x14ac:dyDescent="0.35">
      <c r="A76">
        <v>23341</v>
      </c>
      <c r="B76">
        <v>138</v>
      </c>
      <c r="C76" t="s">
        <v>503</v>
      </c>
      <c r="D76">
        <v>104</v>
      </c>
      <c r="E76" t="s">
        <v>39</v>
      </c>
      <c r="F76" s="2">
        <v>45510</v>
      </c>
      <c r="G76" t="s">
        <v>468</v>
      </c>
      <c r="H76" t="s">
        <v>517</v>
      </c>
      <c r="I76">
        <v>-3725.97</v>
      </c>
    </row>
    <row r="77" spans="1:9" x14ac:dyDescent="0.35">
      <c r="A77">
        <v>23342</v>
      </c>
      <c r="B77">
        <v>138</v>
      </c>
      <c r="C77" t="s">
        <v>503</v>
      </c>
      <c r="D77">
        <v>104</v>
      </c>
      <c r="E77" t="s">
        <v>39</v>
      </c>
      <c r="F77" s="2">
        <v>45510</v>
      </c>
      <c r="G77" t="s">
        <v>468</v>
      </c>
      <c r="H77" t="s">
        <v>518</v>
      </c>
      <c r="I77">
        <v>-2915.13</v>
      </c>
    </row>
    <row r="78" spans="1:9" x14ac:dyDescent="0.35">
      <c r="A78">
        <v>23343</v>
      </c>
      <c r="B78">
        <v>138</v>
      </c>
      <c r="C78" t="s">
        <v>503</v>
      </c>
      <c r="D78">
        <v>104</v>
      </c>
      <c r="E78" t="s">
        <v>39</v>
      </c>
      <c r="F78" s="2">
        <v>45510</v>
      </c>
      <c r="G78" t="s">
        <v>468</v>
      </c>
      <c r="H78" t="s">
        <v>519</v>
      </c>
      <c r="I78">
        <v>-2833.95</v>
      </c>
    </row>
    <row r="79" spans="1:9" x14ac:dyDescent="0.35">
      <c r="A79">
        <v>23258</v>
      </c>
      <c r="B79">
        <v>127</v>
      </c>
      <c r="C79" t="s">
        <v>471</v>
      </c>
      <c r="D79">
        <v>104</v>
      </c>
      <c r="E79" t="s">
        <v>39</v>
      </c>
      <c r="F79" s="2">
        <v>45509</v>
      </c>
      <c r="G79" t="s">
        <v>466</v>
      </c>
      <c r="H79" t="s">
        <v>470</v>
      </c>
      <c r="I79">
        <v>60000</v>
      </c>
    </row>
    <row r="80" spans="1:9" x14ac:dyDescent="0.35">
      <c r="A80">
        <v>23259</v>
      </c>
      <c r="B80">
        <v>127</v>
      </c>
      <c r="C80" t="s">
        <v>471</v>
      </c>
      <c r="D80">
        <v>104</v>
      </c>
      <c r="E80" t="s">
        <v>39</v>
      </c>
      <c r="F80" s="2">
        <v>45509</v>
      </c>
      <c r="G80" t="s">
        <v>466</v>
      </c>
      <c r="H80" t="s">
        <v>470</v>
      </c>
      <c r="I80">
        <v>10</v>
      </c>
    </row>
    <row r="81" spans="1:9" x14ac:dyDescent="0.35">
      <c r="A81">
        <v>23260</v>
      </c>
      <c r="B81">
        <v>127</v>
      </c>
      <c r="C81" t="s">
        <v>471</v>
      </c>
      <c r="D81">
        <v>104</v>
      </c>
      <c r="E81" t="s">
        <v>39</v>
      </c>
      <c r="F81" s="2">
        <v>45509</v>
      </c>
      <c r="G81" t="s">
        <v>466</v>
      </c>
      <c r="H81" t="s">
        <v>482</v>
      </c>
      <c r="I81">
        <v>60.34</v>
      </c>
    </row>
    <row r="82" spans="1:9" x14ac:dyDescent="0.35">
      <c r="A82">
        <v>23261</v>
      </c>
      <c r="B82">
        <v>127</v>
      </c>
      <c r="C82" t="s">
        <v>471</v>
      </c>
      <c r="D82">
        <v>104</v>
      </c>
      <c r="E82" t="s">
        <v>39</v>
      </c>
      <c r="F82" s="2">
        <v>45509</v>
      </c>
      <c r="G82" t="s">
        <v>468</v>
      </c>
      <c r="H82" t="s">
        <v>520</v>
      </c>
      <c r="I82">
        <v>-48</v>
      </c>
    </row>
    <row r="83" spans="1:9" x14ac:dyDescent="0.35">
      <c r="A83">
        <v>23262</v>
      </c>
      <c r="B83">
        <v>127</v>
      </c>
      <c r="C83" t="s">
        <v>471</v>
      </c>
      <c r="D83">
        <v>104</v>
      </c>
      <c r="E83" t="s">
        <v>39</v>
      </c>
      <c r="F83" s="2">
        <v>45509</v>
      </c>
      <c r="G83" t="s">
        <v>468</v>
      </c>
      <c r="H83" t="s">
        <v>521</v>
      </c>
      <c r="I83">
        <v>-54.85</v>
      </c>
    </row>
    <row r="84" spans="1:9" x14ac:dyDescent="0.35">
      <c r="A84">
        <v>23263</v>
      </c>
      <c r="B84">
        <v>127</v>
      </c>
      <c r="C84" t="s">
        <v>471</v>
      </c>
      <c r="D84">
        <v>104</v>
      </c>
      <c r="E84" t="s">
        <v>39</v>
      </c>
      <c r="F84" s="2">
        <v>45509</v>
      </c>
      <c r="G84" t="s">
        <v>468</v>
      </c>
      <c r="H84" t="s">
        <v>522</v>
      </c>
      <c r="I84">
        <v>-100.8</v>
      </c>
    </row>
    <row r="85" spans="1:9" x14ac:dyDescent="0.35">
      <c r="A85">
        <v>23264</v>
      </c>
      <c r="B85">
        <v>127</v>
      </c>
      <c r="C85" t="s">
        <v>471</v>
      </c>
      <c r="D85">
        <v>104</v>
      </c>
      <c r="E85" t="s">
        <v>39</v>
      </c>
      <c r="F85" s="2">
        <v>45509</v>
      </c>
      <c r="G85" t="s">
        <v>468</v>
      </c>
      <c r="H85" t="s">
        <v>523</v>
      </c>
      <c r="I85">
        <v>-138.5</v>
      </c>
    </row>
    <row r="86" spans="1:9" x14ac:dyDescent="0.35">
      <c r="A86">
        <v>23265</v>
      </c>
      <c r="B86">
        <v>127</v>
      </c>
      <c r="C86" t="s">
        <v>471</v>
      </c>
      <c r="D86">
        <v>104</v>
      </c>
      <c r="E86" t="s">
        <v>39</v>
      </c>
      <c r="F86" s="2">
        <v>45509</v>
      </c>
      <c r="G86" t="s">
        <v>468</v>
      </c>
      <c r="H86" t="s">
        <v>524</v>
      </c>
      <c r="I86">
        <v>-331.37</v>
      </c>
    </row>
    <row r="87" spans="1:9" x14ac:dyDescent="0.35">
      <c r="A87">
        <v>23266</v>
      </c>
      <c r="B87">
        <v>127</v>
      </c>
      <c r="C87" t="s">
        <v>471</v>
      </c>
      <c r="D87">
        <v>104</v>
      </c>
      <c r="E87" t="s">
        <v>39</v>
      </c>
      <c r="F87" s="2">
        <v>45509</v>
      </c>
      <c r="G87" t="s">
        <v>468</v>
      </c>
      <c r="H87" t="s">
        <v>525</v>
      </c>
      <c r="I87">
        <v>-376.45</v>
      </c>
    </row>
    <row r="88" spans="1:9" x14ac:dyDescent="0.35">
      <c r="A88">
        <v>23267</v>
      </c>
      <c r="B88">
        <v>127</v>
      </c>
      <c r="C88" t="s">
        <v>471</v>
      </c>
      <c r="D88">
        <v>104</v>
      </c>
      <c r="E88" t="s">
        <v>39</v>
      </c>
      <c r="F88" s="2">
        <v>45509</v>
      </c>
      <c r="G88" t="s">
        <v>468</v>
      </c>
      <c r="H88" t="s">
        <v>526</v>
      </c>
      <c r="I88">
        <v>-405.36</v>
      </c>
    </row>
    <row r="89" spans="1:9" x14ac:dyDescent="0.35">
      <c r="A89">
        <v>23268</v>
      </c>
      <c r="B89">
        <v>127</v>
      </c>
      <c r="C89" t="s">
        <v>471</v>
      </c>
      <c r="D89">
        <v>104</v>
      </c>
      <c r="E89" t="s">
        <v>39</v>
      </c>
      <c r="F89" s="2">
        <v>45509</v>
      </c>
      <c r="G89" t="s">
        <v>468</v>
      </c>
      <c r="H89" t="s">
        <v>527</v>
      </c>
      <c r="I89">
        <v>-429.6</v>
      </c>
    </row>
    <row r="90" spans="1:9" x14ac:dyDescent="0.35">
      <c r="A90">
        <v>23269</v>
      </c>
      <c r="B90">
        <v>127</v>
      </c>
      <c r="C90" t="s">
        <v>471</v>
      </c>
      <c r="D90">
        <v>104</v>
      </c>
      <c r="E90" t="s">
        <v>39</v>
      </c>
      <c r="F90" s="2">
        <v>45509</v>
      </c>
      <c r="G90" t="s">
        <v>468</v>
      </c>
      <c r="H90" t="s">
        <v>528</v>
      </c>
      <c r="I90">
        <v>-474</v>
      </c>
    </row>
    <row r="91" spans="1:9" x14ac:dyDescent="0.35">
      <c r="A91">
        <v>23270</v>
      </c>
      <c r="B91">
        <v>127</v>
      </c>
      <c r="C91" t="s">
        <v>471</v>
      </c>
      <c r="D91">
        <v>104</v>
      </c>
      <c r="E91" t="s">
        <v>39</v>
      </c>
      <c r="F91" s="2">
        <v>45509</v>
      </c>
      <c r="G91" t="s">
        <v>468</v>
      </c>
      <c r="H91" t="s">
        <v>529</v>
      </c>
      <c r="I91">
        <v>-474.24</v>
      </c>
    </row>
    <row r="92" spans="1:9" x14ac:dyDescent="0.35">
      <c r="A92">
        <v>23271</v>
      </c>
      <c r="B92">
        <v>127</v>
      </c>
      <c r="C92" t="s">
        <v>471</v>
      </c>
      <c r="D92">
        <v>104</v>
      </c>
      <c r="E92" t="s">
        <v>39</v>
      </c>
      <c r="F92" s="2">
        <v>45509</v>
      </c>
      <c r="G92" t="s">
        <v>468</v>
      </c>
      <c r="H92" t="s">
        <v>530</v>
      </c>
      <c r="I92">
        <v>-512.28</v>
      </c>
    </row>
    <row r="93" spans="1:9" x14ac:dyDescent="0.35">
      <c r="A93">
        <v>23272</v>
      </c>
      <c r="B93">
        <v>127</v>
      </c>
      <c r="C93" t="s">
        <v>471</v>
      </c>
      <c r="D93">
        <v>104</v>
      </c>
      <c r="E93" t="s">
        <v>39</v>
      </c>
      <c r="F93" s="2">
        <v>45509</v>
      </c>
      <c r="G93" t="s">
        <v>468</v>
      </c>
      <c r="H93" t="s">
        <v>531</v>
      </c>
      <c r="I93">
        <v>-560</v>
      </c>
    </row>
    <row r="94" spans="1:9" x14ac:dyDescent="0.35">
      <c r="A94">
        <v>23273</v>
      </c>
      <c r="B94">
        <v>127</v>
      </c>
      <c r="C94" t="s">
        <v>471</v>
      </c>
      <c r="D94">
        <v>104</v>
      </c>
      <c r="E94" t="s">
        <v>39</v>
      </c>
      <c r="F94" s="2">
        <v>45509</v>
      </c>
      <c r="G94" t="s">
        <v>468</v>
      </c>
      <c r="H94" t="s">
        <v>532</v>
      </c>
      <c r="I94">
        <v>-561.78</v>
      </c>
    </row>
    <row r="95" spans="1:9" x14ac:dyDescent="0.35">
      <c r="A95">
        <v>23274</v>
      </c>
      <c r="B95">
        <v>127</v>
      </c>
      <c r="C95" t="s">
        <v>471</v>
      </c>
      <c r="D95">
        <v>104</v>
      </c>
      <c r="E95" t="s">
        <v>39</v>
      </c>
      <c r="F95" s="2">
        <v>45509</v>
      </c>
      <c r="G95" t="s">
        <v>468</v>
      </c>
      <c r="H95" t="s">
        <v>533</v>
      </c>
      <c r="I95">
        <v>-634.4</v>
      </c>
    </row>
    <row r="96" spans="1:9" x14ac:dyDescent="0.35">
      <c r="A96">
        <v>23275</v>
      </c>
      <c r="B96">
        <v>127</v>
      </c>
      <c r="C96" t="s">
        <v>471</v>
      </c>
      <c r="D96">
        <v>104</v>
      </c>
      <c r="E96" t="s">
        <v>39</v>
      </c>
      <c r="F96" s="2">
        <v>45509</v>
      </c>
      <c r="G96" t="s">
        <v>468</v>
      </c>
      <c r="H96" t="s">
        <v>534</v>
      </c>
      <c r="I96">
        <v>-657.55</v>
      </c>
    </row>
    <row r="97" spans="1:9" x14ac:dyDescent="0.35">
      <c r="A97">
        <v>23276</v>
      </c>
      <c r="B97">
        <v>127</v>
      </c>
      <c r="C97" t="s">
        <v>471</v>
      </c>
      <c r="D97">
        <v>104</v>
      </c>
      <c r="E97" t="s">
        <v>39</v>
      </c>
      <c r="F97" s="2">
        <v>45509</v>
      </c>
      <c r="G97" t="s">
        <v>468</v>
      </c>
      <c r="H97" t="s">
        <v>535</v>
      </c>
      <c r="I97">
        <v>-948.56</v>
      </c>
    </row>
    <row r="98" spans="1:9" x14ac:dyDescent="0.35">
      <c r="A98">
        <v>23277</v>
      </c>
      <c r="B98">
        <v>127</v>
      </c>
      <c r="C98" t="s">
        <v>471</v>
      </c>
      <c r="D98">
        <v>104</v>
      </c>
      <c r="E98" t="s">
        <v>39</v>
      </c>
      <c r="F98" s="2">
        <v>45509</v>
      </c>
      <c r="G98" t="s">
        <v>468</v>
      </c>
      <c r="H98" t="s">
        <v>536</v>
      </c>
      <c r="I98">
        <v>-998.47</v>
      </c>
    </row>
    <row r="99" spans="1:9" x14ac:dyDescent="0.35">
      <c r="A99">
        <v>23278</v>
      </c>
      <c r="B99">
        <v>127</v>
      </c>
      <c r="C99" t="s">
        <v>471</v>
      </c>
      <c r="D99">
        <v>104</v>
      </c>
      <c r="E99" t="s">
        <v>39</v>
      </c>
      <c r="F99" s="2">
        <v>45509</v>
      </c>
      <c r="G99" t="s">
        <v>468</v>
      </c>
      <c r="H99" t="s">
        <v>537</v>
      </c>
      <c r="I99">
        <v>-1029.49</v>
      </c>
    </row>
    <row r="100" spans="1:9" x14ac:dyDescent="0.35">
      <c r="A100">
        <v>23279</v>
      </c>
      <c r="B100">
        <v>127</v>
      </c>
      <c r="C100" t="s">
        <v>471</v>
      </c>
      <c r="D100">
        <v>104</v>
      </c>
      <c r="E100" t="s">
        <v>39</v>
      </c>
      <c r="F100" s="2">
        <v>45509</v>
      </c>
      <c r="G100" t="s">
        <v>468</v>
      </c>
      <c r="H100" t="s">
        <v>538</v>
      </c>
      <c r="I100">
        <v>-1111.4000000000001</v>
      </c>
    </row>
    <row r="101" spans="1:9" x14ac:dyDescent="0.35">
      <c r="A101">
        <v>23280</v>
      </c>
      <c r="B101">
        <v>127</v>
      </c>
      <c r="C101" t="s">
        <v>471</v>
      </c>
      <c r="D101">
        <v>104</v>
      </c>
      <c r="E101" t="s">
        <v>39</v>
      </c>
      <c r="F101" s="2">
        <v>45509</v>
      </c>
      <c r="G101" t="s">
        <v>468</v>
      </c>
      <c r="H101" t="s">
        <v>539</v>
      </c>
      <c r="I101">
        <v>-1622.58</v>
      </c>
    </row>
    <row r="102" spans="1:9" x14ac:dyDescent="0.35">
      <c r="A102">
        <v>23281</v>
      </c>
      <c r="B102">
        <v>127</v>
      </c>
      <c r="C102" t="s">
        <v>471</v>
      </c>
      <c r="D102">
        <v>104</v>
      </c>
      <c r="E102" t="s">
        <v>39</v>
      </c>
      <c r="F102" s="2">
        <v>45509</v>
      </c>
      <c r="G102" t="s">
        <v>468</v>
      </c>
      <c r="H102" t="s">
        <v>540</v>
      </c>
      <c r="I102">
        <v>-2227.36</v>
      </c>
    </row>
    <row r="103" spans="1:9" x14ac:dyDescent="0.35">
      <c r="A103">
        <v>23282</v>
      </c>
      <c r="B103">
        <v>127</v>
      </c>
      <c r="C103" t="s">
        <v>471</v>
      </c>
      <c r="D103">
        <v>104</v>
      </c>
      <c r="E103" t="s">
        <v>39</v>
      </c>
      <c r="F103" s="2">
        <v>45509</v>
      </c>
      <c r="G103" t="s">
        <v>468</v>
      </c>
      <c r="H103" t="s">
        <v>541</v>
      </c>
      <c r="I103">
        <v>-3519.18</v>
      </c>
    </row>
    <row r="104" spans="1:9" x14ac:dyDescent="0.35">
      <c r="A104">
        <v>23283</v>
      </c>
      <c r="B104">
        <v>127</v>
      </c>
      <c r="C104" t="s">
        <v>471</v>
      </c>
      <c r="D104">
        <v>104</v>
      </c>
      <c r="E104" t="s">
        <v>39</v>
      </c>
      <c r="F104" s="2">
        <v>45509</v>
      </c>
      <c r="G104" t="s">
        <v>468</v>
      </c>
      <c r="H104" t="s">
        <v>542</v>
      </c>
      <c r="I104">
        <v>-4542.1000000000004</v>
      </c>
    </row>
    <row r="105" spans="1:9" x14ac:dyDescent="0.35">
      <c r="A105">
        <v>23284</v>
      </c>
      <c r="B105">
        <v>127</v>
      </c>
      <c r="C105" t="s">
        <v>471</v>
      </c>
      <c r="D105">
        <v>104</v>
      </c>
      <c r="E105" t="s">
        <v>39</v>
      </c>
      <c r="F105" s="2">
        <v>45509</v>
      </c>
      <c r="G105" t="s">
        <v>468</v>
      </c>
      <c r="H105" t="s">
        <v>539</v>
      </c>
      <c r="I105">
        <v>-6094.72</v>
      </c>
    </row>
    <row r="106" spans="1:9" x14ac:dyDescent="0.35">
      <c r="A106">
        <v>23285</v>
      </c>
      <c r="B106">
        <v>127</v>
      </c>
      <c r="C106" t="s">
        <v>471</v>
      </c>
      <c r="D106">
        <v>104</v>
      </c>
      <c r="E106" t="s">
        <v>39</v>
      </c>
      <c r="F106" s="2">
        <v>45509</v>
      </c>
      <c r="G106" t="s">
        <v>468</v>
      </c>
      <c r="H106" t="s">
        <v>539</v>
      </c>
      <c r="I106">
        <v>-6372.32</v>
      </c>
    </row>
    <row r="107" spans="1:9" x14ac:dyDescent="0.35">
      <c r="A107">
        <v>23286</v>
      </c>
      <c r="B107">
        <v>127</v>
      </c>
      <c r="C107" t="s">
        <v>471</v>
      </c>
      <c r="D107">
        <v>104</v>
      </c>
      <c r="E107" t="s">
        <v>39</v>
      </c>
      <c r="F107" s="2">
        <v>45509</v>
      </c>
      <c r="G107" t="s">
        <v>468</v>
      </c>
      <c r="H107" t="s">
        <v>543</v>
      </c>
      <c r="I107">
        <v>-768.68</v>
      </c>
    </row>
    <row r="108" spans="1:9" x14ac:dyDescent="0.35">
      <c r="A108">
        <v>23287</v>
      </c>
      <c r="B108">
        <v>127</v>
      </c>
      <c r="C108" t="s">
        <v>471</v>
      </c>
      <c r="D108">
        <v>104</v>
      </c>
      <c r="E108" t="s">
        <v>39</v>
      </c>
      <c r="F108" s="2">
        <v>45509</v>
      </c>
      <c r="G108" t="s">
        <v>468</v>
      </c>
      <c r="H108" t="s">
        <v>544</v>
      </c>
      <c r="I108">
        <v>-807.03</v>
      </c>
    </row>
    <row r="109" spans="1:9" x14ac:dyDescent="0.35">
      <c r="A109">
        <v>23288</v>
      </c>
      <c r="B109">
        <v>127</v>
      </c>
      <c r="C109" t="s">
        <v>471</v>
      </c>
      <c r="D109">
        <v>104</v>
      </c>
      <c r="E109" t="s">
        <v>39</v>
      </c>
      <c r="F109" s="2">
        <v>45509</v>
      </c>
      <c r="G109" t="s">
        <v>468</v>
      </c>
      <c r="H109" t="s">
        <v>545</v>
      </c>
      <c r="I109">
        <v>-873.5</v>
      </c>
    </row>
    <row r="110" spans="1:9" x14ac:dyDescent="0.35">
      <c r="A110">
        <v>23289</v>
      </c>
      <c r="B110">
        <v>127</v>
      </c>
      <c r="C110" t="s">
        <v>471</v>
      </c>
      <c r="D110">
        <v>104</v>
      </c>
      <c r="E110" t="s">
        <v>39</v>
      </c>
      <c r="F110" s="2">
        <v>45509</v>
      </c>
      <c r="G110" t="s">
        <v>468</v>
      </c>
      <c r="H110" t="s">
        <v>546</v>
      </c>
      <c r="I110">
        <v>-1193.4000000000001</v>
      </c>
    </row>
    <row r="111" spans="1:9" x14ac:dyDescent="0.35">
      <c r="A111">
        <v>23290</v>
      </c>
      <c r="B111">
        <v>127</v>
      </c>
      <c r="C111" t="s">
        <v>471</v>
      </c>
      <c r="D111">
        <v>104</v>
      </c>
      <c r="E111" t="s">
        <v>39</v>
      </c>
      <c r="F111" s="2">
        <v>45509</v>
      </c>
      <c r="G111" t="s">
        <v>468</v>
      </c>
      <c r="H111" t="s">
        <v>547</v>
      </c>
      <c r="I111">
        <v>-1500.75</v>
      </c>
    </row>
    <row r="112" spans="1:9" x14ac:dyDescent="0.35">
      <c r="A112">
        <v>23291</v>
      </c>
      <c r="B112">
        <v>127</v>
      </c>
      <c r="C112" t="s">
        <v>471</v>
      </c>
      <c r="D112">
        <v>104</v>
      </c>
      <c r="E112" t="s">
        <v>39</v>
      </c>
      <c r="F112" s="2">
        <v>45509</v>
      </c>
      <c r="G112" t="s">
        <v>468</v>
      </c>
      <c r="H112" t="s">
        <v>548</v>
      </c>
      <c r="I112">
        <v>-1587.3</v>
      </c>
    </row>
    <row r="113" spans="1:9" x14ac:dyDescent="0.35">
      <c r="A113">
        <v>23292</v>
      </c>
      <c r="B113">
        <v>127</v>
      </c>
      <c r="C113" t="s">
        <v>471</v>
      </c>
      <c r="D113">
        <v>104</v>
      </c>
      <c r="E113" t="s">
        <v>39</v>
      </c>
      <c r="F113" s="2">
        <v>45509</v>
      </c>
      <c r="G113" t="s">
        <v>468</v>
      </c>
      <c r="H113" t="s">
        <v>549</v>
      </c>
      <c r="I113">
        <v>-3090.87</v>
      </c>
    </row>
    <row r="114" spans="1:9" x14ac:dyDescent="0.35">
      <c r="A114">
        <v>23293</v>
      </c>
      <c r="B114">
        <v>127</v>
      </c>
      <c r="C114" t="s">
        <v>471</v>
      </c>
      <c r="D114">
        <v>104</v>
      </c>
      <c r="E114" t="s">
        <v>39</v>
      </c>
      <c r="F114" s="2">
        <v>45509</v>
      </c>
      <c r="G114" t="s">
        <v>468</v>
      </c>
      <c r="H114" t="s">
        <v>550</v>
      </c>
      <c r="I114">
        <v>-3145.6</v>
      </c>
    </row>
    <row r="115" spans="1:9" x14ac:dyDescent="0.35">
      <c r="A115">
        <v>23294</v>
      </c>
      <c r="B115">
        <v>127</v>
      </c>
      <c r="C115" t="s">
        <v>471</v>
      </c>
      <c r="D115">
        <v>104</v>
      </c>
      <c r="E115" t="s">
        <v>39</v>
      </c>
      <c r="F115" s="2">
        <v>45509</v>
      </c>
      <c r="G115" t="s">
        <v>468</v>
      </c>
      <c r="H115" t="s">
        <v>551</v>
      </c>
      <c r="I115">
        <v>-2992.18</v>
      </c>
    </row>
    <row r="116" spans="1:9" x14ac:dyDescent="0.35">
      <c r="A116">
        <v>23295</v>
      </c>
      <c r="B116">
        <v>127</v>
      </c>
      <c r="C116" t="s">
        <v>471</v>
      </c>
      <c r="D116">
        <v>104</v>
      </c>
      <c r="E116" t="s">
        <v>39</v>
      </c>
      <c r="F116" s="2">
        <v>45509</v>
      </c>
      <c r="G116" t="s">
        <v>468</v>
      </c>
      <c r="H116" t="s">
        <v>552</v>
      </c>
      <c r="I116">
        <v>-4223.8599999999997</v>
      </c>
    </row>
    <row r="117" spans="1:9" x14ac:dyDescent="0.35">
      <c r="A117">
        <v>23296</v>
      </c>
      <c r="B117">
        <v>127</v>
      </c>
      <c r="C117" t="s">
        <v>471</v>
      </c>
      <c r="D117">
        <v>104</v>
      </c>
      <c r="E117" t="s">
        <v>39</v>
      </c>
      <c r="F117" s="2">
        <v>45509</v>
      </c>
      <c r="G117" t="s">
        <v>468</v>
      </c>
      <c r="H117" t="s">
        <v>553</v>
      </c>
      <c r="I117">
        <v>-107.81</v>
      </c>
    </row>
    <row r="118" spans="1:9" x14ac:dyDescent="0.35">
      <c r="A118">
        <v>23297</v>
      </c>
      <c r="B118">
        <v>127</v>
      </c>
      <c r="C118" t="s">
        <v>471</v>
      </c>
      <c r="D118">
        <v>104</v>
      </c>
      <c r="E118" t="s">
        <v>39</v>
      </c>
      <c r="F118" s="2">
        <v>45509</v>
      </c>
      <c r="G118" t="s">
        <v>468</v>
      </c>
      <c r="H118" t="s">
        <v>480</v>
      </c>
      <c r="I118">
        <v>-9</v>
      </c>
    </row>
    <row r="119" spans="1:9" x14ac:dyDescent="0.35">
      <c r="A119">
        <v>23298</v>
      </c>
      <c r="B119">
        <v>127</v>
      </c>
      <c r="C119" t="s">
        <v>471</v>
      </c>
      <c r="D119">
        <v>104</v>
      </c>
      <c r="E119" t="s">
        <v>39</v>
      </c>
      <c r="F119" s="2">
        <v>45509</v>
      </c>
      <c r="G119" t="s">
        <v>468</v>
      </c>
      <c r="H119" t="s">
        <v>480</v>
      </c>
      <c r="I119">
        <v>-9</v>
      </c>
    </row>
    <row r="120" spans="1:9" x14ac:dyDescent="0.35">
      <c r="A120">
        <v>23299</v>
      </c>
      <c r="B120">
        <v>127</v>
      </c>
      <c r="C120" t="s">
        <v>471</v>
      </c>
      <c r="D120">
        <v>104</v>
      </c>
      <c r="E120" t="s">
        <v>39</v>
      </c>
      <c r="F120" s="2">
        <v>45509</v>
      </c>
      <c r="G120" t="s">
        <v>468</v>
      </c>
      <c r="H120" t="s">
        <v>480</v>
      </c>
      <c r="I120">
        <v>-9</v>
      </c>
    </row>
    <row r="121" spans="1:9" x14ac:dyDescent="0.35">
      <c r="A121">
        <v>23300</v>
      </c>
      <c r="B121">
        <v>127</v>
      </c>
      <c r="C121" t="s">
        <v>471</v>
      </c>
      <c r="D121">
        <v>104</v>
      </c>
      <c r="E121" t="s">
        <v>39</v>
      </c>
      <c r="F121" s="2">
        <v>45509</v>
      </c>
      <c r="G121" t="s">
        <v>468</v>
      </c>
      <c r="H121" t="s">
        <v>480</v>
      </c>
      <c r="I121">
        <v>-9</v>
      </c>
    </row>
    <row r="122" spans="1:9" x14ac:dyDescent="0.35">
      <c r="A122">
        <v>23301</v>
      </c>
      <c r="B122">
        <v>127</v>
      </c>
      <c r="C122" t="s">
        <v>471</v>
      </c>
      <c r="D122">
        <v>104</v>
      </c>
      <c r="E122" t="s">
        <v>39</v>
      </c>
      <c r="F122" s="2">
        <v>45509</v>
      </c>
      <c r="G122" t="s">
        <v>468</v>
      </c>
      <c r="H122" t="s">
        <v>480</v>
      </c>
      <c r="I122">
        <v>-9</v>
      </c>
    </row>
    <row r="123" spans="1:9" x14ac:dyDescent="0.35">
      <c r="A123">
        <v>23302</v>
      </c>
      <c r="B123">
        <v>127</v>
      </c>
      <c r="C123" t="s">
        <v>471</v>
      </c>
      <c r="D123">
        <v>104</v>
      </c>
      <c r="E123" t="s">
        <v>39</v>
      </c>
      <c r="F123" s="2">
        <v>45509</v>
      </c>
      <c r="G123" t="s">
        <v>468</v>
      </c>
      <c r="H123" t="s">
        <v>480</v>
      </c>
      <c r="I123">
        <v>-9</v>
      </c>
    </row>
    <row r="124" spans="1:9" x14ac:dyDescent="0.35">
      <c r="A124">
        <v>23303</v>
      </c>
      <c r="B124">
        <v>127</v>
      </c>
      <c r="C124" t="s">
        <v>471</v>
      </c>
      <c r="D124">
        <v>104</v>
      </c>
      <c r="E124" t="s">
        <v>39</v>
      </c>
      <c r="F124" s="2">
        <v>45509</v>
      </c>
      <c r="G124" t="s">
        <v>468</v>
      </c>
      <c r="H124" t="s">
        <v>470</v>
      </c>
      <c r="I124">
        <v>-5500</v>
      </c>
    </row>
    <row r="125" spans="1:9" x14ac:dyDescent="0.35">
      <c r="A125">
        <v>23304</v>
      </c>
      <c r="B125">
        <v>127</v>
      </c>
      <c r="C125" t="s">
        <v>471</v>
      </c>
      <c r="D125">
        <v>104</v>
      </c>
      <c r="E125" t="s">
        <v>39</v>
      </c>
      <c r="F125" s="2">
        <v>45509</v>
      </c>
      <c r="G125" t="s">
        <v>466</v>
      </c>
      <c r="H125" t="s">
        <v>482</v>
      </c>
      <c r="I125">
        <v>60.34</v>
      </c>
    </row>
    <row r="126" spans="1:9" x14ac:dyDescent="0.35">
      <c r="A126">
        <v>23344</v>
      </c>
      <c r="B126">
        <v>107</v>
      </c>
      <c r="C126" t="s">
        <v>481</v>
      </c>
      <c r="D126">
        <v>104</v>
      </c>
      <c r="E126" t="s">
        <v>39</v>
      </c>
      <c r="F126" s="2">
        <v>45509</v>
      </c>
      <c r="G126" t="s">
        <v>466</v>
      </c>
      <c r="I126">
        <v>5490.29</v>
      </c>
    </row>
    <row r="127" spans="1:9" x14ac:dyDescent="0.35">
      <c r="A127">
        <v>23345</v>
      </c>
      <c r="B127">
        <v>107</v>
      </c>
      <c r="C127" t="s">
        <v>481</v>
      </c>
      <c r="D127">
        <v>104</v>
      </c>
      <c r="E127" t="s">
        <v>39</v>
      </c>
      <c r="F127" s="2">
        <v>45509</v>
      </c>
      <c r="G127" t="s">
        <v>466</v>
      </c>
      <c r="I127">
        <v>3323.97</v>
      </c>
    </row>
    <row r="128" spans="1:9" x14ac:dyDescent="0.35">
      <c r="A128">
        <v>23346</v>
      </c>
      <c r="B128">
        <v>107</v>
      </c>
      <c r="C128" t="s">
        <v>481</v>
      </c>
      <c r="D128">
        <v>104</v>
      </c>
      <c r="E128" t="s">
        <v>39</v>
      </c>
      <c r="F128" s="2">
        <v>45509</v>
      </c>
      <c r="G128" t="s">
        <v>468</v>
      </c>
      <c r="I128">
        <v>-3323.97</v>
      </c>
    </row>
    <row r="129" spans="1:9" x14ac:dyDescent="0.35">
      <c r="A129">
        <v>23347</v>
      </c>
      <c r="B129">
        <v>107</v>
      </c>
      <c r="C129" t="s">
        <v>481</v>
      </c>
      <c r="D129">
        <v>104</v>
      </c>
      <c r="E129" t="s">
        <v>39</v>
      </c>
      <c r="F129" s="2">
        <v>45509</v>
      </c>
      <c r="G129" t="s">
        <v>468</v>
      </c>
      <c r="I129">
        <v>-5490.29</v>
      </c>
    </row>
    <row r="130" spans="1:9" x14ac:dyDescent="0.35">
      <c r="A130">
        <v>23212</v>
      </c>
      <c r="B130">
        <v>138</v>
      </c>
      <c r="C130" t="s">
        <v>503</v>
      </c>
      <c r="D130">
        <v>104</v>
      </c>
      <c r="E130" t="s">
        <v>39</v>
      </c>
      <c r="F130" s="2">
        <v>45509</v>
      </c>
      <c r="G130" t="s">
        <v>466</v>
      </c>
      <c r="H130" t="s">
        <v>504</v>
      </c>
      <c r="I130">
        <v>1210</v>
      </c>
    </row>
    <row r="131" spans="1:9" x14ac:dyDescent="0.35">
      <c r="A131">
        <v>23213</v>
      </c>
      <c r="B131">
        <v>138</v>
      </c>
      <c r="C131" t="s">
        <v>503</v>
      </c>
      <c r="D131">
        <v>104</v>
      </c>
      <c r="E131" t="s">
        <v>39</v>
      </c>
      <c r="F131" s="2">
        <v>45509</v>
      </c>
      <c r="G131" t="s">
        <v>468</v>
      </c>
      <c r="H131" t="s">
        <v>554</v>
      </c>
      <c r="I131">
        <v>-1206.6600000000001</v>
      </c>
    </row>
    <row r="132" spans="1:9" x14ac:dyDescent="0.35">
      <c r="A132">
        <v>23241</v>
      </c>
      <c r="B132">
        <v>127</v>
      </c>
      <c r="C132" t="s">
        <v>471</v>
      </c>
      <c r="D132">
        <v>104</v>
      </c>
      <c r="E132" t="s">
        <v>39</v>
      </c>
      <c r="F132" s="2">
        <v>45506</v>
      </c>
      <c r="G132" t="s">
        <v>466</v>
      </c>
      <c r="H132" t="s">
        <v>470</v>
      </c>
      <c r="I132">
        <v>25000</v>
      </c>
    </row>
    <row r="133" spans="1:9" x14ac:dyDescent="0.35">
      <c r="A133">
        <v>23242</v>
      </c>
      <c r="B133">
        <v>127</v>
      </c>
      <c r="C133" t="s">
        <v>471</v>
      </c>
      <c r="D133">
        <v>104</v>
      </c>
      <c r="E133" t="s">
        <v>39</v>
      </c>
      <c r="F133" s="2">
        <v>45506</v>
      </c>
      <c r="G133" t="s">
        <v>466</v>
      </c>
      <c r="H133" t="s">
        <v>470</v>
      </c>
      <c r="I133">
        <v>10</v>
      </c>
    </row>
    <row r="134" spans="1:9" x14ac:dyDescent="0.35">
      <c r="A134">
        <v>23243</v>
      </c>
      <c r="B134">
        <v>127</v>
      </c>
      <c r="C134" t="s">
        <v>471</v>
      </c>
      <c r="D134">
        <v>104</v>
      </c>
      <c r="E134" t="s">
        <v>39</v>
      </c>
      <c r="F134" s="2">
        <v>45506</v>
      </c>
      <c r="G134" t="s">
        <v>466</v>
      </c>
      <c r="H134" t="s">
        <v>555</v>
      </c>
      <c r="I134">
        <v>719</v>
      </c>
    </row>
    <row r="135" spans="1:9" x14ac:dyDescent="0.35">
      <c r="A135">
        <v>23244</v>
      </c>
      <c r="B135">
        <v>127</v>
      </c>
      <c r="C135" t="s">
        <v>471</v>
      </c>
      <c r="D135">
        <v>104</v>
      </c>
      <c r="E135" t="s">
        <v>39</v>
      </c>
      <c r="F135" s="2">
        <v>45506</v>
      </c>
      <c r="G135" t="s">
        <v>468</v>
      </c>
      <c r="H135" t="s">
        <v>556</v>
      </c>
      <c r="I135">
        <v>-238</v>
      </c>
    </row>
    <row r="136" spans="1:9" x14ac:dyDescent="0.35">
      <c r="A136">
        <v>23245</v>
      </c>
      <c r="B136">
        <v>127</v>
      </c>
      <c r="C136" t="s">
        <v>471</v>
      </c>
      <c r="D136">
        <v>104</v>
      </c>
      <c r="E136" t="s">
        <v>39</v>
      </c>
      <c r="F136" s="2">
        <v>45506</v>
      </c>
      <c r="G136" t="s">
        <v>468</v>
      </c>
      <c r="H136" t="s">
        <v>557</v>
      </c>
      <c r="I136">
        <v>-513</v>
      </c>
    </row>
    <row r="137" spans="1:9" x14ac:dyDescent="0.35">
      <c r="A137">
        <v>23246</v>
      </c>
      <c r="B137">
        <v>127</v>
      </c>
      <c r="C137" t="s">
        <v>471</v>
      </c>
      <c r="D137">
        <v>104</v>
      </c>
      <c r="E137" t="s">
        <v>39</v>
      </c>
      <c r="F137" s="2">
        <v>45506</v>
      </c>
      <c r="G137" t="s">
        <v>468</v>
      </c>
      <c r="H137" t="s">
        <v>558</v>
      </c>
      <c r="I137">
        <v>-716.94</v>
      </c>
    </row>
    <row r="138" spans="1:9" x14ac:dyDescent="0.35">
      <c r="A138">
        <v>23247</v>
      </c>
      <c r="B138">
        <v>127</v>
      </c>
      <c r="C138" t="s">
        <v>471</v>
      </c>
      <c r="D138">
        <v>104</v>
      </c>
      <c r="E138" t="s">
        <v>39</v>
      </c>
      <c r="F138" s="2">
        <v>45506</v>
      </c>
      <c r="G138" t="s">
        <v>468</v>
      </c>
      <c r="H138" t="s">
        <v>559</v>
      </c>
      <c r="I138">
        <v>-804</v>
      </c>
    </row>
    <row r="139" spans="1:9" x14ac:dyDescent="0.35">
      <c r="A139">
        <v>23248</v>
      </c>
      <c r="B139">
        <v>127</v>
      </c>
      <c r="C139" t="s">
        <v>471</v>
      </c>
      <c r="D139">
        <v>104</v>
      </c>
      <c r="E139" t="s">
        <v>39</v>
      </c>
      <c r="F139" s="2">
        <v>45506</v>
      </c>
      <c r="G139" t="s">
        <v>468</v>
      </c>
      <c r="H139" t="s">
        <v>560</v>
      </c>
      <c r="I139">
        <v>-1228.5999999999999</v>
      </c>
    </row>
    <row r="140" spans="1:9" x14ac:dyDescent="0.35">
      <c r="A140">
        <v>23249</v>
      </c>
      <c r="B140">
        <v>127</v>
      </c>
      <c r="C140" t="s">
        <v>471</v>
      </c>
      <c r="D140">
        <v>104</v>
      </c>
      <c r="E140" t="s">
        <v>39</v>
      </c>
      <c r="F140" s="2">
        <v>45506</v>
      </c>
      <c r="G140" t="s">
        <v>468</v>
      </c>
      <c r="H140" t="s">
        <v>561</v>
      </c>
      <c r="I140">
        <v>-5839.96</v>
      </c>
    </row>
    <row r="141" spans="1:9" x14ac:dyDescent="0.35">
      <c r="A141">
        <v>23250</v>
      </c>
      <c r="B141">
        <v>127</v>
      </c>
      <c r="C141" t="s">
        <v>471</v>
      </c>
      <c r="D141">
        <v>104</v>
      </c>
      <c r="E141" t="s">
        <v>39</v>
      </c>
      <c r="F141" s="2">
        <v>45506</v>
      </c>
      <c r="G141" t="s">
        <v>468</v>
      </c>
      <c r="H141" t="s">
        <v>562</v>
      </c>
      <c r="I141">
        <v>-1025.57</v>
      </c>
    </row>
    <row r="142" spans="1:9" x14ac:dyDescent="0.35">
      <c r="A142">
        <v>23251</v>
      </c>
      <c r="B142">
        <v>127</v>
      </c>
      <c r="C142" t="s">
        <v>471</v>
      </c>
      <c r="D142">
        <v>104</v>
      </c>
      <c r="E142" t="s">
        <v>39</v>
      </c>
      <c r="F142" s="2">
        <v>45506</v>
      </c>
      <c r="G142" t="s">
        <v>468</v>
      </c>
      <c r="H142" t="s">
        <v>563</v>
      </c>
      <c r="I142">
        <v>-2592.37</v>
      </c>
    </row>
    <row r="143" spans="1:9" x14ac:dyDescent="0.35">
      <c r="A143">
        <v>23252</v>
      </c>
      <c r="B143">
        <v>127</v>
      </c>
      <c r="C143" t="s">
        <v>471</v>
      </c>
      <c r="D143">
        <v>104</v>
      </c>
      <c r="E143" t="s">
        <v>39</v>
      </c>
      <c r="F143" s="2">
        <v>45506</v>
      </c>
      <c r="G143" t="s">
        <v>468</v>
      </c>
      <c r="H143" t="s">
        <v>564</v>
      </c>
      <c r="I143">
        <v>-2852.07</v>
      </c>
    </row>
    <row r="144" spans="1:9" x14ac:dyDescent="0.35">
      <c r="A144">
        <v>23253</v>
      </c>
      <c r="B144">
        <v>127</v>
      </c>
      <c r="C144" t="s">
        <v>471</v>
      </c>
      <c r="D144">
        <v>104</v>
      </c>
      <c r="E144" t="s">
        <v>39</v>
      </c>
      <c r="F144" s="2">
        <v>45506</v>
      </c>
      <c r="G144" t="s">
        <v>468</v>
      </c>
      <c r="H144" t="s">
        <v>480</v>
      </c>
      <c r="I144">
        <v>-7.84</v>
      </c>
    </row>
    <row r="145" spans="1:9" x14ac:dyDescent="0.35">
      <c r="A145">
        <v>23254</v>
      </c>
      <c r="B145">
        <v>127</v>
      </c>
      <c r="C145" t="s">
        <v>471</v>
      </c>
      <c r="D145">
        <v>104</v>
      </c>
      <c r="E145" t="s">
        <v>39</v>
      </c>
      <c r="F145" s="2">
        <v>45506</v>
      </c>
      <c r="G145" t="s">
        <v>468</v>
      </c>
      <c r="H145" t="s">
        <v>470</v>
      </c>
      <c r="I145">
        <v>-4300</v>
      </c>
    </row>
    <row r="146" spans="1:9" x14ac:dyDescent="0.35">
      <c r="A146">
        <v>23256</v>
      </c>
      <c r="B146">
        <v>127</v>
      </c>
      <c r="C146" t="s">
        <v>471</v>
      </c>
      <c r="D146">
        <v>104</v>
      </c>
      <c r="E146" t="s">
        <v>39</v>
      </c>
      <c r="F146" s="2">
        <v>45506</v>
      </c>
      <c r="G146" t="s">
        <v>468</v>
      </c>
      <c r="H146" t="s">
        <v>565</v>
      </c>
      <c r="I146">
        <v>-4920</v>
      </c>
    </row>
    <row r="147" spans="1:9" x14ac:dyDescent="0.35">
      <c r="A147">
        <v>23257</v>
      </c>
      <c r="B147">
        <v>127</v>
      </c>
      <c r="C147" t="s">
        <v>471</v>
      </c>
      <c r="D147">
        <v>104</v>
      </c>
      <c r="E147" t="s">
        <v>39</v>
      </c>
      <c r="F147" s="2">
        <v>45506</v>
      </c>
      <c r="G147" t="s">
        <v>468</v>
      </c>
      <c r="H147" t="s">
        <v>566</v>
      </c>
      <c r="I147">
        <v>-560</v>
      </c>
    </row>
    <row r="148" spans="1:9" x14ac:dyDescent="0.35">
      <c r="A148">
        <v>23207</v>
      </c>
      <c r="B148">
        <v>107</v>
      </c>
      <c r="C148" t="s">
        <v>481</v>
      </c>
      <c r="D148">
        <v>104</v>
      </c>
      <c r="E148" t="s">
        <v>39</v>
      </c>
      <c r="F148" s="2">
        <v>45506</v>
      </c>
      <c r="G148" t="s">
        <v>466</v>
      </c>
      <c r="I148">
        <v>452.99</v>
      </c>
    </row>
    <row r="149" spans="1:9" x14ac:dyDescent="0.35">
      <c r="A149">
        <v>23208</v>
      </c>
      <c r="B149">
        <v>107</v>
      </c>
      <c r="C149" t="s">
        <v>481</v>
      </c>
      <c r="D149">
        <v>104</v>
      </c>
      <c r="E149" t="s">
        <v>39</v>
      </c>
      <c r="F149" s="2">
        <v>45506</v>
      </c>
      <c r="G149" t="s">
        <v>466</v>
      </c>
      <c r="I149">
        <v>3226.38</v>
      </c>
    </row>
    <row r="150" spans="1:9" x14ac:dyDescent="0.35">
      <c r="A150">
        <v>23209</v>
      </c>
      <c r="B150">
        <v>107</v>
      </c>
      <c r="C150" t="s">
        <v>481</v>
      </c>
      <c r="D150">
        <v>104</v>
      </c>
      <c r="E150" t="s">
        <v>39</v>
      </c>
      <c r="F150" s="2">
        <v>45506</v>
      </c>
      <c r="G150" t="s">
        <v>466</v>
      </c>
      <c r="I150">
        <v>1012.14</v>
      </c>
    </row>
    <row r="151" spans="1:9" x14ac:dyDescent="0.35">
      <c r="A151">
        <v>23210</v>
      </c>
      <c r="B151">
        <v>107</v>
      </c>
      <c r="C151" t="s">
        <v>481</v>
      </c>
      <c r="D151">
        <v>104</v>
      </c>
      <c r="E151" t="s">
        <v>39</v>
      </c>
      <c r="F151" s="2">
        <v>45506</v>
      </c>
      <c r="G151" t="s">
        <v>468</v>
      </c>
      <c r="I151">
        <v>-4248.3500000000004</v>
      </c>
    </row>
    <row r="152" spans="1:9" x14ac:dyDescent="0.35">
      <c r="A152">
        <v>23211</v>
      </c>
      <c r="B152">
        <v>107</v>
      </c>
      <c r="C152" t="s">
        <v>481</v>
      </c>
      <c r="D152">
        <v>104</v>
      </c>
      <c r="E152" t="s">
        <v>39</v>
      </c>
      <c r="F152" s="2">
        <v>45506</v>
      </c>
      <c r="G152" t="s">
        <v>468</v>
      </c>
      <c r="I152">
        <v>-452.99</v>
      </c>
    </row>
    <row r="153" spans="1:9" x14ac:dyDescent="0.35">
      <c r="A153">
        <v>23220</v>
      </c>
      <c r="B153">
        <v>127</v>
      </c>
      <c r="C153" t="s">
        <v>471</v>
      </c>
      <c r="D153">
        <v>104</v>
      </c>
      <c r="E153" t="s">
        <v>39</v>
      </c>
      <c r="F153" s="2">
        <v>45505</v>
      </c>
      <c r="G153" t="s">
        <v>466</v>
      </c>
      <c r="H153" t="s">
        <v>470</v>
      </c>
      <c r="I153">
        <v>46000</v>
      </c>
    </row>
    <row r="154" spans="1:9" x14ac:dyDescent="0.35">
      <c r="A154">
        <v>23221</v>
      </c>
      <c r="B154">
        <v>127</v>
      </c>
      <c r="C154" t="s">
        <v>471</v>
      </c>
      <c r="D154">
        <v>104</v>
      </c>
      <c r="E154" t="s">
        <v>39</v>
      </c>
      <c r="F154" s="2">
        <v>45505</v>
      </c>
      <c r="G154" t="s">
        <v>466</v>
      </c>
      <c r="H154" t="s">
        <v>470</v>
      </c>
      <c r="I154">
        <v>10</v>
      </c>
    </row>
    <row r="155" spans="1:9" x14ac:dyDescent="0.35">
      <c r="A155">
        <v>23222</v>
      </c>
      <c r="B155">
        <v>127</v>
      </c>
      <c r="C155" t="s">
        <v>471</v>
      </c>
      <c r="D155">
        <v>104</v>
      </c>
      <c r="E155" t="s">
        <v>39</v>
      </c>
      <c r="F155" s="2">
        <v>45505</v>
      </c>
      <c r="G155" t="s">
        <v>468</v>
      </c>
      <c r="H155" t="s">
        <v>567</v>
      </c>
      <c r="I155">
        <v>-315.60000000000002</v>
      </c>
    </row>
    <row r="156" spans="1:9" x14ac:dyDescent="0.35">
      <c r="A156">
        <v>23223</v>
      </c>
      <c r="B156">
        <v>127</v>
      </c>
      <c r="C156" t="s">
        <v>471</v>
      </c>
      <c r="D156">
        <v>104</v>
      </c>
      <c r="E156" t="s">
        <v>39</v>
      </c>
      <c r="F156" s="2">
        <v>45505</v>
      </c>
      <c r="G156" t="s">
        <v>468</v>
      </c>
      <c r="H156" t="s">
        <v>568</v>
      </c>
      <c r="I156">
        <v>-316</v>
      </c>
    </row>
    <row r="157" spans="1:9" x14ac:dyDescent="0.35">
      <c r="A157">
        <v>23224</v>
      </c>
      <c r="B157">
        <v>127</v>
      </c>
      <c r="C157" t="s">
        <v>471</v>
      </c>
      <c r="D157">
        <v>104</v>
      </c>
      <c r="E157" t="s">
        <v>39</v>
      </c>
      <c r="F157" s="2">
        <v>45505</v>
      </c>
      <c r="G157" t="s">
        <v>468</v>
      </c>
      <c r="H157" t="s">
        <v>569</v>
      </c>
      <c r="I157">
        <v>-360</v>
      </c>
    </row>
    <row r="158" spans="1:9" x14ac:dyDescent="0.35">
      <c r="A158">
        <v>23225</v>
      </c>
      <c r="B158">
        <v>127</v>
      </c>
      <c r="C158" t="s">
        <v>471</v>
      </c>
      <c r="D158">
        <v>104</v>
      </c>
      <c r="E158" t="s">
        <v>39</v>
      </c>
      <c r="F158" s="2">
        <v>45505</v>
      </c>
      <c r="G158" t="s">
        <v>468</v>
      </c>
      <c r="H158" t="s">
        <v>570</v>
      </c>
      <c r="I158">
        <v>-1102.54</v>
      </c>
    </row>
    <row r="159" spans="1:9" x14ac:dyDescent="0.35">
      <c r="A159">
        <v>23226</v>
      </c>
      <c r="B159">
        <v>127</v>
      </c>
      <c r="C159" t="s">
        <v>471</v>
      </c>
      <c r="D159">
        <v>104</v>
      </c>
      <c r="E159" t="s">
        <v>39</v>
      </c>
      <c r="F159" s="2">
        <v>45505</v>
      </c>
      <c r="G159" t="s">
        <v>468</v>
      </c>
      <c r="H159" t="s">
        <v>571</v>
      </c>
      <c r="I159">
        <v>-3740.4</v>
      </c>
    </row>
    <row r="160" spans="1:9" x14ac:dyDescent="0.35">
      <c r="A160">
        <v>23227</v>
      </c>
      <c r="B160">
        <v>127</v>
      </c>
      <c r="C160" t="s">
        <v>471</v>
      </c>
      <c r="D160">
        <v>104</v>
      </c>
      <c r="E160" t="s">
        <v>39</v>
      </c>
      <c r="F160" s="2">
        <v>45505</v>
      </c>
      <c r="G160" t="s">
        <v>468</v>
      </c>
      <c r="H160" t="s">
        <v>572</v>
      </c>
      <c r="I160">
        <v>-18377.32</v>
      </c>
    </row>
    <row r="161" spans="1:9" x14ac:dyDescent="0.35">
      <c r="A161">
        <v>23228</v>
      </c>
      <c r="B161">
        <v>127</v>
      </c>
      <c r="C161" t="s">
        <v>471</v>
      </c>
      <c r="D161">
        <v>104</v>
      </c>
      <c r="E161" t="s">
        <v>39</v>
      </c>
      <c r="F161" s="2">
        <v>45505</v>
      </c>
      <c r="G161" t="s">
        <v>468</v>
      </c>
      <c r="H161" t="s">
        <v>573</v>
      </c>
      <c r="I161">
        <v>-1884.2</v>
      </c>
    </row>
    <row r="162" spans="1:9" x14ac:dyDescent="0.35">
      <c r="A162">
        <v>23229</v>
      </c>
      <c r="B162">
        <v>127</v>
      </c>
      <c r="C162" t="s">
        <v>471</v>
      </c>
      <c r="D162">
        <v>104</v>
      </c>
      <c r="E162" t="s">
        <v>39</v>
      </c>
      <c r="F162" s="2">
        <v>45505</v>
      </c>
      <c r="G162" t="s">
        <v>468</v>
      </c>
      <c r="H162" t="s">
        <v>574</v>
      </c>
      <c r="I162">
        <v>-693.34</v>
      </c>
    </row>
    <row r="163" spans="1:9" x14ac:dyDescent="0.35">
      <c r="A163">
        <v>23230</v>
      </c>
      <c r="B163">
        <v>127</v>
      </c>
      <c r="C163" t="s">
        <v>471</v>
      </c>
      <c r="D163">
        <v>104</v>
      </c>
      <c r="E163" t="s">
        <v>39</v>
      </c>
      <c r="F163" s="2">
        <v>45505</v>
      </c>
      <c r="G163" t="s">
        <v>468</v>
      </c>
      <c r="H163" t="s">
        <v>575</v>
      </c>
      <c r="I163">
        <v>-2510</v>
      </c>
    </row>
    <row r="164" spans="1:9" x14ac:dyDescent="0.35">
      <c r="A164">
        <v>23231</v>
      </c>
      <c r="B164">
        <v>127</v>
      </c>
      <c r="C164" t="s">
        <v>471</v>
      </c>
      <c r="D164">
        <v>104</v>
      </c>
      <c r="E164" t="s">
        <v>39</v>
      </c>
      <c r="F164" s="2">
        <v>45505</v>
      </c>
      <c r="G164" t="s">
        <v>468</v>
      </c>
      <c r="H164" t="s">
        <v>480</v>
      </c>
      <c r="I164">
        <v>-8.4</v>
      </c>
    </row>
    <row r="165" spans="1:9" x14ac:dyDescent="0.35">
      <c r="A165">
        <v>23232</v>
      </c>
      <c r="B165">
        <v>127</v>
      </c>
      <c r="C165" t="s">
        <v>471</v>
      </c>
      <c r="D165">
        <v>104</v>
      </c>
      <c r="E165" t="s">
        <v>39</v>
      </c>
      <c r="F165" s="2">
        <v>45505</v>
      </c>
      <c r="G165" t="s">
        <v>468</v>
      </c>
      <c r="H165" t="s">
        <v>576</v>
      </c>
      <c r="I165">
        <v>-1830</v>
      </c>
    </row>
    <row r="166" spans="1:9" x14ac:dyDescent="0.35">
      <c r="A166">
        <v>23233</v>
      </c>
      <c r="B166">
        <v>127</v>
      </c>
      <c r="C166" t="s">
        <v>471</v>
      </c>
      <c r="D166">
        <v>104</v>
      </c>
      <c r="E166" t="s">
        <v>39</v>
      </c>
      <c r="F166" s="2">
        <v>45505</v>
      </c>
      <c r="G166" t="s">
        <v>468</v>
      </c>
      <c r="H166" t="s">
        <v>470</v>
      </c>
      <c r="I166">
        <v>-1100</v>
      </c>
    </row>
    <row r="167" spans="1:9" x14ac:dyDescent="0.35">
      <c r="A167">
        <v>23235</v>
      </c>
      <c r="B167">
        <v>127</v>
      </c>
      <c r="C167" t="s">
        <v>471</v>
      </c>
      <c r="D167">
        <v>104</v>
      </c>
      <c r="E167" t="s">
        <v>39</v>
      </c>
      <c r="F167" s="2">
        <v>45505</v>
      </c>
      <c r="G167" t="s">
        <v>468</v>
      </c>
      <c r="H167" t="s">
        <v>577</v>
      </c>
      <c r="I167">
        <v>-1830</v>
      </c>
    </row>
    <row r="168" spans="1:9" x14ac:dyDescent="0.35">
      <c r="A168">
        <v>23236</v>
      </c>
      <c r="B168">
        <v>127</v>
      </c>
      <c r="C168" t="s">
        <v>471</v>
      </c>
      <c r="D168">
        <v>104</v>
      </c>
      <c r="E168" t="s">
        <v>39</v>
      </c>
      <c r="F168" s="2">
        <v>45505</v>
      </c>
      <c r="G168" t="s">
        <v>468</v>
      </c>
      <c r="H168" t="s">
        <v>578</v>
      </c>
      <c r="I168">
        <v>-1830</v>
      </c>
    </row>
    <row r="169" spans="1:9" x14ac:dyDescent="0.35">
      <c r="A169">
        <v>23237</v>
      </c>
      <c r="B169">
        <v>127</v>
      </c>
      <c r="C169" t="s">
        <v>471</v>
      </c>
      <c r="D169">
        <v>104</v>
      </c>
      <c r="E169" t="s">
        <v>39</v>
      </c>
      <c r="F169" s="2">
        <v>45505</v>
      </c>
      <c r="G169" t="s">
        <v>468</v>
      </c>
      <c r="H169" t="s">
        <v>579</v>
      </c>
      <c r="I169">
        <v>-1830</v>
      </c>
    </row>
    <row r="170" spans="1:9" x14ac:dyDescent="0.35">
      <c r="A170">
        <v>23238</v>
      </c>
      <c r="B170">
        <v>127</v>
      </c>
      <c r="C170" t="s">
        <v>471</v>
      </c>
      <c r="D170">
        <v>104</v>
      </c>
      <c r="E170" t="s">
        <v>39</v>
      </c>
      <c r="F170" s="2">
        <v>45505</v>
      </c>
      <c r="G170" t="s">
        <v>468</v>
      </c>
      <c r="H170" t="s">
        <v>580</v>
      </c>
      <c r="I170">
        <v>-2000</v>
      </c>
    </row>
    <row r="171" spans="1:9" x14ac:dyDescent="0.35">
      <c r="A171">
        <v>23239</v>
      </c>
      <c r="B171">
        <v>127</v>
      </c>
      <c r="C171" t="s">
        <v>471</v>
      </c>
      <c r="D171">
        <v>104</v>
      </c>
      <c r="E171" t="s">
        <v>39</v>
      </c>
      <c r="F171" s="2">
        <v>45505</v>
      </c>
      <c r="G171" t="s">
        <v>468</v>
      </c>
      <c r="H171" t="s">
        <v>581</v>
      </c>
      <c r="I171">
        <v>-2640</v>
      </c>
    </row>
    <row r="172" spans="1:9" x14ac:dyDescent="0.35">
      <c r="A172">
        <v>23240</v>
      </c>
      <c r="B172">
        <v>127</v>
      </c>
      <c r="C172" t="s">
        <v>471</v>
      </c>
      <c r="D172">
        <v>104</v>
      </c>
      <c r="E172" t="s">
        <v>39</v>
      </c>
      <c r="F172" s="2">
        <v>45505</v>
      </c>
      <c r="G172" t="s">
        <v>468</v>
      </c>
      <c r="H172" t="s">
        <v>582</v>
      </c>
      <c r="I172">
        <v>-3500</v>
      </c>
    </row>
    <row r="173" spans="1:9" x14ac:dyDescent="0.35">
      <c r="A173">
        <v>23204</v>
      </c>
      <c r="B173">
        <v>107</v>
      </c>
      <c r="C173" t="s">
        <v>481</v>
      </c>
      <c r="D173">
        <v>104</v>
      </c>
      <c r="E173" t="s">
        <v>39</v>
      </c>
      <c r="F173" s="2">
        <v>45505</v>
      </c>
      <c r="G173" t="s">
        <v>466</v>
      </c>
      <c r="I173">
        <v>314.85000000000002</v>
      </c>
    </row>
    <row r="174" spans="1:9" x14ac:dyDescent="0.35">
      <c r="A174">
        <v>23205</v>
      </c>
      <c r="B174">
        <v>107</v>
      </c>
      <c r="C174" t="s">
        <v>481</v>
      </c>
      <c r="D174">
        <v>104</v>
      </c>
      <c r="E174" t="s">
        <v>39</v>
      </c>
      <c r="F174" s="2">
        <v>45505</v>
      </c>
      <c r="G174" t="s">
        <v>466</v>
      </c>
      <c r="I174">
        <v>2127.27</v>
      </c>
    </row>
    <row r="175" spans="1:9" x14ac:dyDescent="0.35">
      <c r="A175">
        <v>23206</v>
      </c>
      <c r="B175">
        <v>107</v>
      </c>
      <c r="C175" t="s">
        <v>481</v>
      </c>
      <c r="D175">
        <v>104</v>
      </c>
      <c r="E175" t="s">
        <v>39</v>
      </c>
      <c r="F175" s="2">
        <v>45505</v>
      </c>
      <c r="G175" t="s">
        <v>468</v>
      </c>
      <c r="I175">
        <v>-2450</v>
      </c>
    </row>
    <row r="176" spans="1:9" x14ac:dyDescent="0.35">
      <c r="A176">
        <v>22705</v>
      </c>
      <c r="B176">
        <v>110</v>
      </c>
      <c r="C176" t="s">
        <v>465</v>
      </c>
      <c r="D176">
        <v>104</v>
      </c>
      <c r="E176" t="s">
        <v>39</v>
      </c>
      <c r="F176" s="2">
        <v>45504</v>
      </c>
      <c r="G176" t="s">
        <v>466</v>
      </c>
      <c r="H176" t="s">
        <v>583</v>
      </c>
      <c r="I176">
        <v>2611.8000000000002</v>
      </c>
    </row>
    <row r="177" spans="1:9" x14ac:dyDescent="0.35">
      <c r="A177">
        <v>22706</v>
      </c>
      <c r="B177">
        <v>110</v>
      </c>
      <c r="C177" t="s">
        <v>465</v>
      </c>
      <c r="D177">
        <v>104</v>
      </c>
      <c r="E177" t="s">
        <v>39</v>
      </c>
      <c r="F177" s="2">
        <v>45504</v>
      </c>
      <c r="G177" t="s">
        <v>466</v>
      </c>
      <c r="H177" t="s">
        <v>584</v>
      </c>
      <c r="I177">
        <v>290.04000000000002</v>
      </c>
    </row>
    <row r="178" spans="1:9" x14ac:dyDescent="0.35">
      <c r="A178">
        <v>22707</v>
      </c>
      <c r="B178">
        <v>110</v>
      </c>
      <c r="C178" t="s">
        <v>465</v>
      </c>
      <c r="D178">
        <v>104</v>
      </c>
      <c r="E178" t="s">
        <v>39</v>
      </c>
      <c r="F178" s="2">
        <v>45504</v>
      </c>
      <c r="G178" t="s">
        <v>468</v>
      </c>
      <c r="H178" t="s">
        <v>585</v>
      </c>
      <c r="I178">
        <v>-2901.84</v>
      </c>
    </row>
    <row r="179" spans="1:9" x14ac:dyDescent="0.35">
      <c r="A179">
        <v>22844</v>
      </c>
      <c r="B179">
        <v>127</v>
      </c>
      <c r="C179" t="s">
        <v>471</v>
      </c>
      <c r="D179">
        <v>104</v>
      </c>
      <c r="E179" t="s">
        <v>39</v>
      </c>
      <c r="F179" s="2">
        <v>45504</v>
      </c>
      <c r="G179" t="s">
        <v>466</v>
      </c>
      <c r="H179" t="s">
        <v>470</v>
      </c>
      <c r="I179">
        <v>10</v>
      </c>
    </row>
    <row r="180" spans="1:9" x14ac:dyDescent="0.35">
      <c r="A180">
        <v>22845</v>
      </c>
      <c r="B180">
        <v>127</v>
      </c>
      <c r="C180" t="s">
        <v>471</v>
      </c>
      <c r="D180">
        <v>104</v>
      </c>
      <c r="E180" t="s">
        <v>39</v>
      </c>
      <c r="F180" s="2">
        <v>45504</v>
      </c>
      <c r="G180" t="s">
        <v>466</v>
      </c>
      <c r="H180" t="s">
        <v>470</v>
      </c>
      <c r="I180">
        <v>13000</v>
      </c>
    </row>
    <row r="181" spans="1:9" x14ac:dyDescent="0.35">
      <c r="A181">
        <v>22846</v>
      </c>
      <c r="B181">
        <v>127</v>
      </c>
      <c r="C181" t="s">
        <v>471</v>
      </c>
      <c r="D181">
        <v>104</v>
      </c>
      <c r="E181" t="s">
        <v>39</v>
      </c>
      <c r="F181" s="2">
        <v>45504</v>
      </c>
      <c r="G181" t="s">
        <v>466</v>
      </c>
      <c r="H181" t="s">
        <v>586</v>
      </c>
      <c r="I181">
        <v>1684</v>
      </c>
    </row>
    <row r="182" spans="1:9" x14ac:dyDescent="0.35">
      <c r="A182">
        <v>22847</v>
      </c>
      <c r="B182">
        <v>127</v>
      </c>
      <c r="C182" t="s">
        <v>471</v>
      </c>
      <c r="D182">
        <v>104</v>
      </c>
      <c r="E182" t="s">
        <v>39</v>
      </c>
      <c r="F182" s="2">
        <v>45504</v>
      </c>
      <c r="G182" t="s">
        <v>466</v>
      </c>
      <c r="H182" t="s">
        <v>487</v>
      </c>
      <c r="I182">
        <v>96.26</v>
      </c>
    </row>
    <row r="183" spans="1:9" x14ac:dyDescent="0.35">
      <c r="A183">
        <v>22848</v>
      </c>
      <c r="B183">
        <v>127</v>
      </c>
      <c r="C183" t="s">
        <v>471</v>
      </c>
      <c r="D183">
        <v>104</v>
      </c>
      <c r="E183" t="s">
        <v>39</v>
      </c>
      <c r="F183" s="2">
        <v>45504</v>
      </c>
      <c r="G183" t="s">
        <v>468</v>
      </c>
      <c r="H183" t="s">
        <v>587</v>
      </c>
      <c r="I183">
        <v>-2015.06</v>
      </c>
    </row>
    <row r="184" spans="1:9" x14ac:dyDescent="0.35">
      <c r="A184">
        <v>22849</v>
      </c>
      <c r="B184">
        <v>127</v>
      </c>
      <c r="C184" t="s">
        <v>471</v>
      </c>
      <c r="D184">
        <v>104</v>
      </c>
      <c r="E184" t="s">
        <v>39</v>
      </c>
      <c r="F184" s="2">
        <v>45504</v>
      </c>
      <c r="G184" t="s">
        <v>468</v>
      </c>
      <c r="H184" t="s">
        <v>588</v>
      </c>
      <c r="I184">
        <v>-56.4</v>
      </c>
    </row>
    <row r="185" spans="1:9" x14ac:dyDescent="0.35">
      <c r="A185">
        <v>22850</v>
      </c>
      <c r="B185">
        <v>127</v>
      </c>
      <c r="C185" t="s">
        <v>471</v>
      </c>
      <c r="D185">
        <v>104</v>
      </c>
      <c r="E185" t="s">
        <v>39</v>
      </c>
      <c r="F185" s="2">
        <v>45504</v>
      </c>
      <c r="G185" t="s">
        <v>468</v>
      </c>
      <c r="H185" t="s">
        <v>589</v>
      </c>
      <c r="I185">
        <v>-365.5</v>
      </c>
    </row>
    <row r="186" spans="1:9" x14ac:dyDescent="0.35">
      <c r="A186">
        <v>22851</v>
      </c>
      <c r="B186">
        <v>127</v>
      </c>
      <c r="C186" t="s">
        <v>471</v>
      </c>
      <c r="D186">
        <v>104</v>
      </c>
      <c r="E186" t="s">
        <v>39</v>
      </c>
      <c r="F186" s="2">
        <v>45504</v>
      </c>
      <c r="G186" t="s">
        <v>468</v>
      </c>
      <c r="H186" t="s">
        <v>590</v>
      </c>
      <c r="I186">
        <v>-839.63</v>
      </c>
    </row>
    <row r="187" spans="1:9" x14ac:dyDescent="0.35">
      <c r="A187">
        <v>22852</v>
      </c>
      <c r="B187">
        <v>127</v>
      </c>
      <c r="C187" t="s">
        <v>471</v>
      </c>
      <c r="D187">
        <v>104</v>
      </c>
      <c r="E187" t="s">
        <v>39</v>
      </c>
      <c r="F187" s="2">
        <v>45504</v>
      </c>
      <c r="G187" t="s">
        <v>468</v>
      </c>
      <c r="H187" t="s">
        <v>591</v>
      </c>
      <c r="I187">
        <v>-847.7</v>
      </c>
    </row>
    <row r="188" spans="1:9" x14ac:dyDescent="0.35">
      <c r="A188">
        <v>22853</v>
      </c>
      <c r="B188">
        <v>127</v>
      </c>
      <c r="C188" t="s">
        <v>471</v>
      </c>
      <c r="D188">
        <v>104</v>
      </c>
      <c r="E188" t="s">
        <v>39</v>
      </c>
      <c r="F188" s="2">
        <v>45504</v>
      </c>
      <c r="G188" t="s">
        <v>468</v>
      </c>
      <c r="H188" t="s">
        <v>592</v>
      </c>
      <c r="I188">
        <v>-448.45</v>
      </c>
    </row>
    <row r="189" spans="1:9" x14ac:dyDescent="0.35">
      <c r="A189">
        <v>22854</v>
      </c>
      <c r="B189">
        <v>127</v>
      </c>
      <c r="C189" t="s">
        <v>471</v>
      </c>
      <c r="D189">
        <v>104</v>
      </c>
      <c r="E189" t="s">
        <v>39</v>
      </c>
      <c r="F189" s="2">
        <v>45504</v>
      </c>
      <c r="G189" t="s">
        <v>468</v>
      </c>
      <c r="H189" t="s">
        <v>592</v>
      </c>
      <c r="I189">
        <v>-350</v>
      </c>
    </row>
    <row r="190" spans="1:9" x14ac:dyDescent="0.35">
      <c r="A190">
        <v>22855</v>
      </c>
      <c r="B190">
        <v>127</v>
      </c>
      <c r="C190" t="s">
        <v>471</v>
      </c>
      <c r="D190">
        <v>104</v>
      </c>
      <c r="E190" t="s">
        <v>39</v>
      </c>
      <c r="F190" s="2">
        <v>45504</v>
      </c>
      <c r="G190" t="s">
        <v>468</v>
      </c>
      <c r="H190" t="s">
        <v>592</v>
      </c>
      <c r="I190">
        <v>-676.15</v>
      </c>
    </row>
    <row r="191" spans="1:9" x14ac:dyDescent="0.35">
      <c r="A191">
        <v>22856</v>
      </c>
      <c r="B191">
        <v>127</v>
      </c>
      <c r="C191" t="s">
        <v>471</v>
      </c>
      <c r="D191">
        <v>104</v>
      </c>
      <c r="E191" t="s">
        <v>39</v>
      </c>
      <c r="F191" s="2">
        <v>45504</v>
      </c>
      <c r="G191" t="s">
        <v>468</v>
      </c>
      <c r="H191" t="s">
        <v>592</v>
      </c>
      <c r="I191">
        <v>-667.08</v>
      </c>
    </row>
    <row r="192" spans="1:9" x14ac:dyDescent="0.35">
      <c r="A192">
        <v>22857</v>
      </c>
      <c r="B192">
        <v>127</v>
      </c>
      <c r="C192" t="s">
        <v>471</v>
      </c>
      <c r="D192">
        <v>104</v>
      </c>
      <c r="E192" t="s">
        <v>39</v>
      </c>
      <c r="F192" s="2">
        <v>45504</v>
      </c>
      <c r="G192" t="s">
        <v>468</v>
      </c>
      <c r="H192" t="s">
        <v>592</v>
      </c>
      <c r="I192">
        <v>-520.62</v>
      </c>
    </row>
    <row r="193" spans="1:9" x14ac:dyDescent="0.35">
      <c r="A193">
        <v>22858</v>
      </c>
      <c r="B193">
        <v>127</v>
      </c>
      <c r="C193" t="s">
        <v>471</v>
      </c>
      <c r="D193">
        <v>104</v>
      </c>
      <c r="E193" t="s">
        <v>39</v>
      </c>
      <c r="F193" s="2">
        <v>45504</v>
      </c>
      <c r="G193" t="s">
        <v>468</v>
      </c>
      <c r="H193" t="s">
        <v>592</v>
      </c>
      <c r="I193">
        <v>-543.28</v>
      </c>
    </row>
    <row r="194" spans="1:9" x14ac:dyDescent="0.35">
      <c r="A194">
        <v>22859</v>
      </c>
      <c r="B194">
        <v>127</v>
      </c>
      <c r="C194" t="s">
        <v>471</v>
      </c>
      <c r="D194">
        <v>104</v>
      </c>
      <c r="E194" t="s">
        <v>39</v>
      </c>
      <c r="F194" s="2">
        <v>45504</v>
      </c>
      <c r="G194" t="s">
        <v>468</v>
      </c>
      <c r="H194" t="s">
        <v>592</v>
      </c>
      <c r="I194">
        <v>-683.8</v>
      </c>
    </row>
    <row r="195" spans="1:9" x14ac:dyDescent="0.35">
      <c r="A195">
        <v>22860</v>
      </c>
      <c r="B195">
        <v>127</v>
      </c>
      <c r="C195" t="s">
        <v>471</v>
      </c>
      <c r="D195">
        <v>104</v>
      </c>
      <c r="E195" t="s">
        <v>39</v>
      </c>
      <c r="F195" s="2">
        <v>45504</v>
      </c>
      <c r="G195" t="s">
        <v>468</v>
      </c>
      <c r="H195" t="s">
        <v>592</v>
      </c>
      <c r="I195">
        <v>-696.08</v>
      </c>
    </row>
    <row r="196" spans="1:9" x14ac:dyDescent="0.35">
      <c r="A196">
        <v>22861</v>
      </c>
      <c r="B196">
        <v>127</v>
      </c>
      <c r="C196" t="s">
        <v>471</v>
      </c>
      <c r="D196">
        <v>104</v>
      </c>
      <c r="E196" t="s">
        <v>39</v>
      </c>
      <c r="F196" s="2">
        <v>45504</v>
      </c>
      <c r="G196" t="s">
        <v>468</v>
      </c>
      <c r="H196" t="s">
        <v>592</v>
      </c>
      <c r="I196">
        <v>-533.69000000000005</v>
      </c>
    </row>
    <row r="197" spans="1:9" x14ac:dyDescent="0.35">
      <c r="A197">
        <v>22862</v>
      </c>
      <c r="B197">
        <v>127</v>
      </c>
      <c r="C197" t="s">
        <v>471</v>
      </c>
      <c r="D197">
        <v>104</v>
      </c>
      <c r="E197" t="s">
        <v>39</v>
      </c>
      <c r="F197" s="2">
        <v>45504</v>
      </c>
      <c r="G197" t="s">
        <v>468</v>
      </c>
      <c r="H197" t="s">
        <v>592</v>
      </c>
      <c r="I197">
        <v>-527.71</v>
      </c>
    </row>
    <row r="198" spans="1:9" x14ac:dyDescent="0.35">
      <c r="A198">
        <v>22863</v>
      </c>
      <c r="B198">
        <v>127</v>
      </c>
      <c r="C198" t="s">
        <v>471</v>
      </c>
      <c r="D198">
        <v>104</v>
      </c>
      <c r="E198" t="s">
        <v>39</v>
      </c>
      <c r="F198" s="2">
        <v>45504</v>
      </c>
      <c r="G198" t="s">
        <v>468</v>
      </c>
      <c r="H198" t="s">
        <v>470</v>
      </c>
      <c r="I198">
        <v>-4000</v>
      </c>
    </row>
    <row r="199" spans="1:9" x14ac:dyDescent="0.35">
      <c r="A199">
        <v>22864</v>
      </c>
      <c r="B199">
        <v>127</v>
      </c>
      <c r="C199" t="s">
        <v>471</v>
      </c>
      <c r="D199">
        <v>104</v>
      </c>
      <c r="E199" t="s">
        <v>39</v>
      </c>
      <c r="F199" s="2">
        <v>45504</v>
      </c>
      <c r="G199" t="s">
        <v>468</v>
      </c>
      <c r="H199" t="s">
        <v>593</v>
      </c>
      <c r="I199">
        <v>-560</v>
      </c>
    </row>
    <row r="200" spans="1:9" x14ac:dyDescent="0.35">
      <c r="A200">
        <v>22865</v>
      </c>
      <c r="B200">
        <v>127</v>
      </c>
      <c r="C200" t="s">
        <v>471</v>
      </c>
      <c r="D200">
        <v>104</v>
      </c>
      <c r="E200" t="s">
        <v>39</v>
      </c>
      <c r="F200" s="2">
        <v>45504</v>
      </c>
      <c r="G200" t="s">
        <v>468</v>
      </c>
      <c r="H200" t="s">
        <v>594</v>
      </c>
      <c r="I200">
        <v>-457.98</v>
      </c>
    </row>
    <row r="201" spans="1:9" x14ac:dyDescent="0.35">
      <c r="A201">
        <v>23144</v>
      </c>
      <c r="B201">
        <v>107</v>
      </c>
      <c r="C201" t="s">
        <v>481</v>
      </c>
      <c r="D201">
        <v>104</v>
      </c>
      <c r="E201" t="s">
        <v>39</v>
      </c>
      <c r="F201" s="2">
        <v>45504</v>
      </c>
      <c r="G201" t="s">
        <v>468</v>
      </c>
      <c r="I201">
        <v>-103.46</v>
      </c>
    </row>
    <row r="202" spans="1:9" x14ac:dyDescent="0.35">
      <c r="A202">
        <v>23145</v>
      </c>
      <c r="B202">
        <v>107</v>
      </c>
      <c r="C202" t="s">
        <v>481</v>
      </c>
      <c r="D202">
        <v>104</v>
      </c>
      <c r="E202" t="s">
        <v>39</v>
      </c>
      <c r="F202" s="2">
        <v>45504</v>
      </c>
      <c r="G202" t="s">
        <v>466</v>
      </c>
      <c r="I202">
        <v>137.71</v>
      </c>
    </row>
    <row r="203" spans="1:9" x14ac:dyDescent="0.35">
      <c r="A203">
        <v>23146</v>
      </c>
      <c r="B203">
        <v>107</v>
      </c>
      <c r="C203" t="s">
        <v>481</v>
      </c>
      <c r="D203">
        <v>104</v>
      </c>
      <c r="E203" t="s">
        <v>39</v>
      </c>
      <c r="F203" s="2">
        <v>45504</v>
      </c>
      <c r="G203" t="s">
        <v>466</v>
      </c>
      <c r="I203">
        <v>103.46</v>
      </c>
    </row>
    <row r="204" spans="1:9" x14ac:dyDescent="0.35">
      <c r="A204">
        <v>23147</v>
      </c>
      <c r="B204">
        <v>107</v>
      </c>
      <c r="C204" t="s">
        <v>481</v>
      </c>
      <c r="D204">
        <v>104</v>
      </c>
      <c r="E204" t="s">
        <v>39</v>
      </c>
      <c r="F204" s="2">
        <v>45504</v>
      </c>
      <c r="G204" t="s">
        <v>468</v>
      </c>
      <c r="I204">
        <v>-120</v>
      </c>
    </row>
    <row r="205" spans="1:9" x14ac:dyDescent="0.35">
      <c r="A205">
        <v>22703</v>
      </c>
      <c r="B205">
        <v>110</v>
      </c>
      <c r="C205" t="s">
        <v>465</v>
      </c>
      <c r="D205">
        <v>104</v>
      </c>
      <c r="E205" t="s">
        <v>39</v>
      </c>
      <c r="F205" s="2">
        <v>45503</v>
      </c>
      <c r="G205" t="s">
        <v>468</v>
      </c>
      <c r="H205" t="s">
        <v>585</v>
      </c>
      <c r="I205">
        <v>-0.7</v>
      </c>
    </row>
    <row r="206" spans="1:9" x14ac:dyDescent="0.35">
      <c r="A206">
        <v>22704</v>
      </c>
      <c r="B206">
        <v>110</v>
      </c>
      <c r="C206" t="s">
        <v>465</v>
      </c>
      <c r="D206">
        <v>104</v>
      </c>
      <c r="E206" t="s">
        <v>39</v>
      </c>
      <c r="F206" s="2">
        <v>45503</v>
      </c>
      <c r="G206" t="s">
        <v>468</v>
      </c>
      <c r="H206" t="s">
        <v>585</v>
      </c>
      <c r="I206">
        <v>-0.7</v>
      </c>
    </row>
    <row r="207" spans="1:9" x14ac:dyDescent="0.35">
      <c r="A207">
        <v>22824</v>
      </c>
      <c r="B207">
        <v>127</v>
      </c>
      <c r="C207" t="s">
        <v>471</v>
      </c>
      <c r="D207">
        <v>104</v>
      </c>
      <c r="E207" t="s">
        <v>39</v>
      </c>
      <c r="F207" s="2">
        <v>45503</v>
      </c>
      <c r="G207" t="s">
        <v>466</v>
      </c>
      <c r="H207" t="s">
        <v>470</v>
      </c>
      <c r="I207">
        <v>25000</v>
      </c>
    </row>
    <row r="208" spans="1:9" x14ac:dyDescent="0.35">
      <c r="A208">
        <v>22825</v>
      </c>
      <c r="B208">
        <v>127</v>
      </c>
      <c r="C208" t="s">
        <v>471</v>
      </c>
      <c r="D208">
        <v>104</v>
      </c>
      <c r="E208" t="s">
        <v>39</v>
      </c>
      <c r="F208" s="2">
        <v>45503</v>
      </c>
      <c r="G208" t="s">
        <v>466</v>
      </c>
      <c r="H208" t="s">
        <v>470</v>
      </c>
      <c r="I208">
        <v>10</v>
      </c>
    </row>
    <row r="209" spans="1:9" x14ac:dyDescent="0.35">
      <c r="A209">
        <v>22826</v>
      </c>
      <c r="B209">
        <v>127</v>
      </c>
      <c r="C209" t="s">
        <v>471</v>
      </c>
      <c r="D209">
        <v>104</v>
      </c>
      <c r="E209" t="s">
        <v>39</v>
      </c>
      <c r="F209" s="2">
        <v>45503</v>
      </c>
      <c r="G209" t="s">
        <v>468</v>
      </c>
      <c r="H209" t="s">
        <v>595</v>
      </c>
      <c r="I209">
        <v>-139.77000000000001</v>
      </c>
    </row>
    <row r="210" spans="1:9" x14ac:dyDescent="0.35">
      <c r="A210">
        <v>22827</v>
      </c>
      <c r="B210">
        <v>127</v>
      </c>
      <c r="C210" t="s">
        <v>471</v>
      </c>
      <c r="D210">
        <v>104</v>
      </c>
      <c r="E210" t="s">
        <v>39</v>
      </c>
      <c r="F210" s="2">
        <v>45503</v>
      </c>
      <c r="G210" t="s">
        <v>468</v>
      </c>
      <c r="H210" t="s">
        <v>596</v>
      </c>
      <c r="I210">
        <v>-518.97</v>
      </c>
    </row>
    <row r="211" spans="1:9" x14ac:dyDescent="0.35">
      <c r="A211">
        <v>22828</v>
      </c>
      <c r="B211">
        <v>127</v>
      </c>
      <c r="C211" t="s">
        <v>471</v>
      </c>
      <c r="D211">
        <v>104</v>
      </c>
      <c r="E211" t="s">
        <v>39</v>
      </c>
      <c r="F211" s="2">
        <v>45503</v>
      </c>
      <c r="G211" t="s">
        <v>468</v>
      </c>
      <c r="H211" t="s">
        <v>597</v>
      </c>
      <c r="I211">
        <v>-732.81</v>
      </c>
    </row>
    <row r="212" spans="1:9" x14ac:dyDescent="0.35">
      <c r="A212">
        <v>22829</v>
      </c>
      <c r="B212">
        <v>127</v>
      </c>
      <c r="C212" t="s">
        <v>471</v>
      </c>
      <c r="D212">
        <v>104</v>
      </c>
      <c r="E212" t="s">
        <v>39</v>
      </c>
      <c r="F212" s="2">
        <v>45503</v>
      </c>
      <c r="G212" t="s">
        <v>468</v>
      </c>
      <c r="H212" t="s">
        <v>598</v>
      </c>
      <c r="I212">
        <v>-1187.8</v>
      </c>
    </row>
    <row r="213" spans="1:9" x14ac:dyDescent="0.35">
      <c r="A213">
        <v>22830</v>
      </c>
      <c r="B213">
        <v>127</v>
      </c>
      <c r="C213" t="s">
        <v>471</v>
      </c>
      <c r="D213">
        <v>104</v>
      </c>
      <c r="E213" t="s">
        <v>39</v>
      </c>
      <c r="F213" s="2">
        <v>45503</v>
      </c>
      <c r="G213" t="s">
        <v>468</v>
      </c>
      <c r="H213" t="s">
        <v>599</v>
      </c>
      <c r="I213">
        <v>-1260</v>
      </c>
    </row>
    <row r="214" spans="1:9" x14ac:dyDescent="0.35">
      <c r="A214">
        <v>22831</v>
      </c>
      <c r="B214">
        <v>127</v>
      </c>
      <c r="C214" t="s">
        <v>471</v>
      </c>
      <c r="D214">
        <v>104</v>
      </c>
      <c r="E214" t="s">
        <v>39</v>
      </c>
      <c r="F214" s="2">
        <v>45503</v>
      </c>
      <c r="G214" t="s">
        <v>468</v>
      </c>
      <c r="H214" t="s">
        <v>600</v>
      </c>
      <c r="I214">
        <v>-1527.16</v>
      </c>
    </row>
    <row r="215" spans="1:9" x14ac:dyDescent="0.35">
      <c r="A215">
        <v>22832</v>
      </c>
      <c r="B215">
        <v>127</v>
      </c>
      <c r="C215" t="s">
        <v>471</v>
      </c>
      <c r="D215">
        <v>104</v>
      </c>
      <c r="E215" t="s">
        <v>39</v>
      </c>
      <c r="F215" s="2">
        <v>45503</v>
      </c>
      <c r="G215" t="s">
        <v>468</v>
      </c>
      <c r="H215" t="s">
        <v>601</v>
      </c>
      <c r="I215">
        <v>-1576.72</v>
      </c>
    </row>
    <row r="216" spans="1:9" x14ac:dyDescent="0.35">
      <c r="A216">
        <v>22833</v>
      </c>
      <c r="B216">
        <v>127</v>
      </c>
      <c r="C216" t="s">
        <v>471</v>
      </c>
      <c r="D216">
        <v>104</v>
      </c>
      <c r="E216" t="s">
        <v>39</v>
      </c>
      <c r="F216" s="2">
        <v>45503</v>
      </c>
      <c r="G216" t="s">
        <v>468</v>
      </c>
      <c r="H216" t="s">
        <v>602</v>
      </c>
      <c r="I216">
        <v>-3709.52</v>
      </c>
    </row>
    <row r="217" spans="1:9" x14ac:dyDescent="0.35">
      <c r="A217">
        <v>22834</v>
      </c>
      <c r="B217">
        <v>127</v>
      </c>
      <c r="C217" t="s">
        <v>471</v>
      </c>
      <c r="D217">
        <v>104</v>
      </c>
      <c r="E217" t="s">
        <v>39</v>
      </c>
      <c r="F217" s="2">
        <v>45503</v>
      </c>
      <c r="G217" t="s">
        <v>468</v>
      </c>
      <c r="H217" t="s">
        <v>603</v>
      </c>
      <c r="I217">
        <v>-3007.53</v>
      </c>
    </row>
    <row r="218" spans="1:9" x14ac:dyDescent="0.35">
      <c r="A218">
        <v>22835</v>
      </c>
      <c r="B218">
        <v>127</v>
      </c>
      <c r="C218" t="s">
        <v>471</v>
      </c>
      <c r="D218">
        <v>104</v>
      </c>
      <c r="E218" t="s">
        <v>39</v>
      </c>
      <c r="F218" s="2">
        <v>45503</v>
      </c>
      <c r="G218" t="s">
        <v>468</v>
      </c>
      <c r="H218" t="s">
        <v>604</v>
      </c>
      <c r="I218">
        <v>-3766.74</v>
      </c>
    </row>
    <row r="219" spans="1:9" x14ac:dyDescent="0.35">
      <c r="A219">
        <v>22836</v>
      </c>
      <c r="B219">
        <v>127</v>
      </c>
      <c r="C219" t="s">
        <v>471</v>
      </c>
      <c r="D219">
        <v>104</v>
      </c>
      <c r="E219" t="s">
        <v>39</v>
      </c>
      <c r="F219" s="2">
        <v>45503</v>
      </c>
      <c r="G219" t="s">
        <v>468</v>
      </c>
      <c r="H219" t="s">
        <v>480</v>
      </c>
      <c r="I219">
        <v>-2.92</v>
      </c>
    </row>
    <row r="220" spans="1:9" x14ac:dyDescent="0.35">
      <c r="A220">
        <v>22837</v>
      </c>
      <c r="B220">
        <v>127</v>
      </c>
      <c r="C220" t="s">
        <v>471</v>
      </c>
      <c r="D220">
        <v>104</v>
      </c>
      <c r="E220" t="s">
        <v>39</v>
      </c>
      <c r="F220" s="2">
        <v>45503</v>
      </c>
      <c r="G220" t="s">
        <v>468</v>
      </c>
      <c r="H220" t="s">
        <v>480</v>
      </c>
      <c r="I220">
        <v>-9</v>
      </c>
    </row>
    <row r="221" spans="1:9" x14ac:dyDescent="0.35">
      <c r="A221">
        <v>22838</v>
      </c>
      <c r="B221">
        <v>127</v>
      </c>
      <c r="C221" t="s">
        <v>471</v>
      </c>
      <c r="D221">
        <v>104</v>
      </c>
      <c r="E221" t="s">
        <v>39</v>
      </c>
      <c r="F221" s="2">
        <v>45503</v>
      </c>
      <c r="G221" t="s">
        <v>468</v>
      </c>
      <c r="H221" t="s">
        <v>592</v>
      </c>
      <c r="I221">
        <v>-452.6</v>
      </c>
    </row>
    <row r="222" spans="1:9" x14ac:dyDescent="0.35">
      <c r="A222">
        <v>22839</v>
      </c>
      <c r="B222">
        <v>127</v>
      </c>
      <c r="C222" t="s">
        <v>471</v>
      </c>
      <c r="D222">
        <v>104</v>
      </c>
      <c r="E222" t="s">
        <v>39</v>
      </c>
      <c r="F222" s="2">
        <v>45503</v>
      </c>
      <c r="G222" t="s">
        <v>468</v>
      </c>
      <c r="H222" t="s">
        <v>470</v>
      </c>
      <c r="I222">
        <v>-5900</v>
      </c>
    </row>
    <row r="223" spans="1:9" x14ac:dyDescent="0.35">
      <c r="A223">
        <v>22841</v>
      </c>
      <c r="B223">
        <v>127</v>
      </c>
      <c r="C223" t="s">
        <v>471</v>
      </c>
      <c r="D223">
        <v>104</v>
      </c>
      <c r="E223" t="s">
        <v>39</v>
      </c>
      <c r="F223" s="2">
        <v>45503</v>
      </c>
      <c r="G223" t="s">
        <v>468</v>
      </c>
      <c r="H223" t="s">
        <v>605</v>
      </c>
      <c r="I223">
        <v>-600</v>
      </c>
    </row>
    <row r="224" spans="1:9" x14ac:dyDescent="0.35">
      <c r="A224">
        <v>22842</v>
      </c>
      <c r="B224">
        <v>127</v>
      </c>
      <c r="C224" t="s">
        <v>471</v>
      </c>
      <c r="D224">
        <v>104</v>
      </c>
      <c r="E224" t="s">
        <v>39</v>
      </c>
      <c r="F224" s="2">
        <v>45503</v>
      </c>
      <c r="G224" t="s">
        <v>468</v>
      </c>
      <c r="H224" t="s">
        <v>606</v>
      </c>
      <c r="I224">
        <v>-521.20000000000005</v>
      </c>
    </row>
    <row r="225" spans="1:9" x14ac:dyDescent="0.35">
      <c r="A225">
        <v>23141</v>
      </c>
      <c r="B225">
        <v>107</v>
      </c>
      <c r="C225" t="s">
        <v>481</v>
      </c>
      <c r="D225">
        <v>104</v>
      </c>
      <c r="E225" t="s">
        <v>39</v>
      </c>
      <c r="F225" s="2">
        <v>45503</v>
      </c>
      <c r="G225" t="s">
        <v>468</v>
      </c>
      <c r="I225">
        <v>-5386.83</v>
      </c>
    </row>
    <row r="226" spans="1:9" x14ac:dyDescent="0.35">
      <c r="A226">
        <v>23142</v>
      </c>
      <c r="B226">
        <v>107</v>
      </c>
      <c r="C226" t="s">
        <v>481</v>
      </c>
      <c r="D226">
        <v>104</v>
      </c>
      <c r="E226" t="s">
        <v>39</v>
      </c>
      <c r="F226" s="2">
        <v>45503</v>
      </c>
      <c r="G226" t="s">
        <v>466</v>
      </c>
      <c r="I226">
        <v>686.7</v>
      </c>
    </row>
    <row r="227" spans="1:9" x14ac:dyDescent="0.35">
      <c r="A227">
        <v>23143</v>
      </c>
      <c r="B227">
        <v>107</v>
      </c>
      <c r="C227" t="s">
        <v>481</v>
      </c>
      <c r="D227">
        <v>104</v>
      </c>
      <c r="E227" t="s">
        <v>39</v>
      </c>
      <c r="F227" s="2">
        <v>45503</v>
      </c>
      <c r="G227" t="s">
        <v>468</v>
      </c>
      <c r="I227">
        <v>-5000</v>
      </c>
    </row>
    <row r="228" spans="1:9" x14ac:dyDescent="0.35">
      <c r="A228">
        <v>22790</v>
      </c>
      <c r="B228">
        <v>127</v>
      </c>
      <c r="C228" t="s">
        <v>471</v>
      </c>
      <c r="D228">
        <v>104</v>
      </c>
      <c r="E228" t="s">
        <v>39</v>
      </c>
      <c r="F228" s="2">
        <v>45502</v>
      </c>
      <c r="G228" t="s">
        <v>466</v>
      </c>
      <c r="H228" t="s">
        <v>470</v>
      </c>
      <c r="I228">
        <v>10</v>
      </c>
    </row>
    <row r="229" spans="1:9" x14ac:dyDescent="0.35">
      <c r="A229">
        <v>22791</v>
      </c>
      <c r="B229">
        <v>127</v>
      </c>
      <c r="C229" t="s">
        <v>471</v>
      </c>
      <c r="D229">
        <v>104</v>
      </c>
      <c r="E229" t="s">
        <v>39</v>
      </c>
      <c r="F229" s="2">
        <v>45502</v>
      </c>
      <c r="G229" t="s">
        <v>466</v>
      </c>
      <c r="H229" t="s">
        <v>470</v>
      </c>
      <c r="I229">
        <v>32000</v>
      </c>
    </row>
    <row r="230" spans="1:9" x14ac:dyDescent="0.35">
      <c r="A230">
        <v>22792</v>
      </c>
      <c r="B230">
        <v>127</v>
      </c>
      <c r="C230" t="s">
        <v>471</v>
      </c>
      <c r="D230">
        <v>104</v>
      </c>
      <c r="E230" t="s">
        <v>39</v>
      </c>
      <c r="F230" s="2">
        <v>45502</v>
      </c>
      <c r="G230" t="s">
        <v>466</v>
      </c>
      <c r="H230" t="s">
        <v>470</v>
      </c>
      <c r="I230">
        <v>1650</v>
      </c>
    </row>
    <row r="231" spans="1:9" x14ac:dyDescent="0.35">
      <c r="A231">
        <v>22793</v>
      </c>
      <c r="B231">
        <v>127</v>
      </c>
      <c r="C231" t="s">
        <v>471</v>
      </c>
      <c r="D231">
        <v>104</v>
      </c>
      <c r="E231" t="s">
        <v>39</v>
      </c>
      <c r="F231" s="2">
        <v>45502</v>
      </c>
      <c r="G231" t="s">
        <v>466</v>
      </c>
      <c r="H231" t="s">
        <v>482</v>
      </c>
      <c r="I231">
        <v>16.59</v>
      </c>
    </row>
    <row r="232" spans="1:9" x14ac:dyDescent="0.35">
      <c r="A232">
        <v>22794</v>
      </c>
      <c r="B232">
        <v>127</v>
      </c>
      <c r="C232" t="s">
        <v>471</v>
      </c>
      <c r="D232">
        <v>104</v>
      </c>
      <c r="E232" t="s">
        <v>39</v>
      </c>
      <c r="F232" s="2">
        <v>45502</v>
      </c>
      <c r="G232" t="s">
        <v>466</v>
      </c>
      <c r="H232" t="s">
        <v>482</v>
      </c>
      <c r="I232">
        <v>170.52</v>
      </c>
    </row>
    <row r="233" spans="1:9" x14ac:dyDescent="0.35">
      <c r="A233">
        <v>22795</v>
      </c>
      <c r="B233">
        <v>127</v>
      </c>
      <c r="C233" t="s">
        <v>471</v>
      </c>
      <c r="D233">
        <v>104</v>
      </c>
      <c r="E233" t="s">
        <v>39</v>
      </c>
      <c r="F233" s="2">
        <v>45502</v>
      </c>
      <c r="G233" t="s">
        <v>468</v>
      </c>
      <c r="H233" t="s">
        <v>607</v>
      </c>
      <c r="I233">
        <v>-79</v>
      </c>
    </row>
    <row r="234" spans="1:9" x14ac:dyDescent="0.35">
      <c r="A234">
        <v>22796</v>
      </c>
      <c r="B234">
        <v>127</v>
      </c>
      <c r="C234" t="s">
        <v>471</v>
      </c>
      <c r="D234">
        <v>104</v>
      </c>
      <c r="E234" t="s">
        <v>39</v>
      </c>
      <c r="F234" s="2">
        <v>45502</v>
      </c>
      <c r="G234" t="s">
        <v>468</v>
      </c>
      <c r="H234" t="s">
        <v>608</v>
      </c>
      <c r="I234">
        <v>-140.58000000000001</v>
      </c>
    </row>
    <row r="235" spans="1:9" x14ac:dyDescent="0.35">
      <c r="A235">
        <v>22797</v>
      </c>
      <c r="B235">
        <v>127</v>
      </c>
      <c r="C235" t="s">
        <v>471</v>
      </c>
      <c r="D235">
        <v>104</v>
      </c>
      <c r="E235" t="s">
        <v>39</v>
      </c>
      <c r="F235" s="2">
        <v>45502</v>
      </c>
      <c r="G235" t="s">
        <v>468</v>
      </c>
      <c r="H235" t="s">
        <v>609</v>
      </c>
      <c r="I235">
        <v>-275.75</v>
      </c>
    </row>
    <row r="236" spans="1:9" x14ac:dyDescent="0.35">
      <c r="A236">
        <v>22798</v>
      </c>
      <c r="B236">
        <v>127</v>
      </c>
      <c r="C236" t="s">
        <v>471</v>
      </c>
      <c r="D236">
        <v>104</v>
      </c>
      <c r="E236" t="s">
        <v>39</v>
      </c>
      <c r="F236" s="2">
        <v>45502</v>
      </c>
      <c r="G236" t="s">
        <v>468</v>
      </c>
      <c r="H236" t="s">
        <v>610</v>
      </c>
      <c r="I236">
        <v>-366.74</v>
      </c>
    </row>
    <row r="237" spans="1:9" x14ac:dyDescent="0.35">
      <c r="A237">
        <v>22799</v>
      </c>
      <c r="B237">
        <v>127</v>
      </c>
      <c r="C237" t="s">
        <v>471</v>
      </c>
      <c r="D237">
        <v>104</v>
      </c>
      <c r="E237" t="s">
        <v>39</v>
      </c>
      <c r="F237" s="2">
        <v>45502</v>
      </c>
      <c r="G237" t="s">
        <v>468</v>
      </c>
      <c r="H237" t="s">
        <v>611</v>
      </c>
      <c r="I237">
        <v>-432</v>
      </c>
    </row>
    <row r="238" spans="1:9" x14ac:dyDescent="0.35">
      <c r="A238">
        <v>22800</v>
      </c>
      <c r="B238">
        <v>127</v>
      </c>
      <c r="C238" t="s">
        <v>471</v>
      </c>
      <c r="D238">
        <v>104</v>
      </c>
      <c r="E238" t="s">
        <v>39</v>
      </c>
      <c r="F238" s="2">
        <v>45502</v>
      </c>
      <c r="G238" t="s">
        <v>468</v>
      </c>
      <c r="H238" t="s">
        <v>612</v>
      </c>
      <c r="I238">
        <v>-443.48</v>
      </c>
    </row>
    <row r="239" spans="1:9" x14ac:dyDescent="0.35">
      <c r="A239">
        <v>22801</v>
      </c>
      <c r="B239">
        <v>127</v>
      </c>
      <c r="C239" t="s">
        <v>471</v>
      </c>
      <c r="D239">
        <v>104</v>
      </c>
      <c r="E239" t="s">
        <v>39</v>
      </c>
      <c r="F239" s="2">
        <v>45502</v>
      </c>
      <c r="G239" t="s">
        <v>468</v>
      </c>
      <c r="H239" t="s">
        <v>613</v>
      </c>
      <c r="I239">
        <v>-482.46</v>
      </c>
    </row>
    <row r="240" spans="1:9" x14ac:dyDescent="0.35">
      <c r="A240">
        <v>22802</v>
      </c>
      <c r="B240">
        <v>127</v>
      </c>
      <c r="C240" t="s">
        <v>471</v>
      </c>
      <c r="D240">
        <v>104</v>
      </c>
      <c r="E240" t="s">
        <v>39</v>
      </c>
      <c r="F240" s="2">
        <v>45502</v>
      </c>
      <c r="G240" t="s">
        <v>468</v>
      </c>
      <c r="H240" t="s">
        <v>614</v>
      </c>
      <c r="I240">
        <v>-788.35</v>
      </c>
    </row>
    <row r="241" spans="1:9" x14ac:dyDescent="0.35">
      <c r="A241">
        <v>22803</v>
      </c>
      <c r="B241">
        <v>127</v>
      </c>
      <c r="C241" t="s">
        <v>471</v>
      </c>
      <c r="D241">
        <v>104</v>
      </c>
      <c r="E241" t="s">
        <v>39</v>
      </c>
      <c r="F241" s="2">
        <v>45502</v>
      </c>
      <c r="G241" t="s">
        <v>468</v>
      </c>
      <c r="H241" t="s">
        <v>615</v>
      </c>
      <c r="I241">
        <v>-793.75</v>
      </c>
    </row>
    <row r="242" spans="1:9" x14ac:dyDescent="0.35">
      <c r="A242">
        <v>22804</v>
      </c>
      <c r="B242">
        <v>127</v>
      </c>
      <c r="C242" t="s">
        <v>471</v>
      </c>
      <c r="D242">
        <v>104</v>
      </c>
      <c r="E242" t="s">
        <v>39</v>
      </c>
      <c r="F242" s="2">
        <v>45502</v>
      </c>
      <c r="G242" t="s">
        <v>468</v>
      </c>
      <c r="H242" t="s">
        <v>616</v>
      </c>
      <c r="I242">
        <v>-957.98</v>
      </c>
    </row>
    <row r="243" spans="1:9" x14ac:dyDescent="0.35">
      <c r="A243">
        <v>22805</v>
      </c>
      <c r="B243">
        <v>127</v>
      </c>
      <c r="C243" t="s">
        <v>471</v>
      </c>
      <c r="D243">
        <v>104</v>
      </c>
      <c r="E243" t="s">
        <v>39</v>
      </c>
      <c r="F243" s="2">
        <v>45502</v>
      </c>
      <c r="G243" t="s">
        <v>468</v>
      </c>
      <c r="H243" t="s">
        <v>617</v>
      </c>
      <c r="I243">
        <v>-1054</v>
      </c>
    </row>
    <row r="244" spans="1:9" x14ac:dyDescent="0.35">
      <c r="A244">
        <v>22806</v>
      </c>
      <c r="B244">
        <v>127</v>
      </c>
      <c r="C244" t="s">
        <v>471</v>
      </c>
      <c r="D244">
        <v>104</v>
      </c>
      <c r="E244" t="s">
        <v>39</v>
      </c>
      <c r="F244" s="2">
        <v>45502</v>
      </c>
      <c r="G244" t="s">
        <v>468</v>
      </c>
      <c r="H244" t="s">
        <v>618</v>
      </c>
      <c r="I244">
        <v>-1288.1099999999999</v>
      </c>
    </row>
    <row r="245" spans="1:9" x14ac:dyDescent="0.35">
      <c r="A245">
        <v>22807</v>
      </c>
      <c r="B245">
        <v>127</v>
      </c>
      <c r="C245" t="s">
        <v>471</v>
      </c>
      <c r="D245">
        <v>104</v>
      </c>
      <c r="E245" t="s">
        <v>39</v>
      </c>
      <c r="F245" s="2">
        <v>45502</v>
      </c>
      <c r="G245" t="s">
        <v>468</v>
      </c>
      <c r="H245" t="s">
        <v>619</v>
      </c>
      <c r="I245">
        <v>-1080</v>
      </c>
    </row>
    <row r="246" spans="1:9" x14ac:dyDescent="0.35">
      <c r="A246">
        <v>22808</v>
      </c>
      <c r="B246">
        <v>127</v>
      </c>
      <c r="C246" t="s">
        <v>471</v>
      </c>
      <c r="D246">
        <v>104</v>
      </c>
      <c r="E246" t="s">
        <v>39</v>
      </c>
      <c r="F246" s="2">
        <v>45502</v>
      </c>
      <c r="G246" t="s">
        <v>468</v>
      </c>
      <c r="H246" t="s">
        <v>620</v>
      </c>
      <c r="I246">
        <v>-3875.95</v>
      </c>
    </row>
    <row r="247" spans="1:9" x14ac:dyDescent="0.35">
      <c r="A247">
        <v>22809</v>
      </c>
      <c r="B247">
        <v>127</v>
      </c>
      <c r="C247" t="s">
        <v>471</v>
      </c>
      <c r="D247">
        <v>104</v>
      </c>
      <c r="E247" t="s">
        <v>39</v>
      </c>
      <c r="F247" s="2">
        <v>45502</v>
      </c>
      <c r="G247" t="s">
        <v>468</v>
      </c>
      <c r="H247" t="s">
        <v>549</v>
      </c>
      <c r="I247">
        <v>-3090.86</v>
      </c>
    </row>
    <row r="248" spans="1:9" x14ac:dyDescent="0.35">
      <c r="A248">
        <v>22810</v>
      </c>
      <c r="B248">
        <v>127</v>
      </c>
      <c r="C248" t="s">
        <v>471</v>
      </c>
      <c r="D248">
        <v>104</v>
      </c>
      <c r="E248" t="s">
        <v>39</v>
      </c>
      <c r="F248" s="2">
        <v>45502</v>
      </c>
      <c r="G248" t="s">
        <v>468</v>
      </c>
      <c r="H248" t="s">
        <v>621</v>
      </c>
      <c r="I248">
        <v>-866.14</v>
      </c>
    </row>
    <row r="249" spans="1:9" x14ac:dyDescent="0.35">
      <c r="A249">
        <v>22811</v>
      </c>
      <c r="B249">
        <v>127</v>
      </c>
      <c r="C249" t="s">
        <v>471</v>
      </c>
      <c r="D249">
        <v>104</v>
      </c>
      <c r="E249" t="s">
        <v>39</v>
      </c>
      <c r="F249" s="2">
        <v>45502</v>
      </c>
      <c r="G249" t="s">
        <v>468</v>
      </c>
      <c r="H249" t="s">
        <v>545</v>
      </c>
      <c r="I249">
        <v>-873.5</v>
      </c>
    </row>
    <row r="250" spans="1:9" x14ac:dyDescent="0.35">
      <c r="A250">
        <v>22812</v>
      </c>
      <c r="B250">
        <v>127</v>
      </c>
      <c r="C250" t="s">
        <v>471</v>
      </c>
      <c r="D250">
        <v>104</v>
      </c>
      <c r="E250" t="s">
        <v>39</v>
      </c>
      <c r="F250" s="2">
        <v>45502</v>
      </c>
      <c r="G250" t="s">
        <v>468</v>
      </c>
      <c r="H250" t="s">
        <v>622</v>
      </c>
      <c r="I250">
        <v>-1067.18</v>
      </c>
    </row>
    <row r="251" spans="1:9" x14ac:dyDescent="0.35">
      <c r="A251">
        <v>22813</v>
      </c>
      <c r="B251">
        <v>127</v>
      </c>
      <c r="C251" t="s">
        <v>471</v>
      </c>
      <c r="D251">
        <v>104</v>
      </c>
      <c r="E251" t="s">
        <v>39</v>
      </c>
      <c r="F251" s="2">
        <v>45502</v>
      </c>
      <c r="G251" t="s">
        <v>468</v>
      </c>
      <c r="H251" t="s">
        <v>546</v>
      </c>
      <c r="I251">
        <v>-1193.4000000000001</v>
      </c>
    </row>
    <row r="252" spans="1:9" x14ac:dyDescent="0.35">
      <c r="A252">
        <v>22814</v>
      </c>
      <c r="B252">
        <v>127</v>
      </c>
      <c r="C252" t="s">
        <v>471</v>
      </c>
      <c r="D252">
        <v>104</v>
      </c>
      <c r="E252" t="s">
        <v>39</v>
      </c>
      <c r="F252" s="2">
        <v>45502</v>
      </c>
      <c r="G252" t="s">
        <v>468</v>
      </c>
      <c r="H252" t="s">
        <v>623</v>
      </c>
      <c r="I252">
        <v>-1527.6</v>
      </c>
    </row>
    <row r="253" spans="1:9" x14ac:dyDescent="0.35">
      <c r="A253">
        <v>22815</v>
      </c>
      <c r="B253">
        <v>127</v>
      </c>
      <c r="C253" t="s">
        <v>471</v>
      </c>
      <c r="D253">
        <v>104</v>
      </c>
      <c r="E253" t="s">
        <v>39</v>
      </c>
      <c r="F253" s="2">
        <v>45502</v>
      </c>
      <c r="G253" t="s">
        <v>468</v>
      </c>
      <c r="H253" t="s">
        <v>624</v>
      </c>
      <c r="I253">
        <v>-3027</v>
      </c>
    </row>
    <row r="254" spans="1:9" x14ac:dyDescent="0.35">
      <c r="A254">
        <v>22816</v>
      </c>
      <c r="B254">
        <v>127</v>
      </c>
      <c r="C254" t="s">
        <v>471</v>
      </c>
      <c r="D254">
        <v>104</v>
      </c>
      <c r="E254" t="s">
        <v>39</v>
      </c>
      <c r="F254" s="2">
        <v>45502</v>
      </c>
      <c r="G254" t="s">
        <v>468</v>
      </c>
      <c r="H254" t="s">
        <v>552</v>
      </c>
      <c r="I254">
        <v>-4223.8599999999997</v>
      </c>
    </row>
    <row r="255" spans="1:9" x14ac:dyDescent="0.35">
      <c r="A255">
        <v>22817</v>
      </c>
      <c r="B255">
        <v>127</v>
      </c>
      <c r="C255" t="s">
        <v>471</v>
      </c>
      <c r="D255">
        <v>104</v>
      </c>
      <c r="E255" t="s">
        <v>39</v>
      </c>
      <c r="F255" s="2">
        <v>45502</v>
      </c>
      <c r="G255" t="s">
        <v>468</v>
      </c>
      <c r="H255" t="s">
        <v>625</v>
      </c>
      <c r="I255">
        <v>-360</v>
      </c>
    </row>
    <row r="256" spans="1:9" x14ac:dyDescent="0.35">
      <c r="A256">
        <v>22818</v>
      </c>
      <c r="B256">
        <v>127</v>
      </c>
      <c r="C256" t="s">
        <v>471</v>
      </c>
      <c r="D256">
        <v>104</v>
      </c>
      <c r="E256" t="s">
        <v>39</v>
      </c>
      <c r="F256" s="2">
        <v>45502</v>
      </c>
      <c r="G256" t="s">
        <v>468</v>
      </c>
      <c r="H256" t="s">
        <v>626</v>
      </c>
      <c r="I256">
        <v>-1203</v>
      </c>
    </row>
    <row r="257" spans="1:9" x14ac:dyDescent="0.35">
      <c r="A257">
        <v>22819</v>
      </c>
      <c r="B257">
        <v>127</v>
      </c>
      <c r="C257" t="s">
        <v>471</v>
      </c>
      <c r="D257">
        <v>104</v>
      </c>
      <c r="E257" t="s">
        <v>39</v>
      </c>
      <c r="F257" s="2">
        <v>45502</v>
      </c>
      <c r="G257" t="s">
        <v>468</v>
      </c>
      <c r="H257" t="s">
        <v>627</v>
      </c>
      <c r="I257">
        <v>-959.6</v>
      </c>
    </row>
    <row r="258" spans="1:9" x14ac:dyDescent="0.35">
      <c r="A258">
        <v>22820</v>
      </c>
      <c r="B258">
        <v>127</v>
      </c>
      <c r="C258" t="s">
        <v>471</v>
      </c>
      <c r="D258">
        <v>104</v>
      </c>
      <c r="E258" t="s">
        <v>39</v>
      </c>
      <c r="F258" s="2">
        <v>45502</v>
      </c>
      <c r="G258" t="s">
        <v>468</v>
      </c>
      <c r="H258" t="s">
        <v>628</v>
      </c>
      <c r="I258">
        <v>-2932.76</v>
      </c>
    </row>
    <row r="259" spans="1:9" x14ac:dyDescent="0.35">
      <c r="A259">
        <v>22821</v>
      </c>
      <c r="B259">
        <v>127</v>
      </c>
      <c r="C259" t="s">
        <v>471</v>
      </c>
      <c r="D259">
        <v>104</v>
      </c>
      <c r="E259" t="s">
        <v>39</v>
      </c>
      <c r="F259" s="2">
        <v>45502</v>
      </c>
      <c r="G259" t="s">
        <v>468</v>
      </c>
      <c r="H259" t="s">
        <v>480</v>
      </c>
      <c r="I259">
        <v>-3.02</v>
      </c>
    </row>
    <row r="260" spans="1:9" x14ac:dyDescent="0.35">
      <c r="A260">
        <v>22822</v>
      </c>
      <c r="B260">
        <v>127</v>
      </c>
      <c r="C260" t="s">
        <v>471</v>
      </c>
      <c r="D260">
        <v>104</v>
      </c>
      <c r="E260" t="s">
        <v>39</v>
      </c>
      <c r="F260" s="2">
        <v>45502</v>
      </c>
      <c r="G260" t="s">
        <v>468</v>
      </c>
      <c r="H260" t="s">
        <v>629</v>
      </c>
      <c r="I260">
        <v>-6.08</v>
      </c>
    </row>
    <row r="261" spans="1:9" x14ac:dyDescent="0.35">
      <c r="A261">
        <v>22823</v>
      </c>
      <c r="B261">
        <v>127</v>
      </c>
      <c r="C261" t="s">
        <v>471</v>
      </c>
      <c r="D261">
        <v>104</v>
      </c>
      <c r="E261" t="s">
        <v>39</v>
      </c>
      <c r="F261" s="2">
        <v>45502</v>
      </c>
      <c r="G261" t="s">
        <v>468</v>
      </c>
      <c r="H261" t="s">
        <v>592</v>
      </c>
      <c r="I261">
        <v>-497.83</v>
      </c>
    </row>
    <row r="262" spans="1:9" x14ac:dyDescent="0.35">
      <c r="A262">
        <v>23140</v>
      </c>
      <c r="B262">
        <v>107</v>
      </c>
      <c r="C262" t="s">
        <v>481</v>
      </c>
      <c r="D262">
        <v>104</v>
      </c>
      <c r="E262" t="s">
        <v>39</v>
      </c>
      <c r="F262" s="2">
        <v>45502</v>
      </c>
      <c r="G262" t="s">
        <v>466</v>
      </c>
      <c r="I262">
        <v>5010.66</v>
      </c>
    </row>
    <row r="263" spans="1:9" x14ac:dyDescent="0.35">
      <c r="A263">
        <v>22700</v>
      </c>
      <c r="B263">
        <v>110</v>
      </c>
      <c r="C263" t="s">
        <v>465</v>
      </c>
      <c r="D263">
        <v>104</v>
      </c>
      <c r="E263" t="s">
        <v>39</v>
      </c>
      <c r="F263" s="2">
        <v>45499</v>
      </c>
      <c r="G263" t="s">
        <v>466</v>
      </c>
      <c r="H263" t="s">
        <v>470</v>
      </c>
      <c r="I263">
        <v>620</v>
      </c>
    </row>
    <row r="264" spans="1:9" x14ac:dyDescent="0.35">
      <c r="A264">
        <v>22701</v>
      </c>
      <c r="B264">
        <v>110</v>
      </c>
      <c r="C264" t="s">
        <v>465</v>
      </c>
      <c r="D264">
        <v>104</v>
      </c>
      <c r="E264" t="s">
        <v>39</v>
      </c>
      <c r="F264" s="2">
        <v>45499</v>
      </c>
      <c r="G264" t="s">
        <v>466</v>
      </c>
      <c r="H264" t="s">
        <v>482</v>
      </c>
      <c r="I264">
        <v>81.7</v>
      </c>
    </row>
    <row r="265" spans="1:9" x14ac:dyDescent="0.35">
      <c r="A265">
        <v>22702</v>
      </c>
      <c r="B265">
        <v>110</v>
      </c>
      <c r="C265" t="s">
        <v>465</v>
      </c>
      <c r="D265">
        <v>104</v>
      </c>
      <c r="E265" t="s">
        <v>39</v>
      </c>
      <c r="F265" s="2">
        <v>45499</v>
      </c>
      <c r="G265" t="s">
        <v>468</v>
      </c>
      <c r="H265" t="s">
        <v>630</v>
      </c>
      <c r="I265">
        <v>-702</v>
      </c>
    </row>
    <row r="266" spans="1:9" x14ac:dyDescent="0.35">
      <c r="A266">
        <v>22767</v>
      </c>
      <c r="B266">
        <v>127</v>
      </c>
      <c r="C266" t="s">
        <v>471</v>
      </c>
      <c r="D266">
        <v>104</v>
      </c>
      <c r="E266" t="s">
        <v>39</v>
      </c>
      <c r="F266" s="2">
        <v>45499</v>
      </c>
      <c r="G266" t="s">
        <v>466</v>
      </c>
      <c r="H266" t="s">
        <v>470</v>
      </c>
      <c r="I266">
        <v>23000</v>
      </c>
    </row>
    <row r="267" spans="1:9" x14ac:dyDescent="0.35">
      <c r="A267">
        <v>22768</v>
      </c>
      <c r="B267">
        <v>127</v>
      </c>
      <c r="C267" t="s">
        <v>471</v>
      </c>
      <c r="D267">
        <v>104</v>
      </c>
      <c r="E267" t="s">
        <v>39</v>
      </c>
      <c r="F267" s="2">
        <v>45499</v>
      </c>
      <c r="G267" t="s">
        <v>466</v>
      </c>
      <c r="H267" t="s">
        <v>631</v>
      </c>
      <c r="I267">
        <v>2000</v>
      </c>
    </row>
    <row r="268" spans="1:9" x14ac:dyDescent="0.35">
      <c r="A268">
        <v>22769</v>
      </c>
      <c r="B268">
        <v>127</v>
      </c>
      <c r="C268" t="s">
        <v>471</v>
      </c>
      <c r="D268">
        <v>104</v>
      </c>
      <c r="E268" t="s">
        <v>39</v>
      </c>
      <c r="F268" s="2">
        <v>45499</v>
      </c>
      <c r="G268" t="s">
        <v>466</v>
      </c>
      <c r="H268" t="s">
        <v>632</v>
      </c>
      <c r="I268">
        <v>2000</v>
      </c>
    </row>
    <row r="269" spans="1:9" x14ac:dyDescent="0.35">
      <c r="A269">
        <v>22770</v>
      </c>
      <c r="B269">
        <v>127</v>
      </c>
      <c r="C269" t="s">
        <v>471</v>
      </c>
      <c r="D269">
        <v>104</v>
      </c>
      <c r="E269" t="s">
        <v>39</v>
      </c>
      <c r="F269" s="2">
        <v>45499</v>
      </c>
      <c r="G269" t="s">
        <v>466</v>
      </c>
      <c r="H269" t="s">
        <v>633</v>
      </c>
      <c r="I269">
        <v>1482</v>
      </c>
    </row>
    <row r="270" spans="1:9" x14ac:dyDescent="0.35">
      <c r="A270">
        <v>22771</v>
      </c>
      <c r="B270">
        <v>127</v>
      </c>
      <c r="C270" t="s">
        <v>471</v>
      </c>
      <c r="D270">
        <v>104</v>
      </c>
      <c r="E270" t="s">
        <v>39</v>
      </c>
      <c r="F270" s="2">
        <v>45499</v>
      </c>
      <c r="G270" t="s">
        <v>468</v>
      </c>
      <c r="H270" t="s">
        <v>634</v>
      </c>
      <c r="I270">
        <v>-87.58</v>
      </c>
    </row>
    <row r="271" spans="1:9" x14ac:dyDescent="0.35">
      <c r="A271">
        <v>22772</v>
      </c>
      <c r="B271">
        <v>127</v>
      </c>
      <c r="C271" t="s">
        <v>471</v>
      </c>
      <c r="D271">
        <v>104</v>
      </c>
      <c r="E271" t="s">
        <v>39</v>
      </c>
      <c r="F271" s="2">
        <v>45499</v>
      </c>
      <c r="G271" t="s">
        <v>468</v>
      </c>
      <c r="H271" t="s">
        <v>635</v>
      </c>
      <c r="I271">
        <v>-624</v>
      </c>
    </row>
    <row r="272" spans="1:9" x14ac:dyDescent="0.35">
      <c r="A272">
        <v>22773</v>
      </c>
      <c r="B272">
        <v>127</v>
      </c>
      <c r="C272" t="s">
        <v>471</v>
      </c>
      <c r="D272">
        <v>104</v>
      </c>
      <c r="E272" t="s">
        <v>39</v>
      </c>
      <c r="F272" s="2">
        <v>45499</v>
      </c>
      <c r="G272" t="s">
        <v>468</v>
      </c>
      <c r="H272" t="s">
        <v>636</v>
      </c>
      <c r="I272">
        <v>-661.2</v>
      </c>
    </row>
    <row r="273" spans="1:9" x14ac:dyDescent="0.35">
      <c r="A273">
        <v>22774</v>
      </c>
      <c r="B273">
        <v>127</v>
      </c>
      <c r="C273" t="s">
        <v>471</v>
      </c>
      <c r="D273">
        <v>104</v>
      </c>
      <c r="E273" t="s">
        <v>39</v>
      </c>
      <c r="F273" s="2">
        <v>45499</v>
      </c>
      <c r="G273" t="s">
        <v>468</v>
      </c>
      <c r="H273" t="s">
        <v>637</v>
      </c>
      <c r="I273">
        <v>-980.17</v>
      </c>
    </row>
    <row r="274" spans="1:9" x14ac:dyDescent="0.35">
      <c r="A274">
        <v>22775</v>
      </c>
      <c r="B274">
        <v>127</v>
      </c>
      <c r="C274" t="s">
        <v>471</v>
      </c>
      <c r="D274">
        <v>104</v>
      </c>
      <c r="E274" t="s">
        <v>39</v>
      </c>
      <c r="F274" s="2">
        <v>45499</v>
      </c>
      <c r="G274" t="s">
        <v>468</v>
      </c>
      <c r="H274" t="s">
        <v>638</v>
      </c>
      <c r="I274">
        <v>-983</v>
      </c>
    </row>
    <row r="275" spans="1:9" x14ac:dyDescent="0.35">
      <c r="A275">
        <v>22776</v>
      </c>
      <c r="B275">
        <v>127</v>
      </c>
      <c r="C275" t="s">
        <v>471</v>
      </c>
      <c r="D275">
        <v>104</v>
      </c>
      <c r="E275" t="s">
        <v>39</v>
      </c>
      <c r="F275" s="2">
        <v>45499</v>
      </c>
      <c r="G275" t="s">
        <v>468</v>
      </c>
      <c r="H275" t="s">
        <v>639</v>
      </c>
      <c r="I275">
        <v>-2595.9</v>
      </c>
    </row>
    <row r="276" spans="1:9" x14ac:dyDescent="0.35">
      <c r="A276">
        <v>22777</v>
      </c>
      <c r="B276">
        <v>127</v>
      </c>
      <c r="C276" t="s">
        <v>471</v>
      </c>
      <c r="D276">
        <v>104</v>
      </c>
      <c r="E276" t="s">
        <v>39</v>
      </c>
      <c r="F276" s="2">
        <v>45499</v>
      </c>
      <c r="G276" t="s">
        <v>468</v>
      </c>
      <c r="H276" t="s">
        <v>640</v>
      </c>
      <c r="I276">
        <v>-1777.84</v>
      </c>
    </row>
    <row r="277" spans="1:9" x14ac:dyDescent="0.35">
      <c r="A277">
        <v>22778</v>
      </c>
      <c r="B277">
        <v>127</v>
      </c>
      <c r="C277" t="s">
        <v>471</v>
      </c>
      <c r="D277">
        <v>104</v>
      </c>
      <c r="E277" t="s">
        <v>39</v>
      </c>
      <c r="F277" s="2">
        <v>45499</v>
      </c>
      <c r="G277" t="s">
        <v>468</v>
      </c>
      <c r="H277" t="s">
        <v>564</v>
      </c>
      <c r="I277">
        <v>-2852.07</v>
      </c>
    </row>
    <row r="278" spans="1:9" x14ac:dyDescent="0.35">
      <c r="A278">
        <v>22779</v>
      </c>
      <c r="B278">
        <v>127</v>
      </c>
      <c r="C278" t="s">
        <v>471</v>
      </c>
      <c r="D278">
        <v>104</v>
      </c>
      <c r="E278" t="s">
        <v>39</v>
      </c>
      <c r="F278" s="2">
        <v>45499</v>
      </c>
      <c r="G278" t="s">
        <v>468</v>
      </c>
      <c r="H278" t="s">
        <v>641</v>
      </c>
      <c r="I278">
        <v>-3004.37</v>
      </c>
    </row>
    <row r="279" spans="1:9" x14ac:dyDescent="0.35">
      <c r="A279">
        <v>22780</v>
      </c>
      <c r="B279">
        <v>127</v>
      </c>
      <c r="C279" t="s">
        <v>471</v>
      </c>
      <c r="D279">
        <v>104</v>
      </c>
      <c r="E279" t="s">
        <v>39</v>
      </c>
      <c r="F279" s="2">
        <v>45499</v>
      </c>
      <c r="G279" t="s">
        <v>468</v>
      </c>
      <c r="H279" t="s">
        <v>480</v>
      </c>
      <c r="I279">
        <v>-9</v>
      </c>
    </row>
    <row r="280" spans="1:9" x14ac:dyDescent="0.35">
      <c r="A280">
        <v>22781</v>
      </c>
      <c r="B280">
        <v>127</v>
      </c>
      <c r="C280" t="s">
        <v>471</v>
      </c>
      <c r="D280">
        <v>104</v>
      </c>
      <c r="E280" t="s">
        <v>39</v>
      </c>
      <c r="F280" s="2">
        <v>45499</v>
      </c>
      <c r="G280" t="s">
        <v>468</v>
      </c>
      <c r="H280" t="s">
        <v>480</v>
      </c>
      <c r="I280">
        <v>-9</v>
      </c>
    </row>
    <row r="281" spans="1:9" x14ac:dyDescent="0.35">
      <c r="A281">
        <v>22782</v>
      </c>
      <c r="B281">
        <v>127</v>
      </c>
      <c r="C281" t="s">
        <v>471</v>
      </c>
      <c r="D281">
        <v>104</v>
      </c>
      <c r="E281" t="s">
        <v>39</v>
      </c>
      <c r="F281" s="2">
        <v>45499</v>
      </c>
      <c r="G281" t="s">
        <v>468</v>
      </c>
      <c r="H281" t="s">
        <v>480</v>
      </c>
      <c r="I281">
        <v>-9</v>
      </c>
    </row>
    <row r="282" spans="1:9" x14ac:dyDescent="0.35">
      <c r="A282">
        <v>22783</v>
      </c>
      <c r="B282">
        <v>127</v>
      </c>
      <c r="C282" t="s">
        <v>471</v>
      </c>
      <c r="D282">
        <v>104</v>
      </c>
      <c r="E282" t="s">
        <v>39</v>
      </c>
      <c r="F282" s="2">
        <v>45499</v>
      </c>
      <c r="G282" t="s">
        <v>468</v>
      </c>
      <c r="H282" t="s">
        <v>480</v>
      </c>
      <c r="I282">
        <v>-9</v>
      </c>
    </row>
    <row r="283" spans="1:9" x14ac:dyDescent="0.35">
      <c r="A283">
        <v>22784</v>
      </c>
      <c r="B283">
        <v>127</v>
      </c>
      <c r="C283" t="s">
        <v>471</v>
      </c>
      <c r="D283">
        <v>104</v>
      </c>
      <c r="E283" t="s">
        <v>39</v>
      </c>
      <c r="F283" s="2">
        <v>45499</v>
      </c>
      <c r="G283" t="s">
        <v>468</v>
      </c>
      <c r="H283" t="s">
        <v>480</v>
      </c>
      <c r="I283">
        <v>-9</v>
      </c>
    </row>
    <row r="284" spans="1:9" x14ac:dyDescent="0.35">
      <c r="A284">
        <v>22785</v>
      </c>
      <c r="B284">
        <v>127</v>
      </c>
      <c r="C284" t="s">
        <v>471</v>
      </c>
      <c r="D284">
        <v>104</v>
      </c>
      <c r="E284" t="s">
        <v>39</v>
      </c>
      <c r="F284" s="2">
        <v>45499</v>
      </c>
      <c r="G284" t="s">
        <v>468</v>
      </c>
      <c r="H284" t="s">
        <v>480</v>
      </c>
      <c r="I284">
        <v>-9</v>
      </c>
    </row>
    <row r="285" spans="1:9" x14ac:dyDescent="0.35">
      <c r="A285">
        <v>22786</v>
      </c>
      <c r="B285">
        <v>127</v>
      </c>
      <c r="C285" t="s">
        <v>471</v>
      </c>
      <c r="D285">
        <v>104</v>
      </c>
      <c r="E285" t="s">
        <v>39</v>
      </c>
      <c r="F285" s="2">
        <v>45499</v>
      </c>
      <c r="G285" t="s">
        <v>468</v>
      </c>
      <c r="H285" t="s">
        <v>480</v>
      </c>
      <c r="I285">
        <v>-9</v>
      </c>
    </row>
    <row r="286" spans="1:9" x14ac:dyDescent="0.35">
      <c r="A286">
        <v>22787</v>
      </c>
      <c r="B286">
        <v>127</v>
      </c>
      <c r="C286" t="s">
        <v>471</v>
      </c>
      <c r="D286">
        <v>104</v>
      </c>
      <c r="E286" t="s">
        <v>39</v>
      </c>
      <c r="F286" s="2">
        <v>45499</v>
      </c>
      <c r="G286" t="s">
        <v>468</v>
      </c>
      <c r="H286" t="s">
        <v>480</v>
      </c>
      <c r="I286">
        <v>-9</v>
      </c>
    </row>
    <row r="287" spans="1:9" x14ac:dyDescent="0.35">
      <c r="A287">
        <v>22788</v>
      </c>
      <c r="B287">
        <v>127</v>
      </c>
      <c r="C287" t="s">
        <v>471</v>
      </c>
      <c r="D287">
        <v>104</v>
      </c>
      <c r="E287" t="s">
        <v>39</v>
      </c>
      <c r="F287" s="2">
        <v>45499</v>
      </c>
      <c r="G287" t="s">
        <v>468</v>
      </c>
      <c r="H287" t="s">
        <v>470</v>
      </c>
      <c r="I287">
        <v>-9000</v>
      </c>
    </row>
    <row r="288" spans="1:9" x14ac:dyDescent="0.35">
      <c r="A288">
        <v>22789</v>
      </c>
      <c r="B288">
        <v>127</v>
      </c>
      <c r="C288" t="s">
        <v>471</v>
      </c>
      <c r="D288">
        <v>104</v>
      </c>
      <c r="E288" t="s">
        <v>39</v>
      </c>
      <c r="F288" s="2">
        <v>45499</v>
      </c>
      <c r="G288" t="s">
        <v>468</v>
      </c>
      <c r="H288" t="s">
        <v>642</v>
      </c>
      <c r="I288">
        <v>-5802</v>
      </c>
    </row>
    <row r="289" spans="1:9" x14ac:dyDescent="0.35">
      <c r="A289">
        <v>23138</v>
      </c>
      <c r="B289">
        <v>107</v>
      </c>
      <c r="C289" t="s">
        <v>481</v>
      </c>
      <c r="D289">
        <v>104</v>
      </c>
      <c r="E289" t="s">
        <v>39</v>
      </c>
      <c r="F289" s="2">
        <v>45499</v>
      </c>
      <c r="G289" t="s">
        <v>466</v>
      </c>
      <c r="I289">
        <v>2349.0300000000002</v>
      </c>
    </row>
    <row r="290" spans="1:9" x14ac:dyDescent="0.35">
      <c r="A290">
        <v>23139</v>
      </c>
      <c r="B290">
        <v>107</v>
      </c>
      <c r="C290" t="s">
        <v>481</v>
      </c>
      <c r="D290">
        <v>104</v>
      </c>
      <c r="E290" t="s">
        <v>39</v>
      </c>
      <c r="F290" s="2">
        <v>45499</v>
      </c>
      <c r="G290" t="s">
        <v>466</v>
      </c>
      <c r="I290">
        <v>771.38</v>
      </c>
    </row>
    <row r="291" spans="1:9" x14ac:dyDescent="0.35">
      <c r="A291">
        <v>22749</v>
      </c>
      <c r="B291">
        <v>127</v>
      </c>
      <c r="C291" t="s">
        <v>471</v>
      </c>
      <c r="D291">
        <v>104</v>
      </c>
      <c r="E291" t="s">
        <v>39</v>
      </c>
      <c r="F291" s="2">
        <v>45498</v>
      </c>
      <c r="G291" t="s">
        <v>466</v>
      </c>
      <c r="H291" t="s">
        <v>470</v>
      </c>
      <c r="I291">
        <v>57000</v>
      </c>
    </row>
    <row r="292" spans="1:9" x14ac:dyDescent="0.35">
      <c r="A292">
        <v>22750</v>
      </c>
      <c r="B292">
        <v>127</v>
      </c>
      <c r="C292" t="s">
        <v>471</v>
      </c>
      <c r="D292">
        <v>104</v>
      </c>
      <c r="E292" t="s">
        <v>39</v>
      </c>
      <c r="F292" s="2">
        <v>45498</v>
      </c>
      <c r="G292" t="s">
        <v>466</v>
      </c>
      <c r="H292" t="s">
        <v>470</v>
      </c>
      <c r="I292">
        <v>10</v>
      </c>
    </row>
    <row r="293" spans="1:9" x14ac:dyDescent="0.35">
      <c r="A293">
        <v>22751</v>
      </c>
      <c r="B293">
        <v>127</v>
      </c>
      <c r="C293" t="s">
        <v>471</v>
      </c>
      <c r="D293">
        <v>104</v>
      </c>
      <c r="E293" t="s">
        <v>39</v>
      </c>
      <c r="F293" s="2">
        <v>45498</v>
      </c>
      <c r="G293" t="s">
        <v>468</v>
      </c>
      <c r="H293" t="s">
        <v>643</v>
      </c>
      <c r="I293">
        <v>-501.3</v>
      </c>
    </row>
    <row r="294" spans="1:9" x14ac:dyDescent="0.35">
      <c r="A294">
        <v>22752</v>
      </c>
      <c r="B294">
        <v>127</v>
      </c>
      <c r="C294" t="s">
        <v>471</v>
      </c>
      <c r="D294">
        <v>104</v>
      </c>
      <c r="E294" t="s">
        <v>39</v>
      </c>
      <c r="F294" s="2">
        <v>45498</v>
      </c>
      <c r="G294" t="s">
        <v>468</v>
      </c>
      <c r="H294" t="s">
        <v>644</v>
      </c>
      <c r="I294">
        <v>-576.28</v>
      </c>
    </row>
    <row r="295" spans="1:9" x14ac:dyDescent="0.35">
      <c r="A295">
        <v>22753</v>
      </c>
      <c r="B295">
        <v>127</v>
      </c>
      <c r="C295" t="s">
        <v>471</v>
      </c>
      <c r="D295">
        <v>104</v>
      </c>
      <c r="E295" t="s">
        <v>39</v>
      </c>
      <c r="F295" s="2">
        <v>45498</v>
      </c>
      <c r="G295" t="s">
        <v>468</v>
      </c>
      <c r="H295" t="s">
        <v>645</v>
      </c>
      <c r="I295">
        <v>-670.38</v>
      </c>
    </row>
    <row r="296" spans="1:9" x14ac:dyDescent="0.35">
      <c r="A296">
        <v>22754</v>
      </c>
      <c r="B296">
        <v>127</v>
      </c>
      <c r="C296" t="s">
        <v>471</v>
      </c>
      <c r="D296">
        <v>104</v>
      </c>
      <c r="E296" t="s">
        <v>39</v>
      </c>
      <c r="F296" s="2">
        <v>45498</v>
      </c>
      <c r="G296" t="s">
        <v>468</v>
      </c>
      <c r="H296" t="s">
        <v>646</v>
      </c>
      <c r="I296">
        <v>-3167.71</v>
      </c>
    </row>
    <row r="297" spans="1:9" x14ac:dyDescent="0.35">
      <c r="A297">
        <v>22755</v>
      </c>
      <c r="B297">
        <v>127</v>
      </c>
      <c r="C297" t="s">
        <v>471</v>
      </c>
      <c r="D297">
        <v>104</v>
      </c>
      <c r="E297" t="s">
        <v>39</v>
      </c>
      <c r="F297" s="2">
        <v>45498</v>
      </c>
      <c r="G297" t="s">
        <v>468</v>
      </c>
      <c r="H297" t="s">
        <v>647</v>
      </c>
      <c r="I297">
        <v>-9794.74</v>
      </c>
    </row>
    <row r="298" spans="1:9" x14ac:dyDescent="0.35">
      <c r="A298">
        <v>22756</v>
      </c>
      <c r="B298">
        <v>127</v>
      </c>
      <c r="C298" t="s">
        <v>471</v>
      </c>
      <c r="D298">
        <v>104</v>
      </c>
      <c r="E298" t="s">
        <v>39</v>
      </c>
      <c r="F298" s="2">
        <v>45498</v>
      </c>
      <c r="G298" t="s">
        <v>468</v>
      </c>
      <c r="H298" t="s">
        <v>648</v>
      </c>
      <c r="I298">
        <v>-16700.419999999998</v>
      </c>
    </row>
    <row r="299" spans="1:9" x14ac:dyDescent="0.35">
      <c r="A299">
        <v>22757</v>
      </c>
      <c r="B299">
        <v>127</v>
      </c>
      <c r="C299" t="s">
        <v>471</v>
      </c>
      <c r="D299">
        <v>104</v>
      </c>
      <c r="E299" t="s">
        <v>39</v>
      </c>
      <c r="F299" s="2">
        <v>45498</v>
      </c>
      <c r="G299" t="s">
        <v>468</v>
      </c>
      <c r="H299" t="s">
        <v>649</v>
      </c>
      <c r="I299">
        <v>-1408.86</v>
      </c>
    </row>
    <row r="300" spans="1:9" x14ac:dyDescent="0.35">
      <c r="A300">
        <v>22758</v>
      </c>
      <c r="B300">
        <v>127</v>
      </c>
      <c r="C300" t="s">
        <v>471</v>
      </c>
      <c r="D300">
        <v>104</v>
      </c>
      <c r="E300" t="s">
        <v>39</v>
      </c>
      <c r="F300" s="2">
        <v>45498</v>
      </c>
      <c r="G300" t="s">
        <v>468</v>
      </c>
      <c r="H300" t="s">
        <v>480</v>
      </c>
      <c r="I300">
        <v>-3.5</v>
      </c>
    </row>
    <row r="301" spans="1:9" x14ac:dyDescent="0.35">
      <c r="A301">
        <v>22759</v>
      </c>
      <c r="B301">
        <v>127</v>
      </c>
      <c r="C301" t="s">
        <v>471</v>
      </c>
      <c r="D301">
        <v>104</v>
      </c>
      <c r="E301" t="s">
        <v>39</v>
      </c>
      <c r="F301" s="2">
        <v>45498</v>
      </c>
      <c r="G301" t="s">
        <v>468</v>
      </c>
      <c r="H301" t="s">
        <v>480</v>
      </c>
      <c r="I301">
        <v>-8.1199999999999992</v>
      </c>
    </row>
    <row r="302" spans="1:9" x14ac:dyDescent="0.35">
      <c r="A302">
        <v>22760</v>
      </c>
      <c r="B302">
        <v>127</v>
      </c>
      <c r="C302" t="s">
        <v>471</v>
      </c>
      <c r="D302">
        <v>104</v>
      </c>
      <c r="E302" t="s">
        <v>39</v>
      </c>
      <c r="F302" s="2">
        <v>45498</v>
      </c>
      <c r="G302" t="s">
        <v>468</v>
      </c>
      <c r="H302" t="s">
        <v>480</v>
      </c>
      <c r="I302">
        <v>-9</v>
      </c>
    </row>
    <row r="303" spans="1:9" x14ac:dyDescent="0.35">
      <c r="A303">
        <v>22761</v>
      </c>
      <c r="B303">
        <v>127</v>
      </c>
      <c r="C303" t="s">
        <v>471</v>
      </c>
      <c r="D303">
        <v>104</v>
      </c>
      <c r="E303" t="s">
        <v>39</v>
      </c>
      <c r="F303" s="2">
        <v>45498</v>
      </c>
      <c r="G303" t="s">
        <v>468</v>
      </c>
      <c r="H303" t="s">
        <v>470</v>
      </c>
      <c r="I303">
        <v>-3200</v>
      </c>
    </row>
    <row r="304" spans="1:9" x14ac:dyDescent="0.35">
      <c r="A304">
        <v>22763</v>
      </c>
      <c r="B304">
        <v>127</v>
      </c>
      <c r="C304" t="s">
        <v>471</v>
      </c>
      <c r="D304">
        <v>104</v>
      </c>
      <c r="E304" t="s">
        <v>39</v>
      </c>
      <c r="F304" s="2">
        <v>45498</v>
      </c>
      <c r="G304" t="s">
        <v>468</v>
      </c>
      <c r="H304" t="s">
        <v>650</v>
      </c>
      <c r="I304">
        <v>-216.14</v>
      </c>
    </row>
    <row r="305" spans="1:9" x14ac:dyDescent="0.35">
      <c r="A305">
        <v>22764</v>
      </c>
      <c r="B305">
        <v>127</v>
      </c>
      <c r="C305" t="s">
        <v>471</v>
      </c>
      <c r="D305">
        <v>104</v>
      </c>
      <c r="E305" t="s">
        <v>39</v>
      </c>
      <c r="F305" s="2">
        <v>45498</v>
      </c>
      <c r="G305" t="s">
        <v>468</v>
      </c>
      <c r="H305" t="s">
        <v>651</v>
      </c>
      <c r="I305">
        <v>-7380</v>
      </c>
    </row>
    <row r="306" spans="1:9" x14ac:dyDescent="0.35">
      <c r="A306">
        <v>22765</v>
      </c>
      <c r="B306">
        <v>127</v>
      </c>
      <c r="C306" t="s">
        <v>471</v>
      </c>
      <c r="D306">
        <v>104</v>
      </c>
      <c r="E306" t="s">
        <v>39</v>
      </c>
      <c r="F306" s="2">
        <v>45498</v>
      </c>
      <c r="G306" t="s">
        <v>468</v>
      </c>
      <c r="H306" t="s">
        <v>652</v>
      </c>
      <c r="I306">
        <v>-13085.4</v>
      </c>
    </row>
    <row r="307" spans="1:9" x14ac:dyDescent="0.35">
      <c r="A307">
        <v>22766</v>
      </c>
      <c r="B307">
        <v>127</v>
      </c>
      <c r="C307" t="s">
        <v>471</v>
      </c>
      <c r="D307">
        <v>104</v>
      </c>
      <c r="E307" t="s">
        <v>39</v>
      </c>
      <c r="F307" s="2">
        <v>45498</v>
      </c>
      <c r="G307" t="s">
        <v>468</v>
      </c>
      <c r="H307" t="s">
        <v>653</v>
      </c>
      <c r="I307">
        <v>-117.63</v>
      </c>
    </row>
    <row r="308" spans="1:9" x14ac:dyDescent="0.35">
      <c r="A308">
        <v>23136</v>
      </c>
      <c r="B308">
        <v>107</v>
      </c>
      <c r="C308" t="s">
        <v>481</v>
      </c>
      <c r="D308">
        <v>104</v>
      </c>
      <c r="E308" t="s">
        <v>39</v>
      </c>
      <c r="F308" s="2">
        <v>45498</v>
      </c>
      <c r="G308" t="s">
        <v>466</v>
      </c>
      <c r="I308">
        <v>237.72</v>
      </c>
    </row>
    <row r="309" spans="1:9" x14ac:dyDescent="0.35">
      <c r="A309">
        <v>23137</v>
      </c>
      <c r="B309">
        <v>107</v>
      </c>
      <c r="C309" t="s">
        <v>481</v>
      </c>
      <c r="D309">
        <v>104</v>
      </c>
      <c r="E309" t="s">
        <v>39</v>
      </c>
      <c r="F309" s="2">
        <v>45498</v>
      </c>
      <c r="G309" t="s">
        <v>466</v>
      </c>
      <c r="I309">
        <v>1204.21</v>
      </c>
    </row>
    <row r="310" spans="1:9" x14ac:dyDescent="0.35">
      <c r="A310">
        <v>22692</v>
      </c>
      <c r="B310">
        <v>110</v>
      </c>
      <c r="C310" t="s">
        <v>465</v>
      </c>
      <c r="D310">
        <v>104</v>
      </c>
      <c r="E310" t="s">
        <v>39</v>
      </c>
      <c r="F310" s="2">
        <v>45497</v>
      </c>
      <c r="G310" t="s">
        <v>466</v>
      </c>
      <c r="H310" t="s">
        <v>482</v>
      </c>
      <c r="I310">
        <v>150.55000000000001</v>
      </c>
    </row>
    <row r="311" spans="1:9" x14ac:dyDescent="0.35">
      <c r="A311">
        <v>22693</v>
      </c>
      <c r="B311">
        <v>110</v>
      </c>
      <c r="C311" t="s">
        <v>465</v>
      </c>
      <c r="D311">
        <v>104</v>
      </c>
      <c r="E311" t="s">
        <v>39</v>
      </c>
      <c r="F311" s="2">
        <v>45497</v>
      </c>
      <c r="G311" t="s">
        <v>466</v>
      </c>
      <c r="H311" t="s">
        <v>482</v>
      </c>
      <c r="I311">
        <v>110</v>
      </c>
    </row>
    <row r="312" spans="1:9" x14ac:dyDescent="0.35">
      <c r="A312">
        <v>22694</v>
      </c>
      <c r="B312">
        <v>110</v>
      </c>
      <c r="C312" t="s">
        <v>465</v>
      </c>
      <c r="D312">
        <v>104</v>
      </c>
      <c r="E312" t="s">
        <v>39</v>
      </c>
      <c r="F312" s="2">
        <v>45497</v>
      </c>
      <c r="G312" t="s">
        <v>466</v>
      </c>
      <c r="H312" t="s">
        <v>482</v>
      </c>
      <c r="I312">
        <v>774.12</v>
      </c>
    </row>
    <row r="313" spans="1:9" x14ac:dyDescent="0.35">
      <c r="A313">
        <v>22695</v>
      </c>
      <c r="B313">
        <v>110</v>
      </c>
      <c r="C313" t="s">
        <v>465</v>
      </c>
      <c r="D313">
        <v>104</v>
      </c>
      <c r="E313" t="s">
        <v>39</v>
      </c>
      <c r="F313" s="2">
        <v>45497</v>
      </c>
      <c r="G313" t="s">
        <v>466</v>
      </c>
      <c r="H313" t="s">
        <v>583</v>
      </c>
      <c r="I313">
        <v>2305.54</v>
      </c>
    </row>
    <row r="314" spans="1:9" x14ac:dyDescent="0.35">
      <c r="A314">
        <v>22696</v>
      </c>
      <c r="B314">
        <v>110</v>
      </c>
      <c r="C314" t="s">
        <v>465</v>
      </c>
      <c r="D314">
        <v>104</v>
      </c>
      <c r="E314" t="s">
        <v>39</v>
      </c>
      <c r="F314" s="2">
        <v>45497</v>
      </c>
      <c r="G314" t="s">
        <v>466</v>
      </c>
      <c r="H314" t="s">
        <v>654</v>
      </c>
      <c r="I314">
        <v>259.77</v>
      </c>
    </row>
    <row r="315" spans="1:9" x14ac:dyDescent="0.35">
      <c r="A315">
        <v>22697</v>
      </c>
      <c r="B315">
        <v>110</v>
      </c>
      <c r="C315" t="s">
        <v>465</v>
      </c>
      <c r="D315">
        <v>104</v>
      </c>
      <c r="E315" t="s">
        <v>39</v>
      </c>
      <c r="F315" s="2">
        <v>45497</v>
      </c>
      <c r="G315" t="s">
        <v>466</v>
      </c>
      <c r="H315" t="s">
        <v>655</v>
      </c>
      <c r="I315">
        <v>0.01</v>
      </c>
    </row>
    <row r="316" spans="1:9" x14ac:dyDescent="0.35">
      <c r="A316">
        <v>22698</v>
      </c>
      <c r="B316">
        <v>110</v>
      </c>
      <c r="C316" t="s">
        <v>465</v>
      </c>
      <c r="D316">
        <v>104</v>
      </c>
      <c r="E316" t="s">
        <v>39</v>
      </c>
      <c r="F316" s="2">
        <v>45497</v>
      </c>
      <c r="G316" t="s">
        <v>466</v>
      </c>
      <c r="H316" t="s">
        <v>655</v>
      </c>
      <c r="I316">
        <v>0.01</v>
      </c>
    </row>
    <row r="317" spans="1:9" x14ac:dyDescent="0.35">
      <c r="A317">
        <v>22699</v>
      </c>
      <c r="B317">
        <v>110</v>
      </c>
      <c r="C317" t="s">
        <v>465</v>
      </c>
      <c r="D317">
        <v>104</v>
      </c>
      <c r="E317" t="s">
        <v>39</v>
      </c>
      <c r="F317" s="2">
        <v>45497</v>
      </c>
      <c r="G317" t="s">
        <v>468</v>
      </c>
      <c r="H317" t="s">
        <v>470</v>
      </c>
      <c r="I317">
        <v>-3600</v>
      </c>
    </row>
    <row r="318" spans="1:9" x14ac:dyDescent="0.35">
      <c r="A318">
        <v>22727</v>
      </c>
      <c r="B318">
        <v>127</v>
      </c>
      <c r="C318" t="s">
        <v>471</v>
      </c>
      <c r="D318">
        <v>104</v>
      </c>
      <c r="E318" t="s">
        <v>39</v>
      </c>
      <c r="F318" s="2">
        <v>45497</v>
      </c>
      <c r="G318" t="s">
        <v>466</v>
      </c>
      <c r="H318" t="s">
        <v>470</v>
      </c>
      <c r="I318">
        <v>9500</v>
      </c>
    </row>
    <row r="319" spans="1:9" x14ac:dyDescent="0.35">
      <c r="A319">
        <v>22728</v>
      </c>
      <c r="B319">
        <v>127</v>
      </c>
      <c r="C319" t="s">
        <v>471</v>
      </c>
      <c r="D319">
        <v>104</v>
      </c>
      <c r="E319" t="s">
        <v>39</v>
      </c>
      <c r="F319" s="2">
        <v>45497</v>
      </c>
      <c r="G319" t="s">
        <v>466</v>
      </c>
      <c r="H319" t="s">
        <v>470</v>
      </c>
      <c r="I319">
        <v>30000</v>
      </c>
    </row>
    <row r="320" spans="1:9" x14ac:dyDescent="0.35">
      <c r="A320">
        <v>22729</v>
      </c>
      <c r="B320">
        <v>127</v>
      </c>
      <c r="C320" t="s">
        <v>471</v>
      </c>
      <c r="D320">
        <v>104</v>
      </c>
      <c r="E320" t="s">
        <v>39</v>
      </c>
      <c r="F320" s="2">
        <v>45497</v>
      </c>
      <c r="G320" t="s">
        <v>466</v>
      </c>
      <c r="H320" t="s">
        <v>470</v>
      </c>
      <c r="I320">
        <v>10</v>
      </c>
    </row>
    <row r="321" spans="1:9" x14ac:dyDescent="0.35">
      <c r="A321">
        <v>22730</v>
      </c>
      <c r="B321">
        <v>127</v>
      </c>
      <c r="C321" t="s">
        <v>471</v>
      </c>
      <c r="D321">
        <v>104</v>
      </c>
      <c r="E321" t="s">
        <v>39</v>
      </c>
      <c r="F321" s="2">
        <v>45497</v>
      </c>
      <c r="G321" t="s">
        <v>466</v>
      </c>
      <c r="H321" t="s">
        <v>482</v>
      </c>
      <c r="I321">
        <v>52.73</v>
      </c>
    </row>
    <row r="322" spans="1:9" x14ac:dyDescent="0.35">
      <c r="A322">
        <v>22731</v>
      </c>
      <c r="B322">
        <v>127</v>
      </c>
      <c r="C322" t="s">
        <v>471</v>
      </c>
      <c r="D322">
        <v>104</v>
      </c>
      <c r="E322" t="s">
        <v>39</v>
      </c>
      <c r="F322" s="2">
        <v>45497</v>
      </c>
      <c r="G322" t="s">
        <v>466</v>
      </c>
      <c r="H322" t="s">
        <v>482</v>
      </c>
      <c r="I322">
        <v>161.85</v>
      </c>
    </row>
    <row r="323" spans="1:9" x14ac:dyDescent="0.35">
      <c r="A323">
        <v>22732</v>
      </c>
      <c r="B323">
        <v>127</v>
      </c>
      <c r="C323" t="s">
        <v>471</v>
      </c>
      <c r="D323">
        <v>104</v>
      </c>
      <c r="E323" t="s">
        <v>39</v>
      </c>
      <c r="F323" s="2">
        <v>45497</v>
      </c>
      <c r="G323" t="s">
        <v>466</v>
      </c>
      <c r="H323" t="s">
        <v>656</v>
      </c>
      <c r="I323">
        <v>350</v>
      </c>
    </row>
    <row r="324" spans="1:9" x14ac:dyDescent="0.35">
      <c r="A324">
        <v>22733</v>
      </c>
      <c r="B324">
        <v>127</v>
      </c>
      <c r="C324" t="s">
        <v>471</v>
      </c>
      <c r="D324">
        <v>104</v>
      </c>
      <c r="E324" t="s">
        <v>39</v>
      </c>
      <c r="F324" s="2">
        <v>45497</v>
      </c>
      <c r="G324" t="s">
        <v>468</v>
      </c>
      <c r="H324" t="s">
        <v>657</v>
      </c>
      <c r="I324">
        <v>-212.83</v>
      </c>
    </row>
    <row r="325" spans="1:9" x14ac:dyDescent="0.35">
      <c r="A325">
        <v>22734</v>
      </c>
      <c r="B325">
        <v>127</v>
      </c>
      <c r="C325" t="s">
        <v>471</v>
      </c>
      <c r="D325">
        <v>104</v>
      </c>
      <c r="E325" t="s">
        <v>39</v>
      </c>
      <c r="F325" s="2">
        <v>45497</v>
      </c>
      <c r="G325" t="s">
        <v>468</v>
      </c>
      <c r="H325" t="s">
        <v>658</v>
      </c>
      <c r="I325">
        <v>-790</v>
      </c>
    </row>
    <row r="326" spans="1:9" x14ac:dyDescent="0.35">
      <c r="A326">
        <v>22735</v>
      </c>
      <c r="B326">
        <v>127</v>
      </c>
      <c r="C326" t="s">
        <v>471</v>
      </c>
      <c r="D326">
        <v>104</v>
      </c>
      <c r="E326" t="s">
        <v>39</v>
      </c>
      <c r="F326" s="2">
        <v>45497</v>
      </c>
      <c r="G326" t="s">
        <v>468</v>
      </c>
      <c r="H326" t="s">
        <v>659</v>
      </c>
      <c r="I326">
        <v>-1248.4000000000001</v>
      </c>
    </row>
    <row r="327" spans="1:9" x14ac:dyDescent="0.35">
      <c r="A327">
        <v>22736</v>
      </c>
      <c r="B327">
        <v>127</v>
      </c>
      <c r="C327" t="s">
        <v>471</v>
      </c>
      <c r="D327">
        <v>104</v>
      </c>
      <c r="E327" t="s">
        <v>39</v>
      </c>
      <c r="F327" s="2">
        <v>45497</v>
      </c>
      <c r="G327" t="s">
        <v>468</v>
      </c>
      <c r="H327" t="s">
        <v>660</v>
      </c>
      <c r="I327">
        <v>-1842.31</v>
      </c>
    </row>
    <row r="328" spans="1:9" x14ac:dyDescent="0.35">
      <c r="A328">
        <v>22737</v>
      </c>
      <c r="B328">
        <v>127</v>
      </c>
      <c r="C328" t="s">
        <v>471</v>
      </c>
      <c r="D328">
        <v>104</v>
      </c>
      <c r="E328" t="s">
        <v>39</v>
      </c>
      <c r="F328" s="2">
        <v>45497</v>
      </c>
      <c r="G328" t="s">
        <v>468</v>
      </c>
      <c r="H328" t="s">
        <v>661</v>
      </c>
      <c r="I328">
        <v>-1963.24</v>
      </c>
    </row>
    <row r="329" spans="1:9" x14ac:dyDescent="0.35">
      <c r="A329">
        <v>22738</v>
      </c>
      <c r="B329">
        <v>127</v>
      </c>
      <c r="C329" t="s">
        <v>471</v>
      </c>
      <c r="D329">
        <v>104</v>
      </c>
      <c r="E329" t="s">
        <v>39</v>
      </c>
      <c r="F329" s="2">
        <v>45497</v>
      </c>
      <c r="G329" t="s">
        <v>468</v>
      </c>
      <c r="H329" t="s">
        <v>662</v>
      </c>
      <c r="I329">
        <v>-1182.82</v>
      </c>
    </row>
    <row r="330" spans="1:9" x14ac:dyDescent="0.35">
      <c r="A330">
        <v>22739</v>
      </c>
      <c r="B330">
        <v>127</v>
      </c>
      <c r="C330" t="s">
        <v>471</v>
      </c>
      <c r="D330">
        <v>104</v>
      </c>
      <c r="E330" t="s">
        <v>39</v>
      </c>
      <c r="F330" s="2">
        <v>45497</v>
      </c>
      <c r="G330" t="s">
        <v>468</v>
      </c>
      <c r="H330" t="s">
        <v>592</v>
      </c>
      <c r="I330">
        <v>-569.36</v>
      </c>
    </row>
    <row r="331" spans="1:9" x14ac:dyDescent="0.35">
      <c r="A331">
        <v>22740</v>
      </c>
      <c r="B331">
        <v>127</v>
      </c>
      <c r="C331" t="s">
        <v>471</v>
      </c>
      <c r="D331">
        <v>104</v>
      </c>
      <c r="E331" t="s">
        <v>39</v>
      </c>
      <c r="F331" s="2">
        <v>45497</v>
      </c>
      <c r="G331" t="s">
        <v>468</v>
      </c>
      <c r="H331" t="s">
        <v>576</v>
      </c>
      <c r="I331">
        <v>-3540</v>
      </c>
    </row>
    <row r="332" spans="1:9" x14ac:dyDescent="0.35">
      <c r="A332">
        <v>22741</v>
      </c>
      <c r="B332">
        <v>127</v>
      </c>
      <c r="C332" t="s">
        <v>471</v>
      </c>
      <c r="D332">
        <v>104</v>
      </c>
      <c r="E332" t="s">
        <v>39</v>
      </c>
      <c r="F332" s="2">
        <v>45497</v>
      </c>
      <c r="G332" t="s">
        <v>468</v>
      </c>
      <c r="H332" t="s">
        <v>663</v>
      </c>
      <c r="I332">
        <v>-1070</v>
      </c>
    </row>
    <row r="333" spans="1:9" x14ac:dyDescent="0.35">
      <c r="A333">
        <v>22742</v>
      </c>
      <c r="B333">
        <v>127</v>
      </c>
      <c r="C333" t="s">
        <v>471</v>
      </c>
      <c r="D333">
        <v>104</v>
      </c>
      <c r="E333" t="s">
        <v>39</v>
      </c>
      <c r="F333" s="2">
        <v>45497</v>
      </c>
      <c r="G333" t="s">
        <v>468</v>
      </c>
      <c r="H333" t="s">
        <v>664</v>
      </c>
      <c r="I333">
        <v>-3540</v>
      </c>
    </row>
    <row r="334" spans="1:9" x14ac:dyDescent="0.35">
      <c r="A334">
        <v>22743</v>
      </c>
      <c r="B334">
        <v>127</v>
      </c>
      <c r="C334" t="s">
        <v>471</v>
      </c>
      <c r="D334">
        <v>104</v>
      </c>
      <c r="E334" t="s">
        <v>39</v>
      </c>
      <c r="F334" s="2">
        <v>45497</v>
      </c>
      <c r="G334" t="s">
        <v>468</v>
      </c>
      <c r="H334" t="s">
        <v>665</v>
      </c>
      <c r="I334">
        <v>-3540</v>
      </c>
    </row>
    <row r="335" spans="1:9" x14ac:dyDescent="0.35">
      <c r="A335">
        <v>22744</v>
      </c>
      <c r="B335">
        <v>127</v>
      </c>
      <c r="C335" t="s">
        <v>471</v>
      </c>
      <c r="D335">
        <v>104</v>
      </c>
      <c r="E335" t="s">
        <v>39</v>
      </c>
      <c r="F335" s="2">
        <v>45497</v>
      </c>
      <c r="G335" t="s">
        <v>468</v>
      </c>
      <c r="H335" t="s">
        <v>666</v>
      </c>
      <c r="I335">
        <v>-3540</v>
      </c>
    </row>
    <row r="336" spans="1:9" x14ac:dyDescent="0.35">
      <c r="A336">
        <v>22745</v>
      </c>
      <c r="B336">
        <v>127</v>
      </c>
      <c r="C336" t="s">
        <v>471</v>
      </c>
      <c r="D336">
        <v>104</v>
      </c>
      <c r="E336" t="s">
        <v>39</v>
      </c>
      <c r="F336" s="2">
        <v>45497</v>
      </c>
      <c r="G336" t="s">
        <v>468</v>
      </c>
      <c r="H336" t="s">
        <v>667</v>
      </c>
      <c r="I336">
        <v>-3540</v>
      </c>
    </row>
    <row r="337" spans="1:9" x14ac:dyDescent="0.35">
      <c r="A337">
        <v>22746</v>
      </c>
      <c r="B337">
        <v>127</v>
      </c>
      <c r="C337" t="s">
        <v>471</v>
      </c>
      <c r="D337">
        <v>104</v>
      </c>
      <c r="E337" t="s">
        <v>39</v>
      </c>
      <c r="F337" s="2">
        <v>45497</v>
      </c>
      <c r="G337" t="s">
        <v>468</v>
      </c>
      <c r="H337" t="s">
        <v>668</v>
      </c>
      <c r="I337">
        <v>-3540</v>
      </c>
    </row>
    <row r="338" spans="1:9" x14ac:dyDescent="0.35">
      <c r="A338">
        <v>22747</v>
      </c>
      <c r="B338">
        <v>127</v>
      </c>
      <c r="C338" t="s">
        <v>471</v>
      </c>
      <c r="D338">
        <v>104</v>
      </c>
      <c r="E338" t="s">
        <v>39</v>
      </c>
      <c r="F338" s="2">
        <v>45497</v>
      </c>
      <c r="G338" t="s">
        <v>468</v>
      </c>
      <c r="H338" t="s">
        <v>669</v>
      </c>
      <c r="I338">
        <v>-4960</v>
      </c>
    </row>
    <row r="339" spans="1:9" x14ac:dyDescent="0.35">
      <c r="A339">
        <v>22748</v>
      </c>
      <c r="B339">
        <v>127</v>
      </c>
      <c r="C339" t="s">
        <v>471</v>
      </c>
      <c r="D339">
        <v>104</v>
      </c>
      <c r="E339" t="s">
        <v>39</v>
      </c>
      <c r="F339" s="2">
        <v>45497</v>
      </c>
      <c r="G339" t="s">
        <v>468</v>
      </c>
      <c r="H339" t="s">
        <v>670</v>
      </c>
      <c r="I339">
        <v>-4995.62</v>
      </c>
    </row>
    <row r="340" spans="1:9" x14ac:dyDescent="0.35">
      <c r="A340">
        <v>23134</v>
      </c>
      <c r="B340">
        <v>107</v>
      </c>
      <c r="C340" t="s">
        <v>481</v>
      </c>
      <c r="D340">
        <v>104</v>
      </c>
      <c r="E340" t="s">
        <v>39</v>
      </c>
      <c r="F340" s="2">
        <v>45497</v>
      </c>
      <c r="G340" t="s">
        <v>466</v>
      </c>
      <c r="I340">
        <v>330.7</v>
      </c>
    </row>
    <row r="341" spans="1:9" x14ac:dyDescent="0.35">
      <c r="A341">
        <v>23135</v>
      </c>
      <c r="B341">
        <v>107</v>
      </c>
      <c r="C341" t="s">
        <v>481</v>
      </c>
      <c r="D341">
        <v>104</v>
      </c>
      <c r="E341" t="s">
        <v>39</v>
      </c>
      <c r="F341" s="2">
        <v>45497</v>
      </c>
      <c r="G341" t="s">
        <v>468</v>
      </c>
      <c r="I341">
        <v>-5000</v>
      </c>
    </row>
    <row r="342" spans="1:9" x14ac:dyDescent="0.35">
      <c r="A342">
        <v>22690</v>
      </c>
      <c r="B342">
        <v>110</v>
      </c>
      <c r="C342" t="s">
        <v>465</v>
      </c>
      <c r="D342">
        <v>104</v>
      </c>
      <c r="E342" t="s">
        <v>39</v>
      </c>
      <c r="F342" s="2">
        <v>45496</v>
      </c>
      <c r="G342" t="s">
        <v>466</v>
      </c>
      <c r="H342" t="s">
        <v>467</v>
      </c>
      <c r="I342">
        <v>855.82</v>
      </c>
    </row>
    <row r="343" spans="1:9" x14ac:dyDescent="0.35">
      <c r="A343">
        <v>22708</v>
      </c>
      <c r="B343">
        <v>127</v>
      </c>
      <c r="C343" t="s">
        <v>471</v>
      </c>
      <c r="D343">
        <v>104</v>
      </c>
      <c r="E343" t="s">
        <v>39</v>
      </c>
      <c r="F343" s="2">
        <v>45496</v>
      </c>
      <c r="G343" t="s">
        <v>466</v>
      </c>
      <c r="H343" t="s">
        <v>470</v>
      </c>
      <c r="I343">
        <v>10</v>
      </c>
    </row>
    <row r="344" spans="1:9" x14ac:dyDescent="0.35">
      <c r="A344">
        <v>22709</v>
      </c>
      <c r="B344">
        <v>127</v>
      </c>
      <c r="C344" t="s">
        <v>471</v>
      </c>
      <c r="D344">
        <v>104</v>
      </c>
      <c r="E344" t="s">
        <v>39</v>
      </c>
      <c r="F344" s="2">
        <v>45496</v>
      </c>
      <c r="G344" t="s">
        <v>466</v>
      </c>
      <c r="H344" t="s">
        <v>470</v>
      </c>
      <c r="I344">
        <v>20000</v>
      </c>
    </row>
    <row r="345" spans="1:9" x14ac:dyDescent="0.35">
      <c r="A345">
        <v>22710</v>
      </c>
      <c r="B345">
        <v>127</v>
      </c>
      <c r="C345" t="s">
        <v>471</v>
      </c>
      <c r="D345">
        <v>104</v>
      </c>
      <c r="E345" t="s">
        <v>39</v>
      </c>
      <c r="F345" s="2">
        <v>45496</v>
      </c>
      <c r="G345" t="s">
        <v>466</v>
      </c>
      <c r="H345" t="s">
        <v>671</v>
      </c>
      <c r="I345">
        <v>204.9</v>
      </c>
    </row>
    <row r="346" spans="1:9" x14ac:dyDescent="0.35">
      <c r="A346">
        <v>22711</v>
      </c>
      <c r="B346">
        <v>127</v>
      </c>
      <c r="C346" t="s">
        <v>471</v>
      </c>
      <c r="D346">
        <v>104</v>
      </c>
      <c r="E346" t="s">
        <v>39</v>
      </c>
      <c r="F346" s="2">
        <v>45496</v>
      </c>
      <c r="G346" t="s">
        <v>466</v>
      </c>
      <c r="H346" t="s">
        <v>672</v>
      </c>
      <c r="I346">
        <v>3925</v>
      </c>
    </row>
    <row r="347" spans="1:9" x14ac:dyDescent="0.35">
      <c r="A347">
        <v>22712</v>
      </c>
      <c r="B347">
        <v>127</v>
      </c>
      <c r="C347" t="s">
        <v>471</v>
      </c>
      <c r="D347">
        <v>104</v>
      </c>
      <c r="E347" t="s">
        <v>39</v>
      </c>
      <c r="F347" s="2">
        <v>45496</v>
      </c>
      <c r="G347" t="s">
        <v>468</v>
      </c>
      <c r="H347" t="s">
        <v>673</v>
      </c>
      <c r="I347">
        <v>-257.39999999999998</v>
      </c>
    </row>
    <row r="348" spans="1:9" x14ac:dyDescent="0.35">
      <c r="A348">
        <v>22713</v>
      </c>
      <c r="B348">
        <v>127</v>
      </c>
      <c r="C348" t="s">
        <v>471</v>
      </c>
      <c r="D348">
        <v>104</v>
      </c>
      <c r="E348" t="s">
        <v>39</v>
      </c>
      <c r="F348" s="2">
        <v>45496</v>
      </c>
      <c r="G348" t="s">
        <v>468</v>
      </c>
      <c r="H348" t="s">
        <v>674</v>
      </c>
      <c r="I348">
        <v>-316</v>
      </c>
    </row>
    <row r="349" spans="1:9" x14ac:dyDescent="0.35">
      <c r="A349">
        <v>22714</v>
      </c>
      <c r="B349">
        <v>127</v>
      </c>
      <c r="C349" t="s">
        <v>471</v>
      </c>
      <c r="D349">
        <v>104</v>
      </c>
      <c r="E349" t="s">
        <v>39</v>
      </c>
      <c r="F349" s="2">
        <v>45496</v>
      </c>
      <c r="G349" t="s">
        <v>468</v>
      </c>
      <c r="H349" t="s">
        <v>675</v>
      </c>
      <c r="I349">
        <v>-631.15</v>
      </c>
    </row>
    <row r="350" spans="1:9" x14ac:dyDescent="0.35">
      <c r="A350">
        <v>22715</v>
      </c>
      <c r="B350">
        <v>127</v>
      </c>
      <c r="C350" t="s">
        <v>471</v>
      </c>
      <c r="D350">
        <v>104</v>
      </c>
      <c r="E350" t="s">
        <v>39</v>
      </c>
      <c r="F350" s="2">
        <v>45496</v>
      </c>
      <c r="G350" t="s">
        <v>468</v>
      </c>
      <c r="H350" t="s">
        <v>676</v>
      </c>
      <c r="I350">
        <v>-647.71</v>
      </c>
    </row>
    <row r="351" spans="1:9" x14ac:dyDescent="0.35">
      <c r="A351">
        <v>22716</v>
      </c>
      <c r="B351">
        <v>127</v>
      </c>
      <c r="C351" t="s">
        <v>471</v>
      </c>
      <c r="D351">
        <v>104</v>
      </c>
      <c r="E351" t="s">
        <v>39</v>
      </c>
      <c r="F351" s="2">
        <v>45496</v>
      </c>
      <c r="G351" t="s">
        <v>468</v>
      </c>
      <c r="H351" t="s">
        <v>677</v>
      </c>
      <c r="I351">
        <v>-1203</v>
      </c>
    </row>
    <row r="352" spans="1:9" x14ac:dyDescent="0.35">
      <c r="A352">
        <v>22717</v>
      </c>
      <c r="B352">
        <v>127</v>
      </c>
      <c r="C352" t="s">
        <v>471</v>
      </c>
      <c r="D352">
        <v>104</v>
      </c>
      <c r="E352" t="s">
        <v>39</v>
      </c>
      <c r="F352" s="2">
        <v>45496</v>
      </c>
      <c r="G352" t="s">
        <v>468</v>
      </c>
      <c r="H352" t="s">
        <v>678</v>
      </c>
      <c r="I352">
        <v>-1241.8499999999999</v>
      </c>
    </row>
    <row r="353" spans="1:9" x14ac:dyDescent="0.35">
      <c r="A353">
        <v>22718</v>
      </c>
      <c r="B353">
        <v>127</v>
      </c>
      <c r="C353" t="s">
        <v>471</v>
      </c>
      <c r="D353">
        <v>104</v>
      </c>
      <c r="E353" t="s">
        <v>39</v>
      </c>
      <c r="F353" s="2">
        <v>45496</v>
      </c>
      <c r="G353" t="s">
        <v>468</v>
      </c>
      <c r="H353" t="s">
        <v>679</v>
      </c>
      <c r="I353">
        <v>-1451.6</v>
      </c>
    </row>
    <row r="354" spans="1:9" x14ac:dyDescent="0.35">
      <c r="A354">
        <v>22719</v>
      </c>
      <c r="B354">
        <v>127</v>
      </c>
      <c r="C354" t="s">
        <v>471</v>
      </c>
      <c r="D354">
        <v>104</v>
      </c>
      <c r="E354" t="s">
        <v>39</v>
      </c>
      <c r="F354" s="2">
        <v>45496</v>
      </c>
      <c r="G354" t="s">
        <v>468</v>
      </c>
      <c r="H354" t="s">
        <v>680</v>
      </c>
      <c r="I354">
        <v>-2972.9</v>
      </c>
    </row>
    <row r="355" spans="1:9" x14ac:dyDescent="0.35">
      <c r="A355">
        <v>22720</v>
      </c>
      <c r="B355">
        <v>127</v>
      </c>
      <c r="C355" t="s">
        <v>471</v>
      </c>
      <c r="D355">
        <v>104</v>
      </c>
      <c r="E355" t="s">
        <v>39</v>
      </c>
      <c r="F355" s="2">
        <v>45496</v>
      </c>
      <c r="G355" t="s">
        <v>468</v>
      </c>
      <c r="H355" t="s">
        <v>603</v>
      </c>
      <c r="I355">
        <v>-3007.53</v>
      </c>
    </row>
    <row r="356" spans="1:9" x14ac:dyDescent="0.35">
      <c r="A356">
        <v>22721</v>
      </c>
      <c r="B356">
        <v>127</v>
      </c>
      <c r="C356" t="s">
        <v>471</v>
      </c>
      <c r="D356">
        <v>104</v>
      </c>
      <c r="E356" t="s">
        <v>39</v>
      </c>
      <c r="F356" s="2">
        <v>45496</v>
      </c>
      <c r="G356" t="s">
        <v>468</v>
      </c>
      <c r="H356" t="s">
        <v>604</v>
      </c>
      <c r="I356">
        <v>-3766.74</v>
      </c>
    </row>
    <row r="357" spans="1:9" x14ac:dyDescent="0.35">
      <c r="A357">
        <v>22722</v>
      </c>
      <c r="B357">
        <v>127</v>
      </c>
      <c r="C357" t="s">
        <v>471</v>
      </c>
      <c r="D357">
        <v>104</v>
      </c>
      <c r="E357" t="s">
        <v>39</v>
      </c>
      <c r="F357" s="2">
        <v>45496</v>
      </c>
      <c r="G357" t="s">
        <v>468</v>
      </c>
      <c r="H357" t="s">
        <v>480</v>
      </c>
      <c r="I357">
        <v>-3.1</v>
      </c>
    </row>
    <row r="358" spans="1:9" x14ac:dyDescent="0.35">
      <c r="A358">
        <v>22723</v>
      </c>
      <c r="B358">
        <v>127</v>
      </c>
      <c r="C358" t="s">
        <v>471</v>
      </c>
      <c r="D358">
        <v>104</v>
      </c>
      <c r="E358" t="s">
        <v>39</v>
      </c>
      <c r="F358" s="2">
        <v>45496</v>
      </c>
      <c r="G358" t="s">
        <v>468</v>
      </c>
      <c r="H358" t="s">
        <v>592</v>
      </c>
      <c r="I358">
        <v>-627.48</v>
      </c>
    </row>
    <row r="359" spans="1:9" x14ac:dyDescent="0.35">
      <c r="A359">
        <v>22724</v>
      </c>
      <c r="B359">
        <v>127</v>
      </c>
      <c r="C359" t="s">
        <v>471</v>
      </c>
      <c r="D359">
        <v>104</v>
      </c>
      <c r="E359" t="s">
        <v>39</v>
      </c>
      <c r="F359" s="2">
        <v>45496</v>
      </c>
      <c r="G359" t="s">
        <v>468</v>
      </c>
      <c r="H359" t="s">
        <v>470</v>
      </c>
      <c r="I359">
        <v>-7300</v>
      </c>
    </row>
    <row r="360" spans="1:9" x14ac:dyDescent="0.35">
      <c r="A360">
        <v>22726</v>
      </c>
      <c r="B360">
        <v>127</v>
      </c>
      <c r="C360" t="s">
        <v>471</v>
      </c>
      <c r="D360">
        <v>104</v>
      </c>
      <c r="E360" t="s">
        <v>39</v>
      </c>
      <c r="F360" s="2">
        <v>45496</v>
      </c>
      <c r="G360" t="s">
        <v>468</v>
      </c>
      <c r="H360" t="s">
        <v>681</v>
      </c>
      <c r="I360">
        <v>-535</v>
      </c>
    </row>
    <row r="361" spans="1:9" x14ac:dyDescent="0.35">
      <c r="A361">
        <v>23133</v>
      </c>
      <c r="B361">
        <v>107</v>
      </c>
      <c r="C361" t="s">
        <v>481</v>
      </c>
      <c r="D361">
        <v>104</v>
      </c>
      <c r="E361" t="s">
        <v>39</v>
      </c>
      <c r="F361" s="2">
        <v>45496</v>
      </c>
      <c r="G361" t="s">
        <v>466</v>
      </c>
      <c r="I361">
        <v>485.8</v>
      </c>
    </row>
    <row r="362" spans="1:9" x14ac:dyDescent="0.35">
      <c r="A362">
        <v>21225</v>
      </c>
      <c r="B362">
        <v>110</v>
      </c>
      <c r="C362" t="s">
        <v>465</v>
      </c>
      <c r="D362">
        <v>104</v>
      </c>
      <c r="E362" t="s">
        <v>39</v>
      </c>
      <c r="F362" s="2">
        <v>45495</v>
      </c>
      <c r="G362" t="s">
        <v>466</v>
      </c>
      <c r="H362" t="s">
        <v>470</v>
      </c>
      <c r="I362">
        <v>10</v>
      </c>
    </row>
    <row r="363" spans="1:9" x14ac:dyDescent="0.35">
      <c r="A363">
        <v>21226</v>
      </c>
      <c r="B363">
        <v>110</v>
      </c>
      <c r="C363" t="s">
        <v>465</v>
      </c>
      <c r="D363">
        <v>104</v>
      </c>
      <c r="E363" t="s">
        <v>39</v>
      </c>
      <c r="F363" s="2">
        <v>45495</v>
      </c>
      <c r="G363" t="s">
        <v>466</v>
      </c>
      <c r="H363" t="s">
        <v>470</v>
      </c>
      <c r="I363">
        <v>3500</v>
      </c>
    </row>
    <row r="364" spans="1:9" x14ac:dyDescent="0.35">
      <c r="A364">
        <v>21227</v>
      </c>
      <c r="B364">
        <v>110</v>
      </c>
      <c r="C364" t="s">
        <v>465</v>
      </c>
      <c r="D364">
        <v>104</v>
      </c>
      <c r="E364" t="s">
        <v>39</v>
      </c>
      <c r="F364" s="2">
        <v>45495</v>
      </c>
      <c r="G364" t="s">
        <v>468</v>
      </c>
      <c r="H364" t="s">
        <v>682</v>
      </c>
      <c r="I364">
        <v>-900</v>
      </c>
    </row>
    <row r="365" spans="1:9" x14ac:dyDescent="0.35">
      <c r="A365">
        <v>21228</v>
      </c>
      <c r="B365">
        <v>110</v>
      </c>
      <c r="C365" t="s">
        <v>465</v>
      </c>
      <c r="D365">
        <v>104</v>
      </c>
      <c r="E365" t="s">
        <v>39</v>
      </c>
      <c r="F365" s="2">
        <v>45495</v>
      </c>
      <c r="G365" t="s">
        <v>468</v>
      </c>
      <c r="H365" t="s">
        <v>470</v>
      </c>
      <c r="I365">
        <v>-2500</v>
      </c>
    </row>
    <row r="366" spans="1:9" x14ac:dyDescent="0.35">
      <c r="A366">
        <v>21657</v>
      </c>
      <c r="B366">
        <v>127</v>
      </c>
      <c r="C366" t="s">
        <v>471</v>
      </c>
      <c r="D366">
        <v>104</v>
      </c>
      <c r="E366" t="s">
        <v>39</v>
      </c>
      <c r="F366" s="2">
        <v>45495</v>
      </c>
      <c r="G366" t="s">
        <v>466</v>
      </c>
      <c r="H366" t="s">
        <v>683</v>
      </c>
      <c r="I366">
        <v>4000</v>
      </c>
    </row>
    <row r="367" spans="1:9" x14ac:dyDescent="0.35">
      <c r="A367">
        <v>21658</v>
      </c>
      <c r="B367">
        <v>127</v>
      </c>
      <c r="C367" t="s">
        <v>471</v>
      </c>
      <c r="D367">
        <v>104</v>
      </c>
      <c r="E367" t="s">
        <v>39</v>
      </c>
      <c r="F367" s="2">
        <v>45495</v>
      </c>
      <c r="G367" t="s">
        <v>466</v>
      </c>
      <c r="H367" t="s">
        <v>470</v>
      </c>
      <c r="I367">
        <v>33000</v>
      </c>
    </row>
    <row r="368" spans="1:9" x14ac:dyDescent="0.35">
      <c r="A368">
        <v>21659</v>
      </c>
      <c r="B368">
        <v>127</v>
      </c>
      <c r="C368" t="s">
        <v>471</v>
      </c>
      <c r="D368">
        <v>104</v>
      </c>
      <c r="E368" t="s">
        <v>39</v>
      </c>
      <c r="F368" s="2">
        <v>45495</v>
      </c>
      <c r="G368" t="s">
        <v>466</v>
      </c>
      <c r="H368" t="s">
        <v>470</v>
      </c>
      <c r="I368">
        <v>60000</v>
      </c>
    </row>
    <row r="369" spans="1:9" x14ac:dyDescent="0.35">
      <c r="A369">
        <v>21660</v>
      </c>
      <c r="B369">
        <v>127</v>
      </c>
      <c r="C369" t="s">
        <v>471</v>
      </c>
      <c r="D369">
        <v>104</v>
      </c>
      <c r="E369" t="s">
        <v>39</v>
      </c>
      <c r="F369" s="2">
        <v>45495</v>
      </c>
      <c r="G369" t="s">
        <v>466</v>
      </c>
      <c r="H369" t="s">
        <v>470</v>
      </c>
      <c r="I369">
        <v>10</v>
      </c>
    </row>
    <row r="370" spans="1:9" x14ac:dyDescent="0.35">
      <c r="A370">
        <v>21661</v>
      </c>
      <c r="B370">
        <v>127</v>
      </c>
      <c r="C370" t="s">
        <v>471</v>
      </c>
      <c r="D370">
        <v>104</v>
      </c>
      <c r="E370" t="s">
        <v>39</v>
      </c>
      <c r="F370" s="2">
        <v>45495</v>
      </c>
      <c r="G370" t="s">
        <v>466</v>
      </c>
      <c r="H370" t="s">
        <v>684</v>
      </c>
      <c r="I370">
        <v>8094.46</v>
      </c>
    </row>
    <row r="371" spans="1:9" x14ac:dyDescent="0.35">
      <c r="A371">
        <v>21662</v>
      </c>
      <c r="B371">
        <v>127</v>
      </c>
      <c r="C371" t="s">
        <v>471</v>
      </c>
      <c r="D371">
        <v>104</v>
      </c>
      <c r="E371" t="s">
        <v>39</v>
      </c>
      <c r="F371" s="2">
        <v>45495</v>
      </c>
      <c r="G371" t="s">
        <v>466</v>
      </c>
      <c r="H371" t="s">
        <v>487</v>
      </c>
      <c r="I371">
        <v>209.22</v>
      </c>
    </row>
    <row r="372" spans="1:9" x14ac:dyDescent="0.35">
      <c r="A372">
        <v>21663</v>
      </c>
      <c r="B372">
        <v>127</v>
      </c>
      <c r="C372" t="s">
        <v>471</v>
      </c>
      <c r="D372">
        <v>104</v>
      </c>
      <c r="E372" t="s">
        <v>39</v>
      </c>
      <c r="F372" s="2">
        <v>45495</v>
      </c>
      <c r="G372" t="s">
        <v>468</v>
      </c>
      <c r="H372" t="s">
        <v>685</v>
      </c>
      <c r="I372">
        <v>-180.34</v>
      </c>
    </row>
    <row r="373" spans="1:9" x14ac:dyDescent="0.35">
      <c r="A373">
        <v>21664</v>
      </c>
      <c r="B373">
        <v>127</v>
      </c>
      <c r="C373" t="s">
        <v>471</v>
      </c>
      <c r="D373">
        <v>104</v>
      </c>
      <c r="E373" t="s">
        <v>39</v>
      </c>
      <c r="F373" s="2">
        <v>45495</v>
      </c>
      <c r="G373" t="s">
        <v>468</v>
      </c>
      <c r="H373" t="s">
        <v>686</v>
      </c>
      <c r="I373">
        <v>-185</v>
      </c>
    </row>
    <row r="374" spans="1:9" x14ac:dyDescent="0.35">
      <c r="A374">
        <v>21665</v>
      </c>
      <c r="B374">
        <v>127</v>
      </c>
      <c r="C374" t="s">
        <v>471</v>
      </c>
      <c r="D374">
        <v>104</v>
      </c>
      <c r="E374" t="s">
        <v>39</v>
      </c>
      <c r="F374" s="2">
        <v>45495</v>
      </c>
      <c r="G374" t="s">
        <v>468</v>
      </c>
      <c r="H374" t="s">
        <v>687</v>
      </c>
      <c r="I374">
        <v>-252</v>
      </c>
    </row>
    <row r="375" spans="1:9" x14ac:dyDescent="0.35">
      <c r="A375">
        <v>21666</v>
      </c>
      <c r="B375">
        <v>127</v>
      </c>
      <c r="C375" t="s">
        <v>471</v>
      </c>
      <c r="D375">
        <v>104</v>
      </c>
      <c r="E375" t="s">
        <v>39</v>
      </c>
      <c r="F375" s="2">
        <v>45495</v>
      </c>
      <c r="G375" t="s">
        <v>468</v>
      </c>
      <c r="H375" t="s">
        <v>688</v>
      </c>
      <c r="I375">
        <v>-340.78</v>
      </c>
    </row>
    <row r="376" spans="1:9" x14ac:dyDescent="0.35">
      <c r="A376">
        <v>21667</v>
      </c>
      <c r="B376">
        <v>127</v>
      </c>
      <c r="C376" t="s">
        <v>471</v>
      </c>
      <c r="D376">
        <v>104</v>
      </c>
      <c r="E376" t="s">
        <v>39</v>
      </c>
      <c r="F376" s="2">
        <v>45495</v>
      </c>
      <c r="G376" t="s">
        <v>468</v>
      </c>
      <c r="H376" t="s">
        <v>689</v>
      </c>
      <c r="I376">
        <v>-500.8</v>
      </c>
    </row>
    <row r="377" spans="1:9" x14ac:dyDescent="0.35">
      <c r="A377">
        <v>21668</v>
      </c>
      <c r="B377">
        <v>127</v>
      </c>
      <c r="C377" t="s">
        <v>471</v>
      </c>
      <c r="D377">
        <v>104</v>
      </c>
      <c r="E377" t="s">
        <v>39</v>
      </c>
      <c r="F377" s="2">
        <v>45495</v>
      </c>
      <c r="G377" t="s">
        <v>468</v>
      </c>
      <c r="H377" t="s">
        <v>690</v>
      </c>
      <c r="I377">
        <v>-518.69000000000005</v>
      </c>
    </row>
    <row r="378" spans="1:9" x14ac:dyDescent="0.35">
      <c r="A378">
        <v>21669</v>
      </c>
      <c r="B378">
        <v>127</v>
      </c>
      <c r="C378" t="s">
        <v>471</v>
      </c>
      <c r="D378">
        <v>104</v>
      </c>
      <c r="E378" t="s">
        <v>39</v>
      </c>
      <c r="F378" s="2">
        <v>45495</v>
      </c>
      <c r="G378" t="s">
        <v>468</v>
      </c>
      <c r="H378" t="s">
        <v>691</v>
      </c>
      <c r="I378">
        <v>-533</v>
      </c>
    </row>
    <row r="379" spans="1:9" x14ac:dyDescent="0.35">
      <c r="A379">
        <v>21670</v>
      </c>
      <c r="B379">
        <v>127</v>
      </c>
      <c r="C379" t="s">
        <v>471</v>
      </c>
      <c r="D379">
        <v>104</v>
      </c>
      <c r="E379" t="s">
        <v>39</v>
      </c>
      <c r="F379" s="2">
        <v>45495</v>
      </c>
      <c r="G379" t="s">
        <v>468</v>
      </c>
      <c r="H379" t="s">
        <v>692</v>
      </c>
      <c r="I379">
        <v>-632</v>
      </c>
    </row>
    <row r="380" spans="1:9" x14ac:dyDescent="0.35">
      <c r="A380">
        <v>21671</v>
      </c>
      <c r="B380">
        <v>127</v>
      </c>
      <c r="C380" t="s">
        <v>471</v>
      </c>
      <c r="D380">
        <v>104</v>
      </c>
      <c r="E380" t="s">
        <v>39</v>
      </c>
      <c r="F380" s="2">
        <v>45495</v>
      </c>
      <c r="G380" t="s">
        <v>468</v>
      </c>
      <c r="H380" t="s">
        <v>693</v>
      </c>
      <c r="I380">
        <v>-668.8</v>
      </c>
    </row>
    <row r="381" spans="1:9" x14ac:dyDescent="0.35">
      <c r="A381">
        <v>21672</v>
      </c>
      <c r="B381">
        <v>127</v>
      </c>
      <c r="C381" t="s">
        <v>471</v>
      </c>
      <c r="D381">
        <v>104</v>
      </c>
      <c r="E381" t="s">
        <v>39</v>
      </c>
      <c r="F381" s="2">
        <v>45495</v>
      </c>
      <c r="G381" t="s">
        <v>468</v>
      </c>
      <c r="H381" t="s">
        <v>694</v>
      </c>
      <c r="I381">
        <v>-762.68</v>
      </c>
    </row>
    <row r="382" spans="1:9" x14ac:dyDescent="0.35">
      <c r="A382">
        <v>21673</v>
      </c>
      <c r="B382">
        <v>127</v>
      </c>
      <c r="C382" t="s">
        <v>471</v>
      </c>
      <c r="D382">
        <v>104</v>
      </c>
      <c r="E382" t="s">
        <v>39</v>
      </c>
      <c r="F382" s="2">
        <v>45495</v>
      </c>
      <c r="G382" t="s">
        <v>468</v>
      </c>
      <c r="H382" t="s">
        <v>695</v>
      </c>
      <c r="I382">
        <v>-823.82</v>
      </c>
    </row>
    <row r="383" spans="1:9" x14ac:dyDescent="0.35">
      <c r="A383">
        <v>21674</v>
      </c>
      <c r="B383">
        <v>127</v>
      </c>
      <c r="C383" t="s">
        <v>471</v>
      </c>
      <c r="D383">
        <v>104</v>
      </c>
      <c r="E383" t="s">
        <v>39</v>
      </c>
      <c r="F383" s="2">
        <v>45495</v>
      </c>
      <c r="G383" t="s">
        <v>468</v>
      </c>
      <c r="H383" t="s">
        <v>696</v>
      </c>
      <c r="I383">
        <v>-919.66</v>
      </c>
    </row>
    <row r="384" spans="1:9" x14ac:dyDescent="0.35">
      <c r="A384">
        <v>21675</v>
      </c>
      <c r="B384">
        <v>127</v>
      </c>
      <c r="C384" t="s">
        <v>471</v>
      </c>
      <c r="D384">
        <v>104</v>
      </c>
      <c r="E384" t="s">
        <v>39</v>
      </c>
      <c r="F384" s="2">
        <v>45495</v>
      </c>
      <c r="G384" t="s">
        <v>468</v>
      </c>
      <c r="H384" t="s">
        <v>697</v>
      </c>
      <c r="I384">
        <v>-1114.46</v>
      </c>
    </row>
    <row r="385" spans="1:9" x14ac:dyDescent="0.35">
      <c r="A385">
        <v>21676</v>
      </c>
      <c r="B385">
        <v>127</v>
      </c>
      <c r="C385" t="s">
        <v>471</v>
      </c>
      <c r="D385">
        <v>104</v>
      </c>
      <c r="E385" t="s">
        <v>39</v>
      </c>
      <c r="F385" s="2">
        <v>45495</v>
      </c>
      <c r="G385" t="s">
        <v>468</v>
      </c>
      <c r="H385" t="s">
        <v>698</v>
      </c>
      <c r="I385">
        <v>-1174.1099999999999</v>
      </c>
    </row>
    <row r="386" spans="1:9" x14ac:dyDescent="0.35">
      <c r="A386">
        <v>21677</v>
      </c>
      <c r="B386">
        <v>127</v>
      </c>
      <c r="C386" t="s">
        <v>471</v>
      </c>
      <c r="D386">
        <v>104</v>
      </c>
      <c r="E386" t="s">
        <v>39</v>
      </c>
      <c r="F386" s="2">
        <v>45495</v>
      </c>
      <c r="G386" t="s">
        <v>468</v>
      </c>
      <c r="H386" t="s">
        <v>699</v>
      </c>
      <c r="I386">
        <v>-1211.45</v>
      </c>
    </row>
    <row r="387" spans="1:9" x14ac:dyDescent="0.35">
      <c r="A387">
        <v>21678</v>
      </c>
      <c r="B387">
        <v>127</v>
      </c>
      <c r="C387" t="s">
        <v>471</v>
      </c>
      <c r="D387">
        <v>104</v>
      </c>
      <c r="E387" t="s">
        <v>39</v>
      </c>
      <c r="F387" s="2">
        <v>45495</v>
      </c>
      <c r="G387" t="s">
        <v>468</v>
      </c>
      <c r="H387" t="s">
        <v>700</v>
      </c>
      <c r="I387">
        <v>-1256.92</v>
      </c>
    </row>
    <row r="388" spans="1:9" x14ac:dyDescent="0.35">
      <c r="A388">
        <v>21679</v>
      </c>
      <c r="B388">
        <v>127</v>
      </c>
      <c r="C388" t="s">
        <v>471</v>
      </c>
      <c r="D388">
        <v>104</v>
      </c>
      <c r="E388" t="s">
        <v>39</v>
      </c>
      <c r="F388" s="2">
        <v>45495</v>
      </c>
      <c r="G388" t="s">
        <v>468</v>
      </c>
      <c r="H388" t="s">
        <v>701</v>
      </c>
      <c r="I388">
        <v>-1692.45</v>
      </c>
    </row>
    <row r="389" spans="1:9" x14ac:dyDescent="0.35">
      <c r="A389">
        <v>21680</v>
      </c>
      <c r="B389">
        <v>127</v>
      </c>
      <c r="C389" t="s">
        <v>471</v>
      </c>
      <c r="D389">
        <v>104</v>
      </c>
      <c r="E389" t="s">
        <v>39</v>
      </c>
      <c r="F389" s="2">
        <v>45495</v>
      </c>
      <c r="G389" t="s">
        <v>468</v>
      </c>
      <c r="H389" t="s">
        <v>702</v>
      </c>
      <c r="I389">
        <v>-1828</v>
      </c>
    </row>
    <row r="390" spans="1:9" x14ac:dyDescent="0.35">
      <c r="A390">
        <v>21681</v>
      </c>
      <c r="B390">
        <v>127</v>
      </c>
      <c r="C390" t="s">
        <v>471</v>
      </c>
      <c r="D390">
        <v>104</v>
      </c>
      <c r="E390" t="s">
        <v>39</v>
      </c>
      <c r="F390" s="2">
        <v>45495</v>
      </c>
      <c r="G390" t="s">
        <v>468</v>
      </c>
      <c r="H390" t="s">
        <v>703</v>
      </c>
      <c r="I390">
        <v>-2517.77</v>
      </c>
    </row>
    <row r="391" spans="1:9" x14ac:dyDescent="0.35">
      <c r="A391">
        <v>21682</v>
      </c>
      <c r="B391">
        <v>127</v>
      </c>
      <c r="C391" t="s">
        <v>471</v>
      </c>
      <c r="D391">
        <v>104</v>
      </c>
      <c r="E391" t="s">
        <v>39</v>
      </c>
      <c r="F391" s="2">
        <v>45495</v>
      </c>
      <c r="G391" t="s">
        <v>468</v>
      </c>
      <c r="H391" t="s">
        <v>704</v>
      </c>
      <c r="I391">
        <v>-3102.25</v>
      </c>
    </row>
    <row r="392" spans="1:9" x14ac:dyDescent="0.35">
      <c r="A392">
        <v>21683</v>
      </c>
      <c r="B392">
        <v>127</v>
      </c>
      <c r="C392" t="s">
        <v>471</v>
      </c>
      <c r="D392">
        <v>104</v>
      </c>
      <c r="E392" t="s">
        <v>39</v>
      </c>
      <c r="F392" s="2">
        <v>45495</v>
      </c>
      <c r="G392" t="s">
        <v>468</v>
      </c>
      <c r="H392" t="s">
        <v>705</v>
      </c>
      <c r="I392">
        <v>-6580</v>
      </c>
    </row>
    <row r="393" spans="1:9" x14ac:dyDescent="0.35">
      <c r="A393">
        <v>21684</v>
      </c>
      <c r="B393">
        <v>127</v>
      </c>
      <c r="C393" t="s">
        <v>471</v>
      </c>
      <c r="D393">
        <v>104</v>
      </c>
      <c r="E393" t="s">
        <v>39</v>
      </c>
      <c r="F393" s="2">
        <v>45495</v>
      </c>
      <c r="G393" t="s">
        <v>468</v>
      </c>
      <c r="H393" t="s">
        <v>706</v>
      </c>
      <c r="I393">
        <v>-9849.16</v>
      </c>
    </row>
    <row r="394" spans="1:9" x14ac:dyDescent="0.35">
      <c r="A394">
        <v>21685</v>
      </c>
      <c r="B394">
        <v>127</v>
      </c>
      <c r="C394" t="s">
        <v>471</v>
      </c>
      <c r="D394">
        <v>104</v>
      </c>
      <c r="E394" t="s">
        <v>39</v>
      </c>
      <c r="F394" s="2">
        <v>45495</v>
      </c>
      <c r="G394" t="s">
        <v>468</v>
      </c>
      <c r="H394" t="s">
        <v>707</v>
      </c>
      <c r="I394">
        <v>-1147.77</v>
      </c>
    </row>
    <row r="395" spans="1:9" x14ac:dyDescent="0.35">
      <c r="A395">
        <v>21686</v>
      </c>
      <c r="B395">
        <v>127</v>
      </c>
      <c r="C395" t="s">
        <v>471</v>
      </c>
      <c r="D395">
        <v>104</v>
      </c>
      <c r="E395" t="s">
        <v>39</v>
      </c>
      <c r="F395" s="2">
        <v>45495</v>
      </c>
      <c r="G395" t="s">
        <v>468</v>
      </c>
      <c r="H395" t="s">
        <v>547</v>
      </c>
      <c r="I395">
        <v>-1500.75</v>
      </c>
    </row>
    <row r="396" spans="1:9" x14ac:dyDescent="0.35">
      <c r="A396">
        <v>21687</v>
      </c>
      <c r="B396">
        <v>127</v>
      </c>
      <c r="C396" t="s">
        <v>471</v>
      </c>
      <c r="D396">
        <v>104</v>
      </c>
      <c r="E396" t="s">
        <v>39</v>
      </c>
      <c r="F396" s="2">
        <v>45495</v>
      </c>
      <c r="G396" t="s">
        <v>468</v>
      </c>
      <c r="H396" t="s">
        <v>623</v>
      </c>
      <c r="I396">
        <v>-1527.6</v>
      </c>
    </row>
    <row r="397" spans="1:9" x14ac:dyDescent="0.35">
      <c r="A397">
        <v>21688</v>
      </c>
      <c r="B397">
        <v>127</v>
      </c>
      <c r="C397" t="s">
        <v>471</v>
      </c>
      <c r="D397">
        <v>104</v>
      </c>
      <c r="E397" t="s">
        <v>39</v>
      </c>
      <c r="F397" s="2">
        <v>45495</v>
      </c>
      <c r="G397" t="s">
        <v>468</v>
      </c>
      <c r="H397" t="s">
        <v>624</v>
      </c>
      <c r="I397">
        <v>-3027</v>
      </c>
    </row>
    <row r="398" spans="1:9" x14ac:dyDescent="0.35">
      <c r="A398">
        <v>21689</v>
      </c>
      <c r="B398">
        <v>127</v>
      </c>
      <c r="C398" t="s">
        <v>471</v>
      </c>
      <c r="D398">
        <v>104</v>
      </c>
      <c r="E398" t="s">
        <v>39</v>
      </c>
      <c r="F398" s="2">
        <v>45495</v>
      </c>
      <c r="G398" t="s">
        <v>468</v>
      </c>
      <c r="H398" t="s">
        <v>708</v>
      </c>
      <c r="I398">
        <v>-3198.09</v>
      </c>
    </row>
    <row r="399" spans="1:9" x14ac:dyDescent="0.35">
      <c r="A399">
        <v>21690</v>
      </c>
      <c r="B399">
        <v>127</v>
      </c>
      <c r="C399" t="s">
        <v>471</v>
      </c>
      <c r="D399">
        <v>104</v>
      </c>
      <c r="E399" t="s">
        <v>39</v>
      </c>
      <c r="F399" s="2">
        <v>45495</v>
      </c>
      <c r="G399" t="s">
        <v>468</v>
      </c>
      <c r="H399" t="s">
        <v>709</v>
      </c>
      <c r="I399">
        <v>-2600</v>
      </c>
    </row>
    <row r="400" spans="1:9" x14ac:dyDescent="0.35">
      <c r="A400">
        <v>21691</v>
      </c>
      <c r="B400">
        <v>127</v>
      </c>
      <c r="C400" t="s">
        <v>471</v>
      </c>
      <c r="D400">
        <v>104</v>
      </c>
      <c r="E400" t="s">
        <v>39</v>
      </c>
      <c r="F400" s="2">
        <v>45495</v>
      </c>
      <c r="G400" t="s">
        <v>468</v>
      </c>
      <c r="H400" t="s">
        <v>710</v>
      </c>
      <c r="I400">
        <v>-41233.870000000003</v>
      </c>
    </row>
    <row r="401" spans="1:9" x14ac:dyDescent="0.35">
      <c r="A401">
        <v>21692</v>
      </c>
      <c r="B401">
        <v>127</v>
      </c>
      <c r="C401" t="s">
        <v>471</v>
      </c>
      <c r="D401">
        <v>104</v>
      </c>
      <c r="E401" t="s">
        <v>39</v>
      </c>
      <c r="F401" s="2">
        <v>45495</v>
      </c>
      <c r="G401" t="s">
        <v>468</v>
      </c>
      <c r="H401" t="s">
        <v>711</v>
      </c>
      <c r="I401">
        <v>-8094.46</v>
      </c>
    </row>
    <row r="402" spans="1:9" x14ac:dyDescent="0.35">
      <c r="A402">
        <v>21693</v>
      </c>
      <c r="B402">
        <v>127</v>
      </c>
      <c r="C402" t="s">
        <v>471</v>
      </c>
      <c r="D402">
        <v>104</v>
      </c>
      <c r="E402" t="s">
        <v>39</v>
      </c>
      <c r="F402" s="2">
        <v>45495</v>
      </c>
      <c r="G402" t="s">
        <v>468</v>
      </c>
      <c r="H402" t="s">
        <v>712</v>
      </c>
      <c r="I402">
        <v>-580</v>
      </c>
    </row>
    <row r="403" spans="1:9" x14ac:dyDescent="0.35">
      <c r="A403">
        <v>21694</v>
      </c>
      <c r="B403">
        <v>127</v>
      </c>
      <c r="C403" t="s">
        <v>471</v>
      </c>
      <c r="D403">
        <v>104</v>
      </c>
      <c r="E403" t="s">
        <v>39</v>
      </c>
      <c r="F403" s="2">
        <v>45495</v>
      </c>
      <c r="G403" t="s">
        <v>468</v>
      </c>
      <c r="H403" t="s">
        <v>713</v>
      </c>
      <c r="I403">
        <v>-5510</v>
      </c>
    </row>
    <row r="404" spans="1:9" x14ac:dyDescent="0.35">
      <c r="A404">
        <v>21695</v>
      </c>
      <c r="B404">
        <v>127</v>
      </c>
      <c r="C404" t="s">
        <v>471</v>
      </c>
      <c r="D404">
        <v>104</v>
      </c>
      <c r="E404" t="s">
        <v>39</v>
      </c>
      <c r="F404" s="2">
        <v>45495</v>
      </c>
      <c r="G404" t="s">
        <v>468</v>
      </c>
      <c r="H404" t="s">
        <v>714</v>
      </c>
      <c r="I404">
        <v>-250</v>
      </c>
    </row>
    <row r="405" spans="1:9" x14ac:dyDescent="0.35">
      <c r="A405">
        <v>21240</v>
      </c>
      <c r="B405">
        <v>107</v>
      </c>
      <c r="C405" t="s">
        <v>481</v>
      </c>
      <c r="D405">
        <v>104</v>
      </c>
      <c r="E405" t="s">
        <v>39</v>
      </c>
      <c r="F405" s="2">
        <v>45495</v>
      </c>
      <c r="G405" t="s">
        <v>466</v>
      </c>
      <c r="I405">
        <v>1300.82</v>
      </c>
    </row>
    <row r="406" spans="1:9" x14ac:dyDescent="0.35">
      <c r="A406">
        <v>21216</v>
      </c>
      <c r="B406">
        <v>110</v>
      </c>
      <c r="C406" t="s">
        <v>465</v>
      </c>
      <c r="D406">
        <v>104</v>
      </c>
      <c r="E406" t="s">
        <v>39</v>
      </c>
      <c r="F406" s="2">
        <v>45492</v>
      </c>
      <c r="G406" t="s">
        <v>466</v>
      </c>
      <c r="H406" t="s">
        <v>482</v>
      </c>
      <c r="I406">
        <v>57.14</v>
      </c>
    </row>
    <row r="407" spans="1:9" x14ac:dyDescent="0.35">
      <c r="A407">
        <v>21217</v>
      </c>
      <c r="B407">
        <v>110</v>
      </c>
      <c r="C407" t="s">
        <v>465</v>
      </c>
      <c r="D407">
        <v>104</v>
      </c>
      <c r="E407" t="s">
        <v>39</v>
      </c>
      <c r="F407" s="2">
        <v>45492</v>
      </c>
      <c r="G407" t="s">
        <v>466</v>
      </c>
      <c r="H407" t="s">
        <v>482</v>
      </c>
      <c r="I407">
        <v>2008.66</v>
      </c>
    </row>
    <row r="408" spans="1:9" x14ac:dyDescent="0.35">
      <c r="A408">
        <v>21218</v>
      </c>
      <c r="B408">
        <v>110</v>
      </c>
      <c r="C408" t="s">
        <v>465</v>
      </c>
      <c r="D408">
        <v>104</v>
      </c>
      <c r="E408" t="s">
        <v>39</v>
      </c>
      <c r="F408" s="2">
        <v>45492</v>
      </c>
      <c r="G408" t="s">
        <v>466</v>
      </c>
      <c r="H408" t="s">
        <v>715</v>
      </c>
      <c r="I408">
        <v>23734.19</v>
      </c>
    </row>
    <row r="409" spans="1:9" x14ac:dyDescent="0.35">
      <c r="A409">
        <v>21219</v>
      </c>
      <c r="B409">
        <v>110</v>
      </c>
      <c r="C409" t="s">
        <v>465</v>
      </c>
      <c r="D409">
        <v>104</v>
      </c>
      <c r="E409" t="s">
        <v>39</v>
      </c>
      <c r="F409" s="2">
        <v>45492</v>
      </c>
      <c r="G409" t="s">
        <v>466</v>
      </c>
      <c r="H409" t="s">
        <v>655</v>
      </c>
      <c r="I409">
        <v>0.01</v>
      </c>
    </row>
    <row r="410" spans="1:9" x14ac:dyDescent="0.35">
      <c r="A410">
        <v>21220</v>
      </c>
      <c r="B410">
        <v>110</v>
      </c>
      <c r="C410" t="s">
        <v>465</v>
      </c>
      <c r="D410">
        <v>104</v>
      </c>
      <c r="E410" t="s">
        <v>39</v>
      </c>
      <c r="F410" s="2">
        <v>45492</v>
      </c>
      <c r="G410" t="s">
        <v>468</v>
      </c>
      <c r="H410" t="s">
        <v>716</v>
      </c>
      <c r="I410">
        <v>-2300</v>
      </c>
    </row>
    <row r="411" spans="1:9" x14ac:dyDescent="0.35">
      <c r="A411">
        <v>21221</v>
      </c>
      <c r="B411">
        <v>110</v>
      </c>
      <c r="C411" t="s">
        <v>465</v>
      </c>
      <c r="D411">
        <v>104</v>
      </c>
      <c r="E411" t="s">
        <v>39</v>
      </c>
      <c r="F411" s="2">
        <v>45492</v>
      </c>
      <c r="G411" t="s">
        <v>468</v>
      </c>
      <c r="H411" t="s">
        <v>470</v>
      </c>
      <c r="I411">
        <v>-23500</v>
      </c>
    </row>
    <row r="412" spans="1:9" x14ac:dyDescent="0.35">
      <c r="A412">
        <v>21222</v>
      </c>
      <c r="B412">
        <v>110</v>
      </c>
      <c r="C412" t="s">
        <v>465</v>
      </c>
      <c r="D412">
        <v>104</v>
      </c>
      <c r="E412" t="s">
        <v>39</v>
      </c>
      <c r="F412" s="2">
        <v>45492</v>
      </c>
      <c r="G412" t="s">
        <v>466</v>
      </c>
      <c r="H412" t="s">
        <v>482</v>
      </c>
      <c r="I412">
        <v>57.14</v>
      </c>
    </row>
    <row r="413" spans="1:9" x14ac:dyDescent="0.35">
      <c r="A413">
        <v>21223</v>
      </c>
      <c r="B413">
        <v>110</v>
      </c>
      <c r="C413" t="s">
        <v>465</v>
      </c>
      <c r="D413">
        <v>104</v>
      </c>
      <c r="E413" t="s">
        <v>39</v>
      </c>
      <c r="F413" s="2">
        <v>45492</v>
      </c>
      <c r="G413" t="s">
        <v>466</v>
      </c>
      <c r="H413" t="s">
        <v>482</v>
      </c>
      <c r="I413">
        <v>2008.66</v>
      </c>
    </row>
    <row r="414" spans="1:9" x14ac:dyDescent="0.35">
      <c r="A414">
        <v>21224</v>
      </c>
      <c r="B414">
        <v>110</v>
      </c>
      <c r="C414" t="s">
        <v>465</v>
      </c>
      <c r="D414">
        <v>104</v>
      </c>
      <c r="E414" t="s">
        <v>39</v>
      </c>
      <c r="F414" s="2">
        <v>45492</v>
      </c>
      <c r="G414" t="s">
        <v>466</v>
      </c>
      <c r="H414" t="s">
        <v>655</v>
      </c>
      <c r="I414">
        <v>0.01</v>
      </c>
    </row>
    <row r="415" spans="1:9" x14ac:dyDescent="0.35">
      <c r="A415">
        <v>21635</v>
      </c>
      <c r="B415">
        <v>127</v>
      </c>
      <c r="C415" t="s">
        <v>471</v>
      </c>
      <c r="D415">
        <v>104</v>
      </c>
      <c r="E415" t="s">
        <v>39</v>
      </c>
      <c r="F415" s="2">
        <v>45492</v>
      </c>
      <c r="G415" t="s">
        <v>466</v>
      </c>
      <c r="H415" t="s">
        <v>470</v>
      </c>
      <c r="I415">
        <v>10</v>
      </c>
    </row>
    <row r="416" spans="1:9" x14ac:dyDescent="0.35">
      <c r="A416">
        <v>21636</v>
      </c>
      <c r="B416">
        <v>127</v>
      </c>
      <c r="C416" t="s">
        <v>471</v>
      </c>
      <c r="D416">
        <v>104</v>
      </c>
      <c r="E416" t="s">
        <v>39</v>
      </c>
      <c r="F416" s="2">
        <v>45492</v>
      </c>
      <c r="G416" t="s">
        <v>466</v>
      </c>
      <c r="H416" t="s">
        <v>470</v>
      </c>
      <c r="I416">
        <v>22000</v>
      </c>
    </row>
    <row r="417" spans="1:9" x14ac:dyDescent="0.35">
      <c r="A417">
        <v>21637</v>
      </c>
      <c r="B417">
        <v>127</v>
      </c>
      <c r="C417" t="s">
        <v>471</v>
      </c>
      <c r="D417">
        <v>104</v>
      </c>
      <c r="E417" t="s">
        <v>39</v>
      </c>
      <c r="F417" s="2">
        <v>45492</v>
      </c>
      <c r="G417" t="s">
        <v>466</v>
      </c>
      <c r="H417" t="s">
        <v>470</v>
      </c>
      <c r="I417">
        <v>10</v>
      </c>
    </row>
    <row r="418" spans="1:9" x14ac:dyDescent="0.35">
      <c r="A418">
        <v>21638</v>
      </c>
      <c r="B418">
        <v>127</v>
      </c>
      <c r="C418" t="s">
        <v>471</v>
      </c>
      <c r="D418">
        <v>104</v>
      </c>
      <c r="E418" t="s">
        <v>39</v>
      </c>
      <c r="F418" s="2">
        <v>45492</v>
      </c>
      <c r="G418" t="s">
        <v>466</v>
      </c>
      <c r="H418" t="s">
        <v>717</v>
      </c>
      <c r="I418">
        <v>1600</v>
      </c>
    </row>
    <row r="419" spans="1:9" x14ac:dyDescent="0.35">
      <c r="A419">
        <v>21639</v>
      </c>
      <c r="B419">
        <v>127</v>
      </c>
      <c r="C419" t="s">
        <v>471</v>
      </c>
      <c r="D419">
        <v>104</v>
      </c>
      <c r="E419" t="s">
        <v>39</v>
      </c>
      <c r="F419" s="2">
        <v>45492</v>
      </c>
      <c r="G419" t="s">
        <v>466</v>
      </c>
      <c r="H419" t="s">
        <v>718</v>
      </c>
      <c r="I419">
        <v>1600</v>
      </c>
    </row>
    <row r="420" spans="1:9" x14ac:dyDescent="0.35">
      <c r="A420">
        <v>21640</v>
      </c>
      <c r="B420">
        <v>127</v>
      </c>
      <c r="C420" t="s">
        <v>471</v>
      </c>
      <c r="D420">
        <v>104</v>
      </c>
      <c r="E420" t="s">
        <v>39</v>
      </c>
      <c r="F420" s="2">
        <v>45492</v>
      </c>
      <c r="G420" t="s">
        <v>466</v>
      </c>
      <c r="H420" t="s">
        <v>719</v>
      </c>
      <c r="I420">
        <v>750</v>
      </c>
    </row>
    <row r="421" spans="1:9" x14ac:dyDescent="0.35">
      <c r="A421">
        <v>21641</v>
      </c>
      <c r="B421">
        <v>127</v>
      </c>
      <c r="C421" t="s">
        <v>471</v>
      </c>
      <c r="D421">
        <v>104</v>
      </c>
      <c r="E421" t="s">
        <v>39</v>
      </c>
      <c r="F421" s="2">
        <v>45492</v>
      </c>
      <c r="G421" t="s">
        <v>466</v>
      </c>
      <c r="H421" t="s">
        <v>720</v>
      </c>
      <c r="I421">
        <v>726</v>
      </c>
    </row>
    <row r="422" spans="1:9" x14ac:dyDescent="0.35">
      <c r="A422">
        <v>21642</v>
      </c>
      <c r="B422">
        <v>127</v>
      </c>
      <c r="C422" t="s">
        <v>471</v>
      </c>
      <c r="D422">
        <v>104</v>
      </c>
      <c r="E422" t="s">
        <v>39</v>
      </c>
      <c r="F422" s="2">
        <v>45492</v>
      </c>
      <c r="G422" t="s">
        <v>466</v>
      </c>
      <c r="H422" t="s">
        <v>721</v>
      </c>
      <c r="I422">
        <v>170</v>
      </c>
    </row>
    <row r="423" spans="1:9" x14ac:dyDescent="0.35">
      <c r="A423">
        <v>21643</v>
      </c>
      <c r="B423">
        <v>127</v>
      </c>
      <c r="C423" t="s">
        <v>471</v>
      </c>
      <c r="D423">
        <v>104</v>
      </c>
      <c r="E423" t="s">
        <v>39</v>
      </c>
      <c r="F423" s="2">
        <v>45492</v>
      </c>
      <c r="G423" t="s">
        <v>466</v>
      </c>
      <c r="H423" t="s">
        <v>722</v>
      </c>
      <c r="I423">
        <v>200</v>
      </c>
    </row>
    <row r="424" spans="1:9" x14ac:dyDescent="0.35">
      <c r="A424">
        <v>21644</v>
      </c>
      <c r="B424">
        <v>127</v>
      </c>
      <c r="C424" t="s">
        <v>471</v>
      </c>
      <c r="D424">
        <v>104</v>
      </c>
      <c r="E424" t="s">
        <v>39</v>
      </c>
      <c r="F424" s="2">
        <v>45492</v>
      </c>
      <c r="G424" t="s">
        <v>468</v>
      </c>
      <c r="H424" t="s">
        <v>723</v>
      </c>
      <c r="I424">
        <v>-149.68</v>
      </c>
    </row>
    <row r="425" spans="1:9" x14ac:dyDescent="0.35">
      <c r="A425">
        <v>21645</v>
      </c>
      <c r="B425">
        <v>127</v>
      </c>
      <c r="C425" t="s">
        <v>471</v>
      </c>
      <c r="D425">
        <v>104</v>
      </c>
      <c r="E425" t="s">
        <v>39</v>
      </c>
      <c r="F425" s="2">
        <v>45492</v>
      </c>
      <c r="G425" t="s">
        <v>468</v>
      </c>
      <c r="H425" t="s">
        <v>724</v>
      </c>
      <c r="I425">
        <v>-1054.25</v>
      </c>
    </row>
    <row r="426" spans="1:9" x14ac:dyDescent="0.35">
      <c r="A426">
        <v>21646</v>
      </c>
      <c r="B426">
        <v>127</v>
      </c>
      <c r="C426" t="s">
        <v>471</v>
      </c>
      <c r="D426">
        <v>104</v>
      </c>
      <c r="E426" t="s">
        <v>39</v>
      </c>
      <c r="F426" s="2">
        <v>45492</v>
      </c>
      <c r="G426" t="s">
        <v>468</v>
      </c>
      <c r="H426" t="s">
        <v>725</v>
      </c>
      <c r="I426">
        <v>-2101.48</v>
      </c>
    </row>
    <row r="427" spans="1:9" x14ac:dyDescent="0.35">
      <c r="A427">
        <v>21647</v>
      </c>
      <c r="B427">
        <v>127</v>
      </c>
      <c r="C427" t="s">
        <v>471</v>
      </c>
      <c r="D427">
        <v>104</v>
      </c>
      <c r="E427" t="s">
        <v>39</v>
      </c>
      <c r="F427" s="2">
        <v>45492</v>
      </c>
      <c r="G427" t="s">
        <v>468</v>
      </c>
      <c r="H427" t="s">
        <v>726</v>
      </c>
      <c r="I427">
        <v>-2280</v>
      </c>
    </row>
    <row r="428" spans="1:9" x14ac:dyDescent="0.35">
      <c r="A428">
        <v>21648</v>
      </c>
      <c r="B428">
        <v>127</v>
      </c>
      <c r="C428" t="s">
        <v>471</v>
      </c>
      <c r="D428">
        <v>104</v>
      </c>
      <c r="E428" t="s">
        <v>39</v>
      </c>
      <c r="F428" s="2">
        <v>45492</v>
      </c>
      <c r="G428" t="s">
        <v>468</v>
      </c>
      <c r="H428" t="s">
        <v>727</v>
      </c>
      <c r="I428">
        <v>-4503.63</v>
      </c>
    </row>
    <row r="429" spans="1:9" x14ac:dyDescent="0.35">
      <c r="A429">
        <v>21649</v>
      </c>
      <c r="B429">
        <v>127</v>
      </c>
      <c r="C429" t="s">
        <v>471</v>
      </c>
      <c r="D429">
        <v>104</v>
      </c>
      <c r="E429" t="s">
        <v>39</v>
      </c>
      <c r="F429" s="2">
        <v>45492</v>
      </c>
      <c r="G429" t="s">
        <v>468</v>
      </c>
      <c r="H429" t="s">
        <v>728</v>
      </c>
      <c r="I429">
        <v>-680.92</v>
      </c>
    </row>
    <row r="430" spans="1:9" x14ac:dyDescent="0.35">
      <c r="A430">
        <v>21650</v>
      </c>
      <c r="B430">
        <v>127</v>
      </c>
      <c r="C430" t="s">
        <v>471</v>
      </c>
      <c r="D430">
        <v>104</v>
      </c>
      <c r="E430" t="s">
        <v>39</v>
      </c>
      <c r="F430" s="2">
        <v>45492</v>
      </c>
      <c r="G430" t="s">
        <v>468</v>
      </c>
      <c r="H430" t="s">
        <v>729</v>
      </c>
      <c r="I430">
        <v>-1585.29</v>
      </c>
    </row>
    <row r="431" spans="1:9" x14ac:dyDescent="0.35">
      <c r="A431">
        <v>21651</v>
      </c>
      <c r="B431">
        <v>127</v>
      </c>
      <c r="C431" t="s">
        <v>471</v>
      </c>
      <c r="D431">
        <v>104</v>
      </c>
      <c r="E431" t="s">
        <v>39</v>
      </c>
      <c r="F431" s="2">
        <v>45492</v>
      </c>
      <c r="G431" t="s">
        <v>468</v>
      </c>
      <c r="H431" t="s">
        <v>641</v>
      </c>
      <c r="I431">
        <v>-3004.37</v>
      </c>
    </row>
    <row r="432" spans="1:9" x14ac:dyDescent="0.35">
      <c r="A432">
        <v>21652</v>
      </c>
      <c r="B432">
        <v>127</v>
      </c>
      <c r="C432" t="s">
        <v>471</v>
      </c>
      <c r="D432">
        <v>104</v>
      </c>
      <c r="E432" t="s">
        <v>39</v>
      </c>
      <c r="F432" s="2">
        <v>45492</v>
      </c>
      <c r="G432" t="s">
        <v>468</v>
      </c>
      <c r="H432" t="s">
        <v>730</v>
      </c>
      <c r="I432">
        <v>-3411.93</v>
      </c>
    </row>
    <row r="433" spans="1:9" x14ac:dyDescent="0.35">
      <c r="A433">
        <v>21653</v>
      </c>
      <c r="B433">
        <v>127</v>
      </c>
      <c r="C433" t="s">
        <v>471</v>
      </c>
      <c r="D433">
        <v>104</v>
      </c>
      <c r="E433" t="s">
        <v>39</v>
      </c>
      <c r="F433" s="2">
        <v>45492</v>
      </c>
      <c r="G433" t="s">
        <v>468</v>
      </c>
      <c r="H433" t="s">
        <v>470</v>
      </c>
      <c r="I433">
        <v>-8000</v>
      </c>
    </row>
    <row r="434" spans="1:9" x14ac:dyDescent="0.35">
      <c r="A434">
        <v>21655</v>
      </c>
      <c r="B434">
        <v>127</v>
      </c>
      <c r="C434" t="s">
        <v>471</v>
      </c>
      <c r="D434">
        <v>104</v>
      </c>
      <c r="E434" t="s">
        <v>39</v>
      </c>
      <c r="F434" s="2">
        <v>45492</v>
      </c>
      <c r="G434" t="s">
        <v>468</v>
      </c>
      <c r="H434" t="s">
        <v>731</v>
      </c>
      <c r="I434">
        <v>-222</v>
      </c>
    </row>
    <row r="435" spans="1:9" x14ac:dyDescent="0.35">
      <c r="A435">
        <v>21236</v>
      </c>
      <c r="B435">
        <v>107</v>
      </c>
      <c r="C435" t="s">
        <v>481</v>
      </c>
      <c r="D435">
        <v>104</v>
      </c>
      <c r="E435" t="s">
        <v>39</v>
      </c>
      <c r="F435" s="2">
        <v>45492</v>
      </c>
      <c r="G435" t="s">
        <v>466</v>
      </c>
      <c r="I435">
        <v>258.33</v>
      </c>
    </row>
    <row r="436" spans="1:9" x14ac:dyDescent="0.35">
      <c r="A436">
        <v>21237</v>
      </c>
      <c r="B436">
        <v>107</v>
      </c>
      <c r="C436" t="s">
        <v>481</v>
      </c>
      <c r="D436">
        <v>104</v>
      </c>
      <c r="E436" t="s">
        <v>39</v>
      </c>
      <c r="F436" s="2">
        <v>45492</v>
      </c>
      <c r="G436" t="s">
        <v>466</v>
      </c>
      <c r="I436">
        <v>2600.9899999999998</v>
      </c>
    </row>
    <row r="437" spans="1:9" x14ac:dyDescent="0.35">
      <c r="A437">
        <v>21238</v>
      </c>
      <c r="B437">
        <v>107</v>
      </c>
      <c r="C437" t="s">
        <v>481</v>
      </c>
      <c r="D437">
        <v>104</v>
      </c>
      <c r="E437" t="s">
        <v>39</v>
      </c>
      <c r="F437" s="2">
        <v>45492</v>
      </c>
      <c r="G437" t="s">
        <v>466</v>
      </c>
      <c r="I437">
        <v>364.11</v>
      </c>
    </row>
    <row r="438" spans="1:9" x14ac:dyDescent="0.35">
      <c r="A438">
        <v>21239</v>
      </c>
      <c r="B438">
        <v>107</v>
      </c>
      <c r="C438" t="s">
        <v>481</v>
      </c>
      <c r="D438">
        <v>104</v>
      </c>
      <c r="E438" t="s">
        <v>39</v>
      </c>
      <c r="F438" s="2">
        <v>45492</v>
      </c>
      <c r="G438" t="s">
        <v>468</v>
      </c>
      <c r="I438">
        <v>-5000</v>
      </c>
    </row>
    <row r="439" spans="1:9" x14ac:dyDescent="0.35">
      <c r="A439">
        <v>21603</v>
      </c>
      <c r="B439">
        <v>127</v>
      </c>
      <c r="C439" t="s">
        <v>471</v>
      </c>
      <c r="D439">
        <v>104</v>
      </c>
      <c r="E439" t="s">
        <v>39</v>
      </c>
      <c r="F439" s="2">
        <v>45491</v>
      </c>
      <c r="G439" t="s">
        <v>466</v>
      </c>
      <c r="H439" t="s">
        <v>470</v>
      </c>
      <c r="I439">
        <v>45000</v>
      </c>
    </row>
    <row r="440" spans="1:9" x14ac:dyDescent="0.35">
      <c r="A440">
        <v>21604</v>
      </c>
      <c r="B440">
        <v>127</v>
      </c>
      <c r="C440" t="s">
        <v>471</v>
      </c>
      <c r="D440">
        <v>104</v>
      </c>
      <c r="E440" t="s">
        <v>39</v>
      </c>
      <c r="F440" s="2">
        <v>45491</v>
      </c>
      <c r="G440" t="s">
        <v>466</v>
      </c>
      <c r="H440" t="s">
        <v>470</v>
      </c>
      <c r="I440">
        <v>10</v>
      </c>
    </row>
    <row r="441" spans="1:9" x14ac:dyDescent="0.35">
      <c r="A441">
        <v>21605</v>
      </c>
      <c r="B441">
        <v>127</v>
      </c>
      <c r="C441" t="s">
        <v>471</v>
      </c>
      <c r="D441">
        <v>104</v>
      </c>
      <c r="E441" t="s">
        <v>39</v>
      </c>
      <c r="F441" s="2">
        <v>45491</v>
      </c>
      <c r="G441" t="s">
        <v>466</v>
      </c>
      <c r="H441" t="s">
        <v>482</v>
      </c>
      <c r="I441">
        <v>47.76</v>
      </c>
    </row>
    <row r="442" spans="1:9" x14ac:dyDescent="0.35">
      <c r="A442">
        <v>21606</v>
      </c>
      <c r="B442">
        <v>127</v>
      </c>
      <c r="C442" t="s">
        <v>471</v>
      </c>
      <c r="D442">
        <v>104</v>
      </c>
      <c r="E442" t="s">
        <v>39</v>
      </c>
      <c r="F442" s="2">
        <v>45491</v>
      </c>
      <c r="G442" t="s">
        <v>468</v>
      </c>
      <c r="H442" t="s">
        <v>732</v>
      </c>
      <c r="I442">
        <v>-85.66</v>
      </c>
    </row>
    <row r="443" spans="1:9" x14ac:dyDescent="0.35">
      <c r="A443">
        <v>21607</v>
      </c>
      <c r="B443">
        <v>127</v>
      </c>
      <c r="C443" t="s">
        <v>471</v>
      </c>
      <c r="D443">
        <v>104</v>
      </c>
      <c r="E443" t="s">
        <v>39</v>
      </c>
      <c r="F443" s="2">
        <v>45491</v>
      </c>
      <c r="G443" t="s">
        <v>468</v>
      </c>
      <c r="H443" t="s">
        <v>733</v>
      </c>
      <c r="I443">
        <v>-188.4</v>
      </c>
    </row>
    <row r="444" spans="1:9" x14ac:dyDescent="0.35">
      <c r="A444">
        <v>21608</v>
      </c>
      <c r="B444">
        <v>127</v>
      </c>
      <c r="C444" t="s">
        <v>471</v>
      </c>
      <c r="D444">
        <v>104</v>
      </c>
      <c r="E444" t="s">
        <v>39</v>
      </c>
      <c r="F444" s="2">
        <v>45491</v>
      </c>
      <c r="G444" t="s">
        <v>468</v>
      </c>
      <c r="H444" t="s">
        <v>734</v>
      </c>
      <c r="I444">
        <v>-632</v>
      </c>
    </row>
    <row r="445" spans="1:9" x14ac:dyDescent="0.35">
      <c r="A445">
        <v>21609</v>
      </c>
      <c r="B445">
        <v>127</v>
      </c>
      <c r="C445" t="s">
        <v>471</v>
      </c>
      <c r="D445">
        <v>104</v>
      </c>
      <c r="E445" t="s">
        <v>39</v>
      </c>
      <c r="F445" s="2">
        <v>45491</v>
      </c>
      <c r="G445" t="s">
        <v>468</v>
      </c>
      <c r="H445" t="s">
        <v>735</v>
      </c>
      <c r="I445">
        <v>-760</v>
      </c>
    </row>
    <row r="446" spans="1:9" x14ac:dyDescent="0.35">
      <c r="A446">
        <v>21610</v>
      </c>
      <c r="B446">
        <v>127</v>
      </c>
      <c r="C446" t="s">
        <v>471</v>
      </c>
      <c r="D446">
        <v>104</v>
      </c>
      <c r="E446" t="s">
        <v>39</v>
      </c>
      <c r="F446" s="2">
        <v>45491</v>
      </c>
      <c r="G446" t="s">
        <v>468</v>
      </c>
      <c r="H446" t="s">
        <v>736</v>
      </c>
      <c r="I446">
        <v>-870.6</v>
      </c>
    </row>
    <row r="447" spans="1:9" x14ac:dyDescent="0.35">
      <c r="A447">
        <v>21611</v>
      </c>
      <c r="B447">
        <v>127</v>
      </c>
      <c r="C447" t="s">
        <v>471</v>
      </c>
      <c r="D447">
        <v>104</v>
      </c>
      <c r="E447" t="s">
        <v>39</v>
      </c>
      <c r="F447" s="2">
        <v>45491</v>
      </c>
      <c r="G447" t="s">
        <v>468</v>
      </c>
      <c r="H447" t="s">
        <v>737</v>
      </c>
      <c r="I447">
        <v>-1068.32</v>
      </c>
    </row>
    <row r="448" spans="1:9" x14ac:dyDescent="0.35">
      <c r="A448">
        <v>21612</v>
      </c>
      <c r="B448">
        <v>127</v>
      </c>
      <c r="C448" t="s">
        <v>471</v>
      </c>
      <c r="D448">
        <v>104</v>
      </c>
      <c r="E448" t="s">
        <v>39</v>
      </c>
      <c r="F448" s="2">
        <v>45491</v>
      </c>
      <c r="G448" t="s">
        <v>468</v>
      </c>
      <c r="H448" t="s">
        <v>738</v>
      </c>
      <c r="I448">
        <v>-1214.3699999999999</v>
      </c>
    </row>
    <row r="449" spans="1:9" x14ac:dyDescent="0.35">
      <c r="A449">
        <v>21613</v>
      </c>
      <c r="B449">
        <v>127</v>
      </c>
      <c r="C449" t="s">
        <v>471</v>
      </c>
      <c r="D449">
        <v>104</v>
      </c>
      <c r="E449" t="s">
        <v>39</v>
      </c>
      <c r="F449" s="2">
        <v>45491</v>
      </c>
      <c r="G449" t="s">
        <v>468</v>
      </c>
      <c r="H449" t="s">
        <v>739</v>
      </c>
      <c r="I449">
        <v>-1549.27</v>
      </c>
    </row>
    <row r="450" spans="1:9" x14ac:dyDescent="0.35">
      <c r="A450">
        <v>21614</v>
      </c>
      <c r="B450">
        <v>127</v>
      </c>
      <c r="C450" t="s">
        <v>471</v>
      </c>
      <c r="D450">
        <v>104</v>
      </c>
      <c r="E450" t="s">
        <v>39</v>
      </c>
      <c r="F450" s="2">
        <v>45491</v>
      </c>
      <c r="G450" t="s">
        <v>468</v>
      </c>
      <c r="H450" t="s">
        <v>740</v>
      </c>
      <c r="I450">
        <v>-1804.86</v>
      </c>
    </row>
    <row r="451" spans="1:9" x14ac:dyDescent="0.35">
      <c r="A451">
        <v>21615</v>
      </c>
      <c r="B451">
        <v>127</v>
      </c>
      <c r="C451" t="s">
        <v>471</v>
      </c>
      <c r="D451">
        <v>104</v>
      </c>
      <c r="E451" t="s">
        <v>39</v>
      </c>
      <c r="F451" s="2">
        <v>45491</v>
      </c>
      <c r="G451" t="s">
        <v>468</v>
      </c>
      <c r="H451" t="s">
        <v>741</v>
      </c>
      <c r="I451">
        <v>-19569</v>
      </c>
    </row>
    <row r="452" spans="1:9" x14ac:dyDescent="0.35">
      <c r="A452">
        <v>21616</v>
      </c>
      <c r="B452">
        <v>127</v>
      </c>
      <c r="C452" t="s">
        <v>471</v>
      </c>
      <c r="D452">
        <v>104</v>
      </c>
      <c r="E452" t="s">
        <v>39</v>
      </c>
      <c r="F452" s="2">
        <v>45491</v>
      </c>
      <c r="G452" t="s">
        <v>468</v>
      </c>
      <c r="H452" t="s">
        <v>562</v>
      </c>
      <c r="I452">
        <v>-1025.57</v>
      </c>
    </row>
    <row r="453" spans="1:9" x14ac:dyDescent="0.35">
      <c r="A453">
        <v>21617</v>
      </c>
      <c r="B453">
        <v>127</v>
      </c>
      <c r="C453" t="s">
        <v>471</v>
      </c>
      <c r="D453">
        <v>104</v>
      </c>
      <c r="E453" t="s">
        <v>39</v>
      </c>
      <c r="F453" s="2">
        <v>45491</v>
      </c>
      <c r="G453" t="s">
        <v>468</v>
      </c>
      <c r="H453" t="s">
        <v>649</v>
      </c>
      <c r="I453">
        <v>-1408.85</v>
      </c>
    </row>
    <row r="454" spans="1:9" x14ac:dyDescent="0.35">
      <c r="A454">
        <v>21618</v>
      </c>
      <c r="B454">
        <v>127</v>
      </c>
      <c r="C454" t="s">
        <v>471</v>
      </c>
      <c r="D454">
        <v>104</v>
      </c>
      <c r="E454" t="s">
        <v>39</v>
      </c>
      <c r="F454" s="2">
        <v>45491</v>
      </c>
      <c r="G454" t="s">
        <v>468</v>
      </c>
      <c r="H454" t="s">
        <v>742</v>
      </c>
      <c r="I454">
        <v>-454.56</v>
      </c>
    </row>
    <row r="455" spans="1:9" x14ac:dyDescent="0.35">
      <c r="A455">
        <v>21619</v>
      </c>
      <c r="B455">
        <v>127</v>
      </c>
      <c r="C455" t="s">
        <v>471</v>
      </c>
      <c r="D455">
        <v>104</v>
      </c>
      <c r="E455" t="s">
        <v>39</v>
      </c>
      <c r="F455" s="2">
        <v>45491</v>
      </c>
      <c r="G455" t="s">
        <v>468</v>
      </c>
      <c r="H455" t="s">
        <v>480</v>
      </c>
      <c r="I455">
        <v>-9</v>
      </c>
    </row>
    <row r="456" spans="1:9" x14ac:dyDescent="0.35">
      <c r="A456">
        <v>21620</v>
      </c>
      <c r="B456">
        <v>127</v>
      </c>
      <c r="C456" t="s">
        <v>471</v>
      </c>
      <c r="D456">
        <v>104</v>
      </c>
      <c r="E456" t="s">
        <v>39</v>
      </c>
      <c r="F456" s="2">
        <v>45491</v>
      </c>
      <c r="G456" t="s">
        <v>468</v>
      </c>
      <c r="H456" t="s">
        <v>480</v>
      </c>
      <c r="I456">
        <v>-9</v>
      </c>
    </row>
    <row r="457" spans="1:9" x14ac:dyDescent="0.35">
      <c r="A457">
        <v>21621</v>
      </c>
      <c r="B457">
        <v>127</v>
      </c>
      <c r="C457" t="s">
        <v>471</v>
      </c>
      <c r="D457">
        <v>104</v>
      </c>
      <c r="E457" t="s">
        <v>39</v>
      </c>
      <c r="F457" s="2">
        <v>45491</v>
      </c>
      <c r="G457" t="s">
        <v>468</v>
      </c>
      <c r="H457" t="s">
        <v>480</v>
      </c>
      <c r="I457">
        <v>-9</v>
      </c>
    </row>
    <row r="458" spans="1:9" x14ac:dyDescent="0.35">
      <c r="A458">
        <v>21622</v>
      </c>
      <c r="B458">
        <v>127</v>
      </c>
      <c r="C458" t="s">
        <v>471</v>
      </c>
      <c r="D458">
        <v>104</v>
      </c>
      <c r="E458" t="s">
        <v>39</v>
      </c>
      <c r="F458" s="2">
        <v>45491</v>
      </c>
      <c r="G458" t="s">
        <v>468</v>
      </c>
      <c r="H458" t="s">
        <v>480</v>
      </c>
      <c r="I458">
        <v>-9</v>
      </c>
    </row>
    <row r="459" spans="1:9" x14ac:dyDescent="0.35">
      <c r="A459">
        <v>21623</v>
      </c>
      <c r="B459">
        <v>127</v>
      </c>
      <c r="C459" t="s">
        <v>471</v>
      </c>
      <c r="D459">
        <v>104</v>
      </c>
      <c r="E459" t="s">
        <v>39</v>
      </c>
      <c r="F459" s="2">
        <v>45491</v>
      </c>
      <c r="G459" t="s">
        <v>468</v>
      </c>
      <c r="H459" t="s">
        <v>480</v>
      </c>
      <c r="I459">
        <v>-9</v>
      </c>
    </row>
    <row r="460" spans="1:9" x14ac:dyDescent="0.35">
      <c r="A460">
        <v>21624</v>
      </c>
      <c r="B460">
        <v>127</v>
      </c>
      <c r="C460" t="s">
        <v>471</v>
      </c>
      <c r="D460">
        <v>104</v>
      </c>
      <c r="E460" t="s">
        <v>39</v>
      </c>
      <c r="F460" s="2">
        <v>45491</v>
      </c>
      <c r="G460" t="s">
        <v>468</v>
      </c>
      <c r="H460" t="s">
        <v>480</v>
      </c>
      <c r="I460">
        <v>-9</v>
      </c>
    </row>
    <row r="461" spans="1:9" x14ac:dyDescent="0.35">
      <c r="A461">
        <v>21625</v>
      </c>
      <c r="B461">
        <v>127</v>
      </c>
      <c r="C461" t="s">
        <v>471</v>
      </c>
      <c r="D461">
        <v>104</v>
      </c>
      <c r="E461" t="s">
        <v>39</v>
      </c>
      <c r="F461" s="2">
        <v>45491</v>
      </c>
      <c r="G461" t="s">
        <v>468</v>
      </c>
      <c r="H461" t="s">
        <v>480</v>
      </c>
      <c r="I461">
        <v>-9</v>
      </c>
    </row>
    <row r="462" spans="1:9" x14ac:dyDescent="0.35">
      <c r="A462">
        <v>21626</v>
      </c>
      <c r="B462">
        <v>127</v>
      </c>
      <c r="C462" t="s">
        <v>471</v>
      </c>
      <c r="D462">
        <v>104</v>
      </c>
      <c r="E462" t="s">
        <v>39</v>
      </c>
      <c r="F462" s="2">
        <v>45491</v>
      </c>
      <c r="G462" t="s">
        <v>468</v>
      </c>
      <c r="H462" t="s">
        <v>480</v>
      </c>
      <c r="I462">
        <v>-9</v>
      </c>
    </row>
    <row r="463" spans="1:9" x14ac:dyDescent="0.35">
      <c r="A463">
        <v>21627</v>
      </c>
      <c r="B463">
        <v>127</v>
      </c>
      <c r="C463" t="s">
        <v>471</v>
      </c>
      <c r="D463">
        <v>104</v>
      </c>
      <c r="E463" t="s">
        <v>39</v>
      </c>
      <c r="F463" s="2">
        <v>45491</v>
      </c>
      <c r="G463" t="s">
        <v>468</v>
      </c>
      <c r="H463" t="s">
        <v>480</v>
      </c>
      <c r="I463">
        <v>-9</v>
      </c>
    </row>
    <row r="464" spans="1:9" x14ac:dyDescent="0.35">
      <c r="A464">
        <v>21628</v>
      </c>
      <c r="B464">
        <v>127</v>
      </c>
      <c r="C464" t="s">
        <v>471</v>
      </c>
      <c r="D464">
        <v>104</v>
      </c>
      <c r="E464" t="s">
        <v>39</v>
      </c>
      <c r="F464" s="2">
        <v>45491</v>
      </c>
      <c r="G464" t="s">
        <v>468</v>
      </c>
      <c r="H464" t="s">
        <v>480</v>
      </c>
      <c r="I464">
        <v>-9</v>
      </c>
    </row>
    <row r="465" spans="1:9" x14ac:dyDescent="0.35">
      <c r="A465">
        <v>21629</v>
      </c>
      <c r="B465">
        <v>127</v>
      </c>
      <c r="C465" t="s">
        <v>471</v>
      </c>
      <c r="D465">
        <v>104</v>
      </c>
      <c r="E465" t="s">
        <v>39</v>
      </c>
      <c r="F465" s="2">
        <v>45491</v>
      </c>
      <c r="G465" t="s">
        <v>468</v>
      </c>
      <c r="H465" t="s">
        <v>480</v>
      </c>
      <c r="I465">
        <v>-9</v>
      </c>
    </row>
    <row r="466" spans="1:9" x14ac:dyDescent="0.35">
      <c r="A466">
        <v>21630</v>
      </c>
      <c r="B466">
        <v>127</v>
      </c>
      <c r="C466" t="s">
        <v>471</v>
      </c>
      <c r="D466">
        <v>104</v>
      </c>
      <c r="E466" t="s">
        <v>39</v>
      </c>
      <c r="F466" s="2">
        <v>45491</v>
      </c>
      <c r="G466" t="s">
        <v>468</v>
      </c>
      <c r="H466" t="s">
        <v>480</v>
      </c>
      <c r="I466">
        <v>-9</v>
      </c>
    </row>
    <row r="467" spans="1:9" x14ac:dyDescent="0.35">
      <c r="A467">
        <v>21631</v>
      </c>
      <c r="B467">
        <v>127</v>
      </c>
      <c r="C467" t="s">
        <v>471</v>
      </c>
      <c r="D467">
        <v>104</v>
      </c>
      <c r="E467" t="s">
        <v>39</v>
      </c>
      <c r="F467" s="2">
        <v>45491</v>
      </c>
      <c r="G467" t="s">
        <v>468</v>
      </c>
      <c r="H467" t="s">
        <v>480</v>
      </c>
      <c r="I467">
        <v>-9</v>
      </c>
    </row>
    <row r="468" spans="1:9" x14ac:dyDescent="0.35">
      <c r="A468">
        <v>21632</v>
      </c>
      <c r="B468">
        <v>127</v>
      </c>
      <c r="C468" t="s">
        <v>471</v>
      </c>
      <c r="D468">
        <v>104</v>
      </c>
      <c r="E468" t="s">
        <v>39</v>
      </c>
      <c r="F468" s="2">
        <v>45491</v>
      </c>
      <c r="G468" t="s">
        <v>468</v>
      </c>
      <c r="H468" t="s">
        <v>480</v>
      </c>
      <c r="I468">
        <v>-9</v>
      </c>
    </row>
    <row r="469" spans="1:9" x14ac:dyDescent="0.35">
      <c r="A469">
        <v>21633</v>
      </c>
      <c r="B469">
        <v>127</v>
      </c>
      <c r="C469" t="s">
        <v>471</v>
      </c>
      <c r="D469">
        <v>104</v>
      </c>
      <c r="E469" t="s">
        <v>39</v>
      </c>
      <c r="F469" s="2">
        <v>45491</v>
      </c>
      <c r="G469" t="s">
        <v>468</v>
      </c>
      <c r="H469" t="s">
        <v>743</v>
      </c>
      <c r="I469">
        <v>-300.3</v>
      </c>
    </row>
    <row r="470" spans="1:9" x14ac:dyDescent="0.35">
      <c r="A470">
        <v>21634</v>
      </c>
      <c r="B470">
        <v>127</v>
      </c>
      <c r="C470" t="s">
        <v>471</v>
      </c>
      <c r="D470">
        <v>104</v>
      </c>
      <c r="E470" t="s">
        <v>39</v>
      </c>
      <c r="F470" s="2">
        <v>45491</v>
      </c>
      <c r="G470" t="s">
        <v>468</v>
      </c>
      <c r="H470" t="s">
        <v>470</v>
      </c>
      <c r="I470">
        <v>-14000</v>
      </c>
    </row>
    <row r="471" spans="1:9" x14ac:dyDescent="0.35">
      <c r="A471">
        <v>21233</v>
      </c>
      <c r="B471">
        <v>107</v>
      </c>
      <c r="C471" t="s">
        <v>481</v>
      </c>
      <c r="D471">
        <v>104</v>
      </c>
      <c r="E471" t="s">
        <v>39</v>
      </c>
      <c r="F471" s="2">
        <v>45491</v>
      </c>
      <c r="G471" t="s">
        <v>466</v>
      </c>
      <c r="I471">
        <v>171.42</v>
      </c>
    </row>
    <row r="472" spans="1:9" x14ac:dyDescent="0.35">
      <c r="A472">
        <v>21234</v>
      </c>
      <c r="B472">
        <v>107</v>
      </c>
      <c r="C472" t="s">
        <v>481</v>
      </c>
      <c r="D472">
        <v>104</v>
      </c>
      <c r="E472" t="s">
        <v>39</v>
      </c>
      <c r="F472" s="2">
        <v>45491</v>
      </c>
      <c r="G472" t="s">
        <v>466</v>
      </c>
      <c r="I472">
        <v>1769.92</v>
      </c>
    </row>
    <row r="473" spans="1:9" x14ac:dyDescent="0.35">
      <c r="A473">
        <v>21235</v>
      </c>
      <c r="B473">
        <v>107</v>
      </c>
      <c r="C473" t="s">
        <v>481</v>
      </c>
      <c r="D473">
        <v>104</v>
      </c>
      <c r="E473" t="s">
        <v>39</v>
      </c>
      <c r="F473" s="2">
        <v>45491</v>
      </c>
      <c r="G473" t="s">
        <v>468</v>
      </c>
      <c r="I473">
        <v>-5000</v>
      </c>
    </row>
    <row r="474" spans="1:9" x14ac:dyDescent="0.35">
      <c r="A474">
        <v>21213</v>
      </c>
      <c r="B474">
        <v>110</v>
      </c>
      <c r="C474" t="s">
        <v>465</v>
      </c>
      <c r="D474">
        <v>104</v>
      </c>
      <c r="E474" t="s">
        <v>39</v>
      </c>
      <c r="F474" s="2">
        <v>45490</v>
      </c>
      <c r="G474" t="s">
        <v>466</v>
      </c>
      <c r="H474" t="s">
        <v>744</v>
      </c>
      <c r="I474">
        <v>1762.17</v>
      </c>
    </row>
    <row r="475" spans="1:9" x14ac:dyDescent="0.35">
      <c r="A475">
        <v>21214</v>
      </c>
      <c r="B475">
        <v>110</v>
      </c>
      <c r="C475" t="s">
        <v>465</v>
      </c>
      <c r="D475">
        <v>104</v>
      </c>
      <c r="E475" t="s">
        <v>39</v>
      </c>
      <c r="F475" s="2">
        <v>45490</v>
      </c>
      <c r="G475" t="s">
        <v>466</v>
      </c>
      <c r="H475" t="s">
        <v>745</v>
      </c>
      <c r="I475">
        <v>397.04</v>
      </c>
    </row>
    <row r="476" spans="1:9" x14ac:dyDescent="0.35">
      <c r="A476">
        <v>21587</v>
      </c>
      <c r="B476">
        <v>127</v>
      </c>
      <c r="C476" t="s">
        <v>471</v>
      </c>
      <c r="D476">
        <v>104</v>
      </c>
      <c r="E476" t="s">
        <v>39</v>
      </c>
      <c r="F476" s="2">
        <v>45490</v>
      </c>
      <c r="G476" t="s">
        <v>466</v>
      </c>
      <c r="H476" t="s">
        <v>470</v>
      </c>
      <c r="I476">
        <v>10</v>
      </c>
    </row>
    <row r="477" spans="1:9" x14ac:dyDescent="0.35">
      <c r="A477">
        <v>21588</v>
      </c>
      <c r="B477">
        <v>127</v>
      </c>
      <c r="C477" t="s">
        <v>471</v>
      </c>
      <c r="D477">
        <v>104</v>
      </c>
      <c r="E477" t="s">
        <v>39</v>
      </c>
      <c r="F477" s="2">
        <v>45490</v>
      </c>
      <c r="G477" t="s">
        <v>466</v>
      </c>
      <c r="H477" t="s">
        <v>470</v>
      </c>
      <c r="I477">
        <v>65000</v>
      </c>
    </row>
    <row r="478" spans="1:9" x14ac:dyDescent="0.35">
      <c r="A478">
        <v>21589</v>
      </c>
      <c r="B478">
        <v>127</v>
      </c>
      <c r="C478" t="s">
        <v>471</v>
      </c>
      <c r="D478">
        <v>104</v>
      </c>
      <c r="E478" t="s">
        <v>39</v>
      </c>
      <c r="F478" s="2">
        <v>45490</v>
      </c>
      <c r="G478" t="s">
        <v>466</v>
      </c>
      <c r="H478" t="s">
        <v>482</v>
      </c>
      <c r="I478">
        <v>838.86</v>
      </c>
    </row>
    <row r="479" spans="1:9" x14ac:dyDescent="0.35">
      <c r="A479">
        <v>21590</v>
      </c>
      <c r="B479">
        <v>127</v>
      </c>
      <c r="C479" t="s">
        <v>471</v>
      </c>
      <c r="D479">
        <v>104</v>
      </c>
      <c r="E479" t="s">
        <v>39</v>
      </c>
      <c r="F479" s="2">
        <v>45490</v>
      </c>
      <c r="G479" t="s">
        <v>466</v>
      </c>
      <c r="H479" t="s">
        <v>482</v>
      </c>
      <c r="I479">
        <v>86.02</v>
      </c>
    </row>
    <row r="480" spans="1:9" x14ac:dyDescent="0.35">
      <c r="A480">
        <v>21591</v>
      </c>
      <c r="B480">
        <v>127</v>
      </c>
      <c r="C480" t="s">
        <v>471</v>
      </c>
      <c r="D480">
        <v>104</v>
      </c>
      <c r="E480" t="s">
        <v>39</v>
      </c>
      <c r="F480" s="2">
        <v>45490</v>
      </c>
      <c r="G480" t="s">
        <v>466</v>
      </c>
      <c r="H480" t="s">
        <v>482</v>
      </c>
      <c r="I480">
        <v>69.599999999999994</v>
      </c>
    </row>
    <row r="481" spans="1:9" x14ac:dyDescent="0.35">
      <c r="A481">
        <v>21592</v>
      </c>
      <c r="B481">
        <v>127</v>
      </c>
      <c r="C481" t="s">
        <v>471</v>
      </c>
      <c r="D481">
        <v>104</v>
      </c>
      <c r="E481" t="s">
        <v>39</v>
      </c>
      <c r="F481" s="2">
        <v>45490</v>
      </c>
      <c r="G481" t="s">
        <v>466</v>
      </c>
      <c r="H481" t="s">
        <v>655</v>
      </c>
      <c r="I481">
        <v>0.01</v>
      </c>
    </row>
    <row r="482" spans="1:9" x14ac:dyDescent="0.35">
      <c r="A482">
        <v>21593</v>
      </c>
      <c r="B482">
        <v>127</v>
      </c>
      <c r="C482" t="s">
        <v>471</v>
      </c>
      <c r="D482">
        <v>104</v>
      </c>
      <c r="E482" t="s">
        <v>39</v>
      </c>
      <c r="F482" s="2">
        <v>45490</v>
      </c>
      <c r="G482" t="s">
        <v>466</v>
      </c>
      <c r="H482" t="s">
        <v>655</v>
      </c>
      <c r="I482">
        <v>0.01</v>
      </c>
    </row>
    <row r="483" spans="1:9" x14ac:dyDescent="0.35">
      <c r="A483">
        <v>21594</v>
      </c>
      <c r="B483">
        <v>127</v>
      </c>
      <c r="C483" t="s">
        <v>471</v>
      </c>
      <c r="D483">
        <v>104</v>
      </c>
      <c r="E483" t="s">
        <v>39</v>
      </c>
      <c r="F483" s="2">
        <v>45490</v>
      </c>
      <c r="G483" t="s">
        <v>468</v>
      </c>
      <c r="H483" t="s">
        <v>746</v>
      </c>
      <c r="I483">
        <v>-252</v>
      </c>
    </row>
    <row r="484" spans="1:9" x14ac:dyDescent="0.35">
      <c r="A484">
        <v>21595</v>
      </c>
      <c r="B484">
        <v>127</v>
      </c>
      <c r="C484" t="s">
        <v>471</v>
      </c>
      <c r="D484">
        <v>104</v>
      </c>
      <c r="E484" t="s">
        <v>39</v>
      </c>
      <c r="F484" s="2">
        <v>45490</v>
      </c>
      <c r="G484" t="s">
        <v>468</v>
      </c>
      <c r="H484" t="s">
        <v>747</v>
      </c>
      <c r="I484">
        <v>-499.14</v>
      </c>
    </row>
    <row r="485" spans="1:9" x14ac:dyDescent="0.35">
      <c r="A485">
        <v>21596</v>
      </c>
      <c r="B485">
        <v>127</v>
      </c>
      <c r="C485" t="s">
        <v>471</v>
      </c>
      <c r="D485">
        <v>104</v>
      </c>
      <c r="E485" t="s">
        <v>39</v>
      </c>
      <c r="F485" s="2">
        <v>45490</v>
      </c>
      <c r="G485" t="s">
        <v>468</v>
      </c>
      <c r="H485" t="s">
        <v>748</v>
      </c>
      <c r="I485">
        <v>-597.25</v>
      </c>
    </row>
    <row r="486" spans="1:9" x14ac:dyDescent="0.35">
      <c r="A486">
        <v>21597</v>
      </c>
      <c r="B486">
        <v>127</v>
      </c>
      <c r="C486" t="s">
        <v>471</v>
      </c>
      <c r="D486">
        <v>104</v>
      </c>
      <c r="E486" t="s">
        <v>39</v>
      </c>
      <c r="F486" s="2">
        <v>45490</v>
      </c>
      <c r="G486" t="s">
        <v>468</v>
      </c>
      <c r="H486" t="s">
        <v>749</v>
      </c>
      <c r="I486">
        <v>-720</v>
      </c>
    </row>
    <row r="487" spans="1:9" x14ac:dyDescent="0.35">
      <c r="A487">
        <v>21598</v>
      </c>
      <c r="B487">
        <v>127</v>
      </c>
      <c r="C487" t="s">
        <v>471</v>
      </c>
      <c r="D487">
        <v>104</v>
      </c>
      <c r="E487" t="s">
        <v>39</v>
      </c>
      <c r="F487" s="2">
        <v>45490</v>
      </c>
      <c r="G487" t="s">
        <v>468</v>
      </c>
      <c r="H487" t="s">
        <v>750</v>
      </c>
      <c r="I487">
        <v>-1078.77</v>
      </c>
    </row>
    <row r="488" spans="1:9" x14ac:dyDescent="0.35">
      <c r="A488">
        <v>21599</v>
      </c>
      <c r="B488">
        <v>127</v>
      </c>
      <c r="C488" t="s">
        <v>471</v>
      </c>
      <c r="D488">
        <v>104</v>
      </c>
      <c r="E488" t="s">
        <v>39</v>
      </c>
      <c r="F488" s="2">
        <v>45490</v>
      </c>
      <c r="G488" t="s">
        <v>468</v>
      </c>
      <c r="H488" t="s">
        <v>751</v>
      </c>
      <c r="I488">
        <v>-1528</v>
      </c>
    </row>
    <row r="489" spans="1:9" x14ac:dyDescent="0.35">
      <c r="A489">
        <v>21600</v>
      </c>
      <c r="B489">
        <v>127</v>
      </c>
      <c r="C489" t="s">
        <v>471</v>
      </c>
      <c r="D489">
        <v>104</v>
      </c>
      <c r="E489" t="s">
        <v>39</v>
      </c>
      <c r="F489" s="2">
        <v>45490</v>
      </c>
      <c r="G489" t="s">
        <v>468</v>
      </c>
      <c r="H489" t="s">
        <v>752</v>
      </c>
      <c r="I489">
        <v>-55850.8</v>
      </c>
    </row>
    <row r="490" spans="1:9" x14ac:dyDescent="0.35">
      <c r="A490">
        <v>21601</v>
      </c>
      <c r="B490">
        <v>127</v>
      </c>
      <c r="C490" t="s">
        <v>471</v>
      </c>
      <c r="D490">
        <v>104</v>
      </c>
      <c r="E490" t="s">
        <v>39</v>
      </c>
      <c r="F490" s="2">
        <v>45490</v>
      </c>
      <c r="G490" t="s">
        <v>468</v>
      </c>
      <c r="H490" t="s">
        <v>753</v>
      </c>
      <c r="I490">
        <v>-1478.54</v>
      </c>
    </row>
    <row r="491" spans="1:9" x14ac:dyDescent="0.35">
      <c r="A491">
        <v>21602</v>
      </c>
      <c r="B491">
        <v>127</v>
      </c>
      <c r="C491" t="s">
        <v>471</v>
      </c>
      <c r="D491">
        <v>104</v>
      </c>
      <c r="E491" t="s">
        <v>39</v>
      </c>
      <c r="F491" s="2">
        <v>45490</v>
      </c>
      <c r="G491" t="s">
        <v>468</v>
      </c>
      <c r="H491" t="s">
        <v>470</v>
      </c>
      <c r="I491">
        <v>-4000</v>
      </c>
    </row>
    <row r="492" spans="1:9" x14ac:dyDescent="0.35">
      <c r="A492">
        <v>21230</v>
      </c>
      <c r="B492">
        <v>107</v>
      </c>
      <c r="C492" t="s">
        <v>481</v>
      </c>
      <c r="D492">
        <v>104</v>
      </c>
      <c r="E492" t="s">
        <v>39</v>
      </c>
      <c r="F492" s="2">
        <v>45490</v>
      </c>
      <c r="G492" t="s">
        <v>466</v>
      </c>
      <c r="I492">
        <v>135.94</v>
      </c>
    </row>
    <row r="493" spans="1:9" x14ac:dyDescent="0.35">
      <c r="A493">
        <v>21231</v>
      </c>
      <c r="B493">
        <v>107</v>
      </c>
      <c r="C493" t="s">
        <v>481</v>
      </c>
      <c r="D493">
        <v>104</v>
      </c>
      <c r="E493" t="s">
        <v>39</v>
      </c>
      <c r="F493" s="2">
        <v>45490</v>
      </c>
      <c r="G493" t="s">
        <v>466</v>
      </c>
      <c r="I493">
        <v>249.19</v>
      </c>
    </row>
    <row r="494" spans="1:9" x14ac:dyDescent="0.35">
      <c r="A494">
        <v>21232</v>
      </c>
      <c r="B494">
        <v>107</v>
      </c>
      <c r="C494" t="s">
        <v>481</v>
      </c>
      <c r="D494">
        <v>104</v>
      </c>
      <c r="E494" t="s">
        <v>39</v>
      </c>
      <c r="F494" s="2">
        <v>45490</v>
      </c>
      <c r="G494" t="s">
        <v>468</v>
      </c>
      <c r="I494">
        <v>-5000</v>
      </c>
    </row>
    <row r="495" spans="1:9" x14ac:dyDescent="0.35">
      <c r="A495">
        <v>21209</v>
      </c>
      <c r="B495">
        <v>110</v>
      </c>
      <c r="C495" t="s">
        <v>465</v>
      </c>
      <c r="D495">
        <v>104</v>
      </c>
      <c r="E495" t="s">
        <v>39</v>
      </c>
      <c r="F495" s="2">
        <v>45489</v>
      </c>
      <c r="G495" t="s">
        <v>466</v>
      </c>
      <c r="H495" t="s">
        <v>470</v>
      </c>
      <c r="I495">
        <v>1450</v>
      </c>
    </row>
    <row r="496" spans="1:9" x14ac:dyDescent="0.35">
      <c r="A496">
        <v>21210</v>
      </c>
      <c r="B496">
        <v>110</v>
      </c>
      <c r="C496" t="s">
        <v>465</v>
      </c>
      <c r="D496">
        <v>104</v>
      </c>
      <c r="E496" t="s">
        <v>39</v>
      </c>
      <c r="F496" s="2">
        <v>45489</v>
      </c>
      <c r="G496" t="s">
        <v>466</v>
      </c>
      <c r="H496" t="s">
        <v>470</v>
      </c>
      <c r="I496">
        <v>10</v>
      </c>
    </row>
    <row r="497" spans="1:9" x14ac:dyDescent="0.35">
      <c r="A497">
        <v>21211</v>
      </c>
      <c r="B497">
        <v>110</v>
      </c>
      <c r="C497" t="s">
        <v>465</v>
      </c>
      <c r="D497">
        <v>104</v>
      </c>
      <c r="E497" t="s">
        <v>39</v>
      </c>
      <c r="F497" s="2">
        <v>45489</v>
      </c>
      <c r="G497" t="s">
        <v>468</v>
      </c>
      <c r="H497" t="s">
        <v>754</v>
      </c>
      <c r="I497">
        <v>-1403.5</v>
      </c>
    </row>
    <row r="498" spans="1:9" x14ac:dyDescent="0.35">
      <c r="A498">
        <v>21569</v>
      </c>
      <c r="B498">
        <v>127</v>
      </c>
      <c r="C498" t="s">
        <v>471</v>
      </c>
      <c r="D498">
        <v>104</v>
      </c>
      <c r="E498" t="s">
        <v>39</v>
      </c>
      <c r="F498" s="2">
        <v>45489</v>
      </c>
      <c r="G498" t="s">
        <v>466</v>
      </c>
      <c r="H498" t="s">
        <v>470</v>
      </c>
      <c r="I498">
        <v>35000</v>
      </c>
    </row>
    <row r="499" spans="1:9" x14ac:dyDescent="0.35">
      <c r="A499">
        <v>21570</v>
      </c>
      <c r="B499">
        <v>127</v>
      </c>
      <c r="C499" t="s">
        <v>471</v>
      </c>
      <c r="D499">
        <v>104</v>
      </c>
      <c r="E499" t="s">
        <v>39</v>
      </c>
      <c r="F499" s="2">
        <v>45489</v>
      </c>
      <c r="G499" t="s">
        <v>466</v>
      </c>
      <c r="H499" t="s">
        <v>470</v>
      </c>
      <c r="I499">
        <v>10</v>
      </c>
    </row>
    <row r="500" spans="1:9" x14ac:dyDescent="0.35">
      <c r="A500">
        <v>21571</v>
      </c>
      <c r="B500">
        <v>127</v>
      </c>
      <c r="C500" t="s">
        <v>471</v>
      </c>
      <c r="D500">
        <v>104</v>
      </c>
      <c r="E500" t="s">
        <v>39</v>
      </c>
      <c r="F500" s="2">
        <v>45489</v>
      </c>
      <c r="G500" t="s">
        <v>468</v>
      </c>
      <c r="H500" t="s">
        <v>755</v>
      </c>
      <c r="I500">
        <v>-114.82</v>
      </c>
    </row>
    <row r="501" spans="1:9" x14ac:dyDescent="0.35">
      <c r="A501">
        <v>21572</v>
      </c>
      <c r="B501">
        <v>127</v>
      </c>
      <c r="C501" t="s">
        <v>471</v>
      </c>
      <c r="D501">
        <v>104</v>
      </c>
      <c r="E501" t="s">
        <v>39</v>
      </c>
      <c r="F501" s="2">
        <v>45489</v>
      </c>
      <c r="G501" t="s">
        <v>468</v>
      </c>
      <c r="H501" t="s">
        <v>756</v>
      </c>
      <c r="I501">
        <v>-180.34</v>
      </c>
    </row>
    <row r="502" spans="1:9" x14ac:dyDescent="0.35">
      <c r="A502">
        <v>21573</v>
      </c>
      <c r="B502">
        <v>127</v>
      </c>
      <c r="C502" t="s">
        <v>471</v>
      </c>
      <c r="D502">
        <v>104</v>
      </c>
      <c r="E502" t="s">
        <v>39</v>
      </c>
      <c r="F502" s="2">
        <v>45489</v>
      </c>
      <c r="G502" t="s">
        <v>468</v>
      </c>
      <c r="H502" t="s">
        <v>757</v>
      </c>
      <c r="I502">
        <v>-1260</v>
      </c>
    </row>
    <row r="503" spans="1:9" x14ac:dyDescent="0.35">
      <c r="A503">
        <v>21574</v>
      </c>
      <c r="B503">
        <v>127</v>
      </c>
      <c r="C503" t="s">
        <v>471</v>
      </c>
      <c r="D503">
        <v>104</v>
      </c>
      <c r="E503" t="s">
        <v>39</v>
      </c>
      <c r="F503" s="2">
        <v>45489</v>
      </c>
      <c r="G503" t="s">
        <v>468</v>
      </c>
      <c r="H503" t="s">
        <v>758</v>
      </c>
      <c r="I503">
        <v>-1339.3</v>
      </c>
    </row>
    <row r="504" spans="1:9" x14ac:dyDescent="0.35">
      <c r="A504">
        <v>21575</v>
      </c>
      <c r="B504">
        <v>127</v>
      </c>
      <c r="C504" t="s">
        <v>471</v>
      </c>
      <c r="D504">
        <v>104</v>
      </c>
      <c r="E504" t="s">
        <v>39</v>
      </c>
      <c r="F504" s="2">
        <v>45489</v>
      </c>
      <c r="G504" t="s">
        <v>468</v>
      </c>
      <c r="H504" t="s">
        <v>759</v>
      </c>
      <c r="I504">
        <v>-1394.88</v>
      </c>
    </row>
    <row r="505" spans="1:9" x14ac:dyDescent="0.35">
      <c r="A505">
        <v>21576</v>
      </c>
      <c r="B505">
        <v>127</v>
      </c>
      <c r="C505" t="s">
        <v>471</v>
      </c>
      <c r="D505">
        <v>104</v>
      </c>
      <c r="E505" t="s">
        <v>39</v>
      </c>
      <c r="F505" s="2">
        <v>45489</v>
      </c>
      <c r="G505" t="s">
        <v>468</v>
      </c>
      <c r="H505" t="s">
        <v>760</v>
      </c>
      <c r="I505">
        <v>-1430.5</v>
      </c>
    </row>
    <row r="506" spans="1:9" x14ac:dyDescent="0.35">
      <c r="A506">
        <v>21577</v>
      </c>
      <c r="B506">
        <v>127</v>
      </c>
      <c r="C506" t="s">
        <v>471</v>
      </c>
      <c r="D506">
        <v>104</v>
      </c>
      <c r="E506" t="s">
        <v>39</v>
      </c>
      <c r="F506" s="2">
        <v>45489</v>
      </c>
      <c r="G506" t="s">
        <v>468</v>
      </c>
      <c r="H506" t="s">
        <v>761</v>
      </c>
      <c r="I506">
        <v>-3808.72</v>
      </c>
    </row>
    <row r="507" spans="1:9" x14ac:dyDescent="0.35">
      <c r="A507">
        <v>21578</v>
      </c>
      <c r="B507">
        <v>127</v>
      </c>
      <c r="C507" t="s">
        <v>471</v>
      </c>
      <c r="D507">
        <v>104</v>
      </c>
      <c r="E507" t="s">
        <v>39</v>
      </c>
      <c r="F507" s="2">
        <v>45489</v>
      </c>
      <c r="G507" t="s">
        <v>468</v>
      </c>
      <c r="H507" t="s">
        <v>762</v>
      </c>
      <c r="I507">
        <v>-2715.55</v>
      </c>
    </row>
    <row r="508" spans="1:9" x14ac:dyDescent="0.35">
      <c r="A508">
        <v>21579</v>
      </c>
      <c r="B508">
        <v>127</v>
      </c>
      <c r="C508" t="s">
        <v>471</v>
      </c>
      <c r="D508">
        <v>104</v>
      </c>
      <c r="E508" t="s">
        <v>39</v>
      </c>
      <c r="F508" s="2">
        <v>45489</v>
      </c>
      <c r="G508" t="s">
        <v>468</v>
      </c>
      <c r="H508" t="s">
        <v>680</v>
      </c>
      <c r="I508">
        <v>-2972.9</v>
      </c>
    </row>
    <row r="509" spans="1:9" x14ac:dyDescent="0.35">
      <c r="A509">
        <v>21580</v>
      </c>
      <c r="B509">
        <v>127</v>
      </c>
      <c r="C509" t="s">
        <v>471</v>
      </c>
      <c r="D509">
        <v>104</v>
      </c>
      <c r="E509" t="s">
        <v>39</v>
      </c>
      <c r="F509" s="2">
        <v>45489</v>
      </c>
      <c r="G509" t="s">
        <v>468</v>
      </c>
      <c r="H509" t="s">
        <v>603</v>
      </c>
      <c r="I509">
        <v>-3007.54</v>
      </c>
    </row>
    <row r="510" spans="1:9" x14ac:dyDescent="0.35">
      <c r="A510">
        <v>21581</v>
      </c>
      <c r="B510">
        <v>127</v>
      </c>
      <c r="C510" t="s">
        <v>471</v>
      </c>
      <c r="D510">
        <v>104</v>
      </c>
      <c r="E510" t="s">
        <v>39</v>
      </c>
      <c r="F510" s="2">
        <v>45489</v>
      </c>
      <c r="G510" t="s">
        <v>468</v>
      </c>
      <c r="H510" t="s">
        <v>480</v>
      </c>
      <c r="I510">
        <v>-6.44</v>
      </c>
    </row>
    <row r="511" spans="1:9" x14ac:dyDescent="0.35">
      <c r="A511">
        <v>21582</v>
      </c>
      <c r="B511">
        <v>127</v>
      </c>
      <c r="C511" t="s">
        <v>471</v>
      </c>
      <c r="D511">
        <v>104</v>
      </c>
      <c r="E511" t="s">
        <v>39</v>
      </c>
      <c r="F511" s="2">
        <v>45489</v>
      </c>
      <c r="G511" t="s">
        <v>468</v>
      </c>
      <c r="H511" t="s">
        <v>480</v>
      </c>
      <c r="I511">
        <v>-8.82</v>
      </c>
    </row>
    <row r="512" spans="1:9" x14ac:dyDescent="0.35">
      <c r="A512">
        <v>21584</v>
      </c>
      <c r="B512">
        <v>127</v>
      </c>
      <c r="C512" t="s">
        <v>471</v>
      </c>
      <c r="D512">
        <v>104</v>
      </c>
      <c r="E512" t="s">
        <v>39</v>
      </c>
      <c r="F512" s="2">
        <v>45489</v>
      </c>
      <c r="G512" t="s">
        <v>468</v>
      </c>
      <c r="H512" t="s">
        <v>763</v>
      </c>
      <c r="I512">
        <v>-14257.22</v>
      </c>
    </row>
    <row r="513" spans="1:9" x14ac:dyDescent="0.35">
      <c r="A513">
        <v>21585</v>
      </c>
      <c r="B513">
        <v>127</v>
      </c>
      <c r="C513" t="s">
        <v>471</v>
      </c>
      <c r="D513">
        <v>104</v>
      </c>
      <c r="E513" t="s">
        <v>39</v>
      </c>
      <c r="F513" s="2">
        <v>45489</v>
      </c>
      <c r="G513" t="s">
        <v>468</v>
      </c>
      <c r="H513" t="s">
        <v>763</v>
      </c>
      <c r="I513">
        <v>-718.43</v>
      </c>
    </row>
    <row r="514" spans="1:9" x14ac:dyDescent="0.35">
      <c r="A514">
        <v>21586</v>
      </c>
      <c r="B514">
        <v>127</v>
      </c>
      <c r="C514" t="s">
        <v>471</v>
      </c>
      <c r="D514">
        <v>104</v>
      </c>
      <c r="E514" t="s">
        <v>39</v>
      </c>
      <c r="F514" s="2">
        <v>45489</v>
      </c>
      <c r="G514" t="s">
        <v>468</v>
      </c>
      <c r="H514" t="s">
        <v>764</v>
      </c>
      <c r="I514">
        <v>-718.43</v>
      </c>
    </row>
    <row r="515" spans="1:9" x14ac:dyDescent="0.35">
      <c r="A515">
        <v>20290</v>
      </c>
      <c r="B515">
        <v>107</v>
      </c>
      <c r="C515" t="s">
        <v>481</v>
      </c>
      <c r="D515">
        <v>104</v>
      </c>
      <c r="E515" t="s">
        <v>39</v>
      </c>
      <c r="F515" s="2">
        <v>45489</v>
      </c>
      <c r="G515" t="s">
        <v>466</v>
      </c>
      <c r="I515">
        <v>917.3</v>
      </c>
    </row>
    <row r="516" spans="1:9" x14ac:dyDescent="0.35">
      <c r="A516">
        <v>20291</v>
      </c>
      <c r="B516">
        <v>107</v>
      </c>
      <c r="C516" t="s">
        <v>481</v>
      </c>
      <c r="D516">
        <v>104</v>
      </c>
      <c r="E516" t="s">
        <v>39</v>
      </c>
      <c r="F516" s="2">
        <v>45489</v>
      </c>
      <c r="G516" t="s">
        <v>466</v>
      </c>
      <c r="I516">
        <v>6.37</v>
      </c>
    </row>
    <row r="517" spans="1:9" x14ac:dyDescent="0.35">
      <c r="A517">
        <v>21203</v>
      </c>
      <c r="B517">
        <v>110</v>
      </c>
      <c r="C517" t="s">
        <v>465</v>
      </c>
      <c r="D517">
        <v>104</v>
      </c>
      <c r="E517" t="s">
        <v>39</v>
      </c>
      <c r="F517" s="2">
        <v>45488</v>
      </c>
      <c r="G517" t="s">
        <v>466</v>
      </c>
      <c r="H517" t="s">
        <v>470</v>
      </c>
      <c r="I517">
        <v>150</v>
      </c>
    </row>
    <row r="518" spans="1:9" x14ac:dyDescent="0.35">
      <c r="A518">
        <v>21204</v>
      </c>
      <c r="B518">
        <v>110</v>
      </c>
      <c r="C518" t="s">
        <v>465</v>
      </c>
      <c r="D518">
        <v>104</v>
      </c>
      <c r="E518" t="s">
        <v>39</v>
      </c>
      <c r="F518" s="2">
        <v>45488</v>
      </c>
      <c r="G518" t="s">
        <v>466</v>
      </c>
      <c r="H518" t="s">
        <v>470</v>
      </c>
      <c r="I518">
        <v>110</v>
      </c>
    </row>
    <row r="519" spans="1:9" x14ac:dyDescent="0.35">
      <c r="A519">
        <v>21205</v>
      </c>
      <c r="B519">
        <v>110</v>
      </c>
      <c r="C519" t="s">
        <v>465</v>
      </c>
      <c r="D519">
        <v>104</v>
      </c>
      <c r="E519" t="s">
        <v>39</v>
      </c>
      <c r="F519" s="2">
        <v>45488</v>
      </c>
      <c r="G519" t="s">
        <v>466</v>
      </c>
      <c r="H519" t="s">
        <v>470</v>
      </c>
      <c r="I519">
        <v>640</v>
      </c>
    </row>
    <row r="520" spans="1:9" x14ac:dyDescent="0.35">
      <c r="A520">
        <v>21206</v>
      </c>
      <c r="B520">
        <v>110</v>
      </c>
      <c r="C520" t="s">
        <v>465</v>
      </c>
      <c r="D520">
        <v>104</v>
      </c>
      <c r="E520" t="s">
        <v>39</v>
      </c>
      <c r="F520" s="2">
        <v>45488</v>
      </c>
      <c r="G520" t="s">
        <v>468</v>
      </c>
      <c r="H520" t="s">
        <v>765</v>
      </c>
      <c r="I520">
        <v>-360</v>
      </c>
    </row>
    <row r="521" spans="1:9" x14ac:dyDescent="0.35">
      <c r="A521">
        <v>21207</v>
      </c>
      <c r="B521">
        <v>110</v>
      </c>
      <c r="C521" t="s">
        <v>465</v>
      </c>
      <c r="D521">
        <v>104</v>
      </c>
      <c r="E521" t="s">
        <v>39</v>
      </c>
      <c r="F521" s="2">
        <v>45488</v>
      </c>
      <c r="G521" t="s">
        <v>468</v>
      </c>
      <c r="H521" t="s">
        <v>766</v>
      </c>
      <c r="I521">
        <v>-400</v>
      </c>
    </row>
    <row r="522" spans="1:9" x14ac:dyDescent="0.35">
      <c r="A522">
        <v>21208</v>
      </c>
      <c r="B522">
        <v>110</v>
      </c>
      <c r="C522" t="s">
        <v>465</v>
      </c>
      <c r="D522">
        <v>104</v>
      </c>
      <c r="E522" t="s">
        <v>39</v>
      </c>
      <c r="F522" s="2">
        <v>45488</v>
      </c>
      <c r="G522" t="s">
        <v>468</v>
      </c>
      <c r="H522" t="s">
        <v>767</v>
      </c>
      <c r="I522">
        <v>-149.9</v>
      </c>
    </row>
    <row r="523" spans="1:9" x14ac:dyDescent="0.35">
      <c r="A523">
        <v>21525</v>
      </c>
      <c r="B523">
        <v>127</v>
      </c>
      <c r="C523" t="s">
        <v>471</v>
      </c>
      <c r="D523">
        <v>104</v>
      </c>
      <c r="E523" t="s">
        <v>39</v>
      </c>
      <c r="F523" s="2">
        <v>45488</v>
      </c>
      <c r="G523" t="s">
        <v>466</v>
      </c>
      <c r="H523" t="s">
        <v>470</v>
      </c>
      <c r="I523">
        <v>72000</v>
      </c>
    </row>
    <row r="524" spans="1:9" x14ac:dyDescent="0.35">
      <c r="A524">
        <v>21526</v>
      </c>
      <c r="B524">
        <v>127</v>
      </c>
      <c r="C524" t="s">
        <v>471</v>
      </c>
      <c r="D524">
        <v>104</v>
      </c>
      <c r="E524" t="s">
        <v>39</v>
      </c>
      <c r="F524" s="2">
        <v>45488</v>
      </c>
      <c r="G524" t="s">
        <v>466</v>
      </c>
      <c r="H524" t="s">
        <v>470</v>
      </c>
      <c r="I524">
        <v>10</v>
      </c>
    </row>
    <row r="525" spans="1:9" x14ac:dyDescent="0.35">
      <c r="A525">
        <v>21527</v>
      </c>
      <c r="B525">
        <v>127</v>
      </c>
      <c r="C525" t="s">
        <v>471</v>
      </c>
      <c r="D525">
        <v>104</v>
      </c>
      <c r="E525" t="s">
        <v>39</v>
      </c>
      <c r="F525" s="2">
        <v>45488</v>
      </c>
      <c r="G525" t="s">
        <v>466</v>
      </c>
      <c r="H525" t="s">
        <v>482</v>
      </c>
      <c r="I525">
        <v>118.47</v>
      </c>
    </row>
    <row r="526" spans="1:9" x14ac:dyDescent="0.35">
      <c r="A526">
        <v>21528</v>
      </c>
      <c r="B526">
        <v>127</v>
      </c>
      <c r="C526" t="s">
        <v>471</v>
      </c>
      <c r="D526">
        <v>104</v>
      </c>
      <c r="E526" t="s">
        <v>39</v>
      </c>
      <c r="F526" s="2">
        <v>45488</v>
      </c>
      <c r="G526" t="s">
        <v>466</v>
      </c>
      <c r="H526" t="s">
        <v>655</v>
      </c>
      <c r="I526">
        <v>0.01</v>
      </c>
    </row>
    <row r="527" spans="1:9" x14ac:dyDescent="0.35">
      <c r="A527">
        <v>21529</v>
      </c>
      <c r="B527">
        <v>127</v>
      </c>
      <c r="C527" t="s">
        <v>471</v>
      </c>
      <c r="D527">
        <v>104</v>
      </c>
      <c r="E527" t="s">
        <v>39</v>
      </c>
      <c r="F527" s="2">
        <v>45488</v>
      </c>
      <c r="G527" t="s">
        <v>468</v>
      </c>
      <c r="H527" t="s">
        <v>768</v>
      </c>
      <c r="I527">
        <v>-219</v>
      </c>
    </row>
    <row r="528" spans="1:9" x14ac:dyDescent="0.35">
      <c r="A528">
        <v>21530</v>
      </c>
      <c r="B528">
        <v>127</v>
      </c>
      <c r="C528" t="s">
        <v>471</v>
      </c>
      <c r="D528">
        <v>104</v>
      </c>
      <c r="E528" t="s">
        <v>39</v>
      </c>
      <c r="F528" s="2">
        <v>45488</v>
      </c>
      <c r="G528" t="s">
        <v>468</v>
      </c>
      <c r="H528" t="s">
        <v>769</v>
      </c>
      <c r="I528">
        <v>-317.95</v>
      </c>
    </row>
    <row r="529" spans="1:9" x14ac:dyDescent="0.35">
      <c r="A529">
        <v>21531</v>
      </c>
      <c r="B529">
        <v>127</v>
      </c>
      <c r="C529" t="s">
        <v>471</v>
      </c>
      <c r="D529">
        <v>104</v>
      </c>
      <c r="E529" t="s">
        <v>39</v>
      </c>
      <c r="F529" s="2">
        <v>45488</v>
      </c>
      <c r="G529" t="s">
        <v>468</v>
      </c>
      <c r="H529" t="s">
        <v>770</v>
      </c>
      <c r="I529">
        <v>-417.06</v>
      </c>
    </row>
    <row r="530" spans="1:9" x14ac:dyDescent="0.35">
      <c r="A530">
        <v>21532</v>
      </c>
      <c r="B530">
        <v>127</v>
      </c>
      <c r="C530" t="s">
        <v>471</v>
      </c>
      <c r="D530">
        <v>104</v>
      </c>
      <c r="E530" t="s">
        <v>39</v>
      </c>
      <c r="F530" s="2">
        <v>45488</v>
      </c>
      <c r="G530" t="s">
        <v>468</v>
      </c>
      <c r="H530" t="s">
        <v>771</v>
      </c>
      <c r="I530">
        <v>-474</v>
      </c>
    </row>
    <row r="531" spans="1:9" x14ac:dyDescent="0.35">
      <c r="A531">
        <v>21533</v>
      </c>
      <c r="B531">
        <v>127</v>
      </c>
      <c r="C531" t="s">
        <v>471</v>
      </c>
      <c r="D531">
        <v>104</v>
      </c>
      <c r="E531" t="s">
        <v>39</v>
      </c>
      <c r="F531" s="2">
        <v>45488</v>
      </c>
      <c r="G531" t="s">
        <v>468</v>
      </c>
      <c r="H531" t="s">
        <v>772</v>
      </c>
      <c r="I531">
        <v>-498.7</v>
      </c>
    </row>
    <row r="532" spans="1:9" x14ac:dyDescent="0.35">
      <c r="A532">
        <v>21534</v>
      </c>
      <c r="B532">
        <v>127</v>
      </c>
      <c r="C532" t="s">
        <v>471</v>
      </c>
      <c r="D532">
        <v>104</v>
      </c>
      <c r="E532" t="s">
        <v>39</v>
      </c>
      <c r="F532" s="2">
        <v>45488</v>
      </c>
      <c r="G532" t="s">
        <v>468</v>
      </c>
      <c r="H532" t="s">
        <v>773</v>
      </c>
      <c r="I532">
        <v>-518.4</v>
      </c>
    </row>
    <row r="533" spans="1:9" x14ac:dyDescent="0.35">
      <c r="A533">
        <v>21535</v>
      </c>
      <c r="B533">
        <v>127</v>
      </c>
      <c r="C533" t="s">
        <v>471</v>
      </c>
      <c r="D533">
        <v>104</v>
      </c>
      <c r="E533" t="s">
        <v>39</v>
      </c>
      <c r="F533" s="2">
        <v>45488</v>
      </c>
      <c r="G533" t="s">
        <v>468</v>
      </c>
      <c r="H533" t="s">
        <v>774</v>
      </c>
      <c r="I533">
        <v>-673.7</v>
      </c>
    </row>
    <row r="534" spans="1:9" x14ac:dyDescent="0.35">
      <c r="A534">
        <v>21536</v>
      </c>
      <c r="B534">
        <v>127</v>
      </c>
      <c r="C534" t="s">
        <v>471</v>
      </c>
      <c r="D534">
        <v>104</v>
      </c>
      <c r="E534" t="s">
        <v>39</v>
      </c>
      <c r="F534" s="2">
        <v>45488</v>
      </c>
      <c r="G534" t="s">
        <v>468</v>
      </c>
      <c r="H534" t="s">
        <v>775</v>
      </c>
      <c r="I534">
        <v>-693.33</v>
      </c>
    </row>
    <row r="535" spans="1:9" x14ac:dyDescent="0.35">
      <c r="A535">
        <v>21537</v>
      </c>
      <c r="B535">
        <v>127</v>
      </c>
      <c r="C535" t="s">
        <v>471</v>
      </c>
      <c r="D535">
        <v>104</v>
      </c>
      <c r="E535" t="s">
        <v>39</v>
      </c>
      <c r="F535" s="2">
        <v>45488</v>
      </c>
      <c r="G535" t="s">
        <v>468</v>
      </c>
      <c r="H535" t="s">
        <v>776</v>
      </c>
      <c r="I535">
        <v>-1111.7</v>
      </c>
    </row>
    <row r="536" spans="1:9" x14ac:dyDescent="0.35">
      <c r="A536">
        <v>21538</v>
      </c>
      <c r="B536">
        <v>127</v>
      </c>
      <c r="C536" t="s">
        <v>471</v>
      </c>
      <c r="D536">
        <v>104</v>
      </c>
      <c r="E536" t="s">
        <v>39</v>
      </c>
      <c r="F536" s="2">
        <v>45488</v>
      </c>
      <c r="G536" t="s">
        <v>468</v>
      </c>
      <c r="H536" t="s">
        <v>777</v>
      </c>
      <c r="I536">
        <v>-1198.43</v>
      </c>
    </row>
    <row r="537" spans="1:9" x14ac:dyDescent="0.35">
      <c r="A537">
        <v>21539</v>
      </c>
      <c r="B537">
        <v>127</v>
      </c>
      <c r="C537" t="s">
        <v>471</v>
      </c>
      <c r="D537">
        <v>104</v>
      </c>
      <c r="E537" t="s">
        <v>39</v>
      </c>
      <c r="F537" s="2">
        <v>45488</v>
      </c>
      <c r="G537" t="s">
        <v>468</v>
      </c>
      <c r="H537" t="s">
        <v>778</v>
      </c>
      <c r="I537">
        <v>-1368.5</v>
      </c>
    </row>
    <row r="538" spans="1:9" x14ac:dyDescent="0.35">
      <c r="A538">
        <v>21540</v>
      </c>
      <c r="B538">
        <v>127</v>
      </c>
      <c r="C538" t="s">
        <v>471</v>
      </c>
      <c r="D538">
        <v>104</v>
      </c>
      <c r="E538" t="s">
        <v>39</v>
      </c>
      <c r="F538" s="2">
        <v>45488</v>
      </c>
      <c r="G538" t="s">
        <v>468</v>
      </c>
      <c r="H538" t="s">
        <v>779</v>
      </c>
      <c r="I538">
        <v>-1564.11</v>
      </c>
    </row>
    <row r="539" spans="1:9" x14ac:dyDescent="0.35">
      <c r="A539">
        <v>21541</v>
      </c>
      <c r="B539">
        <v>127</v>
      </c>
      <c r="C539" t="s">
        <v>471</v>
      </c>
      <c r="D539">
        <v>104</v>
      </c>
      <c r="E539" t="s">
        <v>39</v>
      </c>
      <c r="F539" s="2">
        <v>45488</v>
      </c>
      <c r="G539" t="s">
        <v>468</v>
      </c>
      <c r="H539" t="s">
        <v>780</v>
      </c>
      <c r="I539">
        <v>-1677.1</v>
      </c>
    </row>
    <row r="540" spans="1:9" x14ac:dyDescent="0.35">
      <c r="A540">
        <v>21542</v>
      </c>
      <c r="B540">
        <v>127</v>
      </c>
      <c r="C540" t="s">
        <v>471</v>
      </c>
      <c r="D540">
        <v>104</v>
      </c>
      <c r="E540" t="s">
        <v>39</v>
      </c>
      <c r="F540" s="2">
        <v>45488</v>
      </c>
      <c r="G540" t="s">
        <v>468</v>
      </c>
      <c r="H540" t="s">
        <v>781</v>
      </c>
      <c r="I540">
        <v>-1670.88</v>
      </c>
    </row>
    <row r="541" spans="1:9" x14ac:dyDescent="0.35">
      <c r="A541">
        <v>21543</v>
      </c>
      <c r="B541">
        <v>127</v>
      </c>
      <c r="C541" t="s">
        <v>471</v>
      </c>
      <c r="D541">
        <v>104</v>
      </c>
      <c r="E541" t="s">
        <v>39</v>
      </c>
      <c r="F541" s="2">
        <v>45488</v>
      </c>
      <c r="G541" t="s">
        <v>468</v>
      </c>
      <c r="H541" t="s">
        <v>782</v>
      </c>
      <c r="I541">
        <v>-2581.5300000000002</v>
      </c>
    </row>
    <row r="542" spans="1:9" x14ac:dyDescent="0.35">
      <c r="A542">
        <v>21544</v>
      </c>
      <c r="B542">
        <v>127</v>
      </c>
      <c r="C542" t="s">
        <v>471</v>
      </c>
      <c r="D542">
        <v>104</v>
      </c>
      <c r="E542" t="s">
        <v>39</v>
      </c>
      <c r="F542" s="2">
        <v>45488</v>
      </c>
      <c r="G542" t="s">
        <v>468</v>
      </c>
      <c r="H542" t="s">
        <v>783</v>
      </c>
      <c r="I542">
        <v>-2903.7</v>
      </c>
    </row>
    <row r="543" spans="1:9" x14ac:dyDescent="0.35">
      <c r="A543">
        <v>21545</v>
      </c>
      <c r="B543">
        <v>127</v>
      </c>
      <c r="C543" t="s">
        <v>471</v>
      </c>
      <c r="D543">
        <v>104</v>
      </c>
      <c r="E543" t="s">
        <v>39</v>
      </c>
      <c r="F543" s="2">
        <v>45488</v>
      </c>
      <c r="G543" t="s">
        <v>468</v>
      </c>
      <c r="H543" t="s">
        <v>784</v>
      </c>
      <c r="I543">
        <v>-3421.3</v>
      </c>
    </row>
    <row r="544" spans="1:9" x14ac:dyDescent="0.35">
      <c r="A544">
        <v>21546</v>
      </c>
      <c r="B544">
        <v>127</v>
      </c>
      <c r="C544" t="s">
        <v>471</v>
      </c>
      <c r="D544">
        <v>104</v>
      </c>
      <c r="E544" t="s">
        <v>39</v>
      </c>
      <c r="F544" s="2">
        <v>45488</v>
      </c>
      <c r="G544" t="s">
        <v>468</v>
      </c>
      <c r="H544" t="s">
        <v>785</v>
      </c>
      <c r="I544">
        <v>-863.66</v>
      </c>
    </row>
    <row r="545" spans="1:9" x14ac:dyDescent="0.35">
      <c r="A545">
        <v>21547</v>
      </c>
      <c r="B545">
        <v>127</v>
      </c>
      <c r="C545" t="s">
        <v>471</v>
      </c>
      <c r="D545">
        <v>104</v>
      </c>
      <c r="E545" t="s">
        <v>39</v>
      </c>
      <c r="F545" s="2">
        <v>45488</v>
      </c>
      <c r="G545" t="s">
        <v>468</v>
      </c>
      <c r="H545" t="s">
        <v>622</v>
      </c>
      <c r="I545">
        <v>-1067.17</v>
      </c>
    </row>
    <row r="546" spans="1:9" x14ac:dyDescent="0.35">
      <c r="A546">
        <v>21548</v>
      </c>
      <c r="B546">
        <v>127</v>
      </c>
      <c r="C546" t="s">
        <v>471</v>
      </c>
      <c r="D546">
        <v>104</v>
      </c>
      <c r="E546" t="s">
        <v>39</v>
      </c>
      <c r="F546" s="2">
        <v>45488</v>
      </c>
      <c r="G546" t="s">
        <v>468</v>
      </c>
      <c r="H546" t="s">
        <v>707</v>
      </c>
      <c r="I546">
        <v>-1147.77</v>
      </c>
    </row>
    <row r="547" spans="1:9" x14ac:dyDescent="0.35">
      <c r="A547">
        <v>21549</v>
      </c>
      <c r="B547">
        <v>127</v>
      </c>
      <c r="C547" t="s">
        <v>471</v>
      </c>
      <c r="D547">
        <v>104</v>
      </c>
      <c r="E547" t="s">
        <v>39</v>
      </c>
      <c r="F547" s="2">
        <v>45488</v>
      </c>
      <c r="G547" t="s">
        <v>468</v>
      </c>
      <c r="H547" t="s">
        <v>786</v>
      </c>
      <c r="I547">
        <v>-1495.68</v>
      </c>
    </row>
    <row r="548" spans="1:9" x14ac:dyDescent="0.35">
      <c r="A548">
        <v>21550</v>
      </c>
      <c r="B548">
        <v>127</v>
      </c>
      <c r="C548" t="s">
        <v>471</v>
      </c>
      <c r="D548">
        <v>104</v>
      </c>
      <c r="E548" t="s">
        <v>39</v>
      </c>
      <c r="F548" s="2">
        <v>45488</v>
      </c>
      <c r="G548" t="s">
        <v>468</v>
      </c>
      <c r="H548" t="s">
        <v>787</v>
      </c>
      <c r="I548">
        <v>-2201.12</v>
      </c>
    </row>
    <row r="549" spans="1:9" x14ac:dyDescent="0.35">
      <c r="A549">
        <v>21551</v>
      </c>
      <c r="B549">
        <v>127</v>
      </c>
      <c r="C549" t="s">
        <v>471</v>
      </c>
      <c r="D549">
        <v>104</v>
      </c>
      <c r="E549" t="s">
        <v>39</v>
      </c>
      <c r="F549" s="2">
        <v>45488</v>
      </c>
      <c r="G549" t="s">
        <v>468</v>
      </c>
      <c r="H549" t="s">
        <v>708</v>
      </c>
      <c r="I549">
        <v>-3198.1</v>
      </c>
    </row>
    <row r="550" spans="1:9" x14ac:dyDescent="0.35">
      <c r="A550">
        <v>21552</v>
      </c>
      <c r="B550">
        <v>127</v>
      </c>
      <c r="C550" t="s">
        <v>471</v>
      </c>
      <c r="D550">
        <v>104</v>
      </c>
      <c r="E550" t="s">
        <v>39</v>
      </c>
      <c r="F550" s="2">
        <v>45488</v>
      </c>
      <c r="G550" t="s">
        <v>468</v>
      </c>
      <c r="H550" t="s">
        <v>788</v>
      </c>
      <c r="I550">
        <v>-815</v>
      </c>
    </row>
    <row r="551" spans="1:9" x14ac:dyDescent="0.35">
      <c r="A551">
        <v>21553</v>
      </c>
      <c r="B551">
        <v>127</v>
      </c>
      <c r="C551" t="s">
        <v>471</v>
      </c>
      <c r="D551">
        <v>104</v>
      </c>
      <c r="E551" t="s">
        <v>39</v>
      </c>
      <c r="F551" s="2">
        <v>45488</v>
      </c>
      <c r="G551" t="s">
        <v>468</v>
      </c>
      <c r="H551" t="s">
        <v>789</v>
      </c>
      <c r="I551">
        <v>-156.1</v>
      </c>
    </row>
    <row r="552" spans="1:9" x14ac:dyDescent="0.35">
      <c r="A552">
        <v>21554</v>
      </c>
      <c r="B552">
        <v>127</v>
      </c>
      <c r="C552" t="s">
        <v>471</v>
      </c>
      <c r="D552">
        <v>104</v>
      </c>
      <c r="E552" t="s">
        <v>39</v>
      </c>
      <c r="F552" s="2">
        <v>45488</v>
      </c>
      <c r="G552" t="s">
        <v>468</v>
      </c>
      <c r="H552" t="s">
        <v>576</v>
      </c>
      <c r="I552">
        <v>-1830</v>
      </c>
    </row>
    <row r="553" spans="1:9" x14ac:dyDescent="0.35">
      <c r="A553">
        <v>21555</v>
      </c>
      <c r="B553">
        <v>127</v>
      </c>
      <c r="C553" t="s">
        <v>471</v>
      </c>
      <c r="D553">
        <v>104</v>
      </c>
      <c r="E553" t="s">
        <v>39</v>
      </c>
      <c r="F553" s="2">
        <v>45488</v>
      </c>
      <c r="G553" t="s">
        <v>468</v>
      </c>
      <c r="H553" t="s">
        <v>470</v>
      </c>
      <c r="I553">
        <v>-6500</v>
      </c>
    </row>
    <row r="554" spans="1:9" x14ac:dyDescent="0.35">
      <c r="A554">
        <v>21556</v>
      </c>
      <c r="B554">
        <v>127</v>
      </c>
      <c r="C554" t="s">
        <v>471</v>
      </c>
      <c r="D554">
        <v>104</v>
      </c>
      <c r="E554" t="s">
        <v>39</v>
      </c>
      <c r="F554" s="2">
        <v>45488</v>
      </c>
      <c r="G554" t="s">
        <v>468</v>
      </c>
      <c r="H554" t="s">
        <v>790</v>
      </c>
      <c r="I554">
        <v>-2000</v>
      </c>
    </row>
    <row r="555" spans="1:9" x14ac:dyDescent="0.35">
      <c r="A555">
        <v>21557</v>
      </c>
      <c r="B555">
        <v>127</v>
      </c>
      <c r="C555" t="s">
        <v>471</v>
      </c>
      <c r="D555">
        <v>104</v>
      </c>
      <c r="E555" t="s">
        <v>39</v>
      </c>
      <c r="F555" s="2">
        <v>45488</v>
      </c>
      <c r="G555" t="s">
        <v>468</v>
      </c>
      <c r="H555" t="s">
        <v>791</v>
      </c>
      <c r="I555">
        <v>-2250</v>
      </c>
    </row>
    <row r="556" spans="1:9" x14ac:dyDescent="0.35">
      <c r="A556">
        <v>21558</v>
      </c>
      <c r="B556">
        <v>127</v>
      </c>
      <c r="C556" t="s">
        <v>471</v>
      </c>
      <c r="D556">
        <v>104</v>
      </c>
      <c r="E556" t="s">
        <v>39</v>
      </c>
      <c r="F556" s="2">
        <v>45488</v>
      </c>
      <c r="G556" t="s">
        <v>468</v>
      </c>
      <c r="H556" t="s">
        <v>792</v>
      </c>
      <c r="I556">
        <v>-2500</v>
      </c>
    </row>
    <row r="557" spans="1:9" x14ac:dyDescent="0.35">
      <c r="A557">
        <v>21559</v>
      </c>
      <c r="B557">
        <v>127</v>
      </c>
      <c r="C557" t="s">
        <v>471</v>
      </c>
      <c r="D557">
        <v>104</v>
      </c>
      <c r="E557" t="s">
        <v>39</v>
      </c>
      <c r="F557" s="2">
        <v>45488</v>
      </c>
      <c r="G557" t="s">
        <v>468</v>
      </c>
      <c r="H557" t="s">
        <v>793</v>
      </c>
      <c r="I557">
        <v>-6000</v>
      </c>
    </row>
    <row r="558" spans="1:9" x14ac:dyDescent="0.35">
      <c r="A558">
        <v>21560</v>
      </c>
      <c r="B558">
        <v>127</v>
      </c>
      <c r="C558" t="s">
        <v>471</v>
      </c>
      <c r="D558">
        <v>104</v>
      </c>
      <c r="E558" t="s">
        <v>39</v>
      </c>
      <c r="F558" s="2">
        <v>45488</v>
      </c>
      <c r="G558" t="s">
        <v>468</v>
      </c>
      <c r="H558" t="s">
        <v>794</v>
      </c>
      <c r="I558">
        <v>-1830</v>
      </c>
    </row>
    <row r="559" spans="1:9" x14ac:dyDescent="0.35">
      <c r="A559">
        <v>21561</v>
      </c>
      <c r="B559">
        <v>127</v>
      </c>
      <c r="C559" t="s">
        <v>471</v>
      </c>
      <c r="D559">
        <v>104</v>
      </c>
      <c r="E559" t="s">
        <v>39</v>
      </c>
      <c r="F559" s="2">
        <v>45488</v>
      </c>
      <c r="G559" t="s">
        <v>468</v>
      </c>
      <c r="H559" t="s">
        <v>795</v>
      </c>
      <c r="I559">
        <v>-1830</v>
      </c>
    </row>
    <row r="560" spans="1:9" x14ac:dyDescent="0.35">
      <c r="A560">
        <v>21562</v>
      </c>
      <c r="B560">
        <v>127</v>
      </c>
      <c r="C560" t="s">
        <v>471</v>
      </c>
      <c r="D560">
        <v>104</v>
      </c>
      <c r="E560" t="s">
        <v>39</v>
      </c>
      <c r="F560" s="2">
        <v>45488</v>
      </c>
      <c r="G560" t="s">
        <v>468</v>
      </c>
      <c r="H560" t="s">
        <v>796</v>
      </c>
      <c r="I560">
        <v>-1830</v>
      </c>
    </row>
    <row r="561" spans="1:9" x14ac:dyDescent="0.35">
      <c r="A561">
        <v>21563</v>
      </c>
      <c r="B561">
        <v>127</v>
      </c>
      <c r="C561" t="s">
        <v>471</v>
      </c>
      <c r="D561">
        <v>104</v>
      </c>
      <c r="E561" t="s">
        <v>39</v>
      </c>
      <c r="F561" s="2">
        <v>45488</v>
      </c>
      <c r="G561" t="s">
        <v>468</v>
      </c>
      <c r="H561" t="s">
        <v>797</v>
      </c>
      <c r="I561">
        <v>-2000</v>
      </c>
    </row>
    <row r="562" spans="1:9" x14ac:dyDescent="0.35">
      <c r="A562">
        <v>21564</v>
      </c>
      <c r="B562">
        <v>127</v>
      </c>
      <c r="C562" t="s">
        <v>471</v>
      </c>
      <c r="D562">
        <v>104</v>
      </c>
      <c r="E562" t="s">
        <v>39</v>
      </c>
      <c r="F562" s="2">
        <v>45488</v>
      </c>
      <c r="G562" t="s">
        <v>468</v>
      </c>
      <c r="H562" t="s">
        <v>798</v>
      </c>
      <c r="I562">
        <v>-2640</v>
      </c>
    </row>
    <row r="563" spans="1:9" x14ac:dyDescent="0.35">
      <c r="A563">
        <v>21565</v>
      </c>
      <c r="B563">
        <v>127</v>
      </c>
      <c r="C563" t="s">
        <v>471</v>
      </c>
      <c r="D563">
        <v>104</v>
      </c>
      <c r="E563" t="s">
        <v>39</v>
      </c>
      <c r="F563" s="2">
        <v>45488</v>
      </c>
      <c r="G563" t="s">
        <v>468</v>
      </c>
      <c r="H563" t="s">
        <v>799</v>
      </c>
      <c r="I563">
        <v>-3500</v>
      </c>
    </row>
    <row r="564" spans="1:9" x14ac:dyDescent="0.35">
      <c r="A564">
        <v>21566</v>
      </c>
      <c r="B564">
        <v>127</v>
      </c>
      <c r="C564" t="s">
        <v>471</v>
      </c>
      <c r="D564">
        <v>104</v>
      </c>
      <c r="E564" t="s">
        <v>39</v>
      </c>
      <c r="F564" s="2">
        <v>45488</v>
      </c>
      <c r="G564" t="s">
        <v>468</v>
      </c>
      <c r="H564" t="s">
        <v>800</v>
      </c>
      <c r="I564">
        <v>-5000</v>
      </c>
    </row>
    <row r="565" spans="1:9" x14ac:dyDescent="0.35">
      <c r="A565">
        <v>21567</v>
      </c>
      <c r="B565">
        <v>127</v>
      </c>
      <c r="C565" t="s">
        <v>471</v>
      </c>
      <c r="D565">
        <v>104</v>
      </c>
      <c r="E565" t="s">
        <v>39</v>
      </c>
      <c r="F565" s="2">
        <v>45488</v>
      </c>
      <c r="G565" t="s">
        <v>468</v>
      </c>
      <c r="H565" t="s">
        <v>653</v>
      </c>
      <c r="I565">
        <v>-93.53</v>
      </c>
    </row>
    <row r="566" spans="1:9" x14ac:dyDescent="0.35">
      <c r="A566">
        <v>21568</v>
      </c>
      <c r="B566">
        <v>127</v>
      </c>
      <c r="C566" t="s">
        <v>471</v>
      </c>
      <c r="D566">
        <v>104</v>
      </c>
      <c r="E566" t="s">
        <v>39</v>
      </c>
      <c r="F566" s="2">
        <v>45488</v>
      </c>
      <c r="G566" t="s">
        <v>468</v>
      </c>
      <c r="H566" t="s">
        <v>653</v>
      </c>
      <c r="I566">
        <v>-70.959999999999994</v>
      </c>
    </row>
    <row r="567" spans="1:9" x14ac:dyDescent="0.35">
      <c r="A567">
        <v>20287</v>
      </c>
      <c r="B567">
        <v>107</v>
      </c>
      <c r="C567" t="s">
        <v>481</v>
      </c>
      <c r="D567">
        <v>104</v>
      </c>
      <c r="E567" t="s">
        <v>39</v>
      </c>
      <c r="F567" s="2">
        <v>45488</v>
      </c>
      <c r="G567" t="s">
        <v>466</v>
      </c>
      <c r="I567">
        <v>2677.59</v>
      </c>
    </row>
    <row r="568" spans="1:9" x14ac:dyDescent="0.35">
      <c r="A568">
        <v>20288</v>
      </c>
      <c r="B568">
        <v>107</v>
      </c>
      <c r="C568" t="s">
        <v>481</v>
      </c>
      <c r="D568">
        <v>104</v>
      </c>
      <c r="E568" t="s">
        <v>39</v>
      </c>
      <c r="F568" s="2">
        <v>45488</v>
      </c>
      <c r="G568" t="s">
        <v>468</v>
      </c>
      <c r="I568">
        <v>-5000</v>
      </c>
    </row>
    <row r="569" spans="1:9" x14ac:dyDescent="0.35">
      <c r="A569">
        <v>20289</v>
      </c>
      <c r="B569">
        <v>107</v>
      </c>
      <c r="C569" t="s">
        <v>481</v>
      </c>
      <c r="D569">
        <v>104</v>
      </c>
      <c r="E569" t="s">
        <v>39</v>
      </c>
      <c r="F569" s="2">
        <v>45488</v>
      </c>
      <c r="G569" t="s">
        <v>468</v>
      </c>
      <c r="I569">
        <v>-340.4</v>
      </c>
    </row>
    <row r="570" spans="1:9" x14ac:dyDescent="0.35">
      <c r="A570">
        <v>21199</v>
      </c>
      <c r="B570">
        <v>110</v>
      </c>
      <c r="C570" t="s">
        <v>465</v>
      </c>
      <c r="D570">
        <v>104</v>
      </c>
      <c r="E570" t="s">
        <v>39</v>
      </c>
      <c r="F570" s="2">
        <v>45485</v>
      </c>
      <c r="G570" t="s">
        <v>466</v>
      </c>
      <c r="H570" t="s">
        <v>470</v>
      </c>
      <c r="I570">
        <v>10</v>
      </c>
    </row>
    <row r="571" spans="1:9" x14ac:dyDescent="0.35">
      <c r="A571">
        <v>21200</v>
      </c>
      <c r="B571">
        <v>110</v>
      </c>
      <c r="C571" t="s">
        <v>465</v>
      </c>
      <c r="D571">
        <v>104</v>
      </c>
      <c r="E571" t="s">
        <v>39</v>
      </c>
      <c r="F571" s="2">
        <v>45485</v>
      </c>
      <c r="G571" t="s">
        <v>466</v>
      </c>
      <c r="H571" t="s">
        <v>470</v>
      </c>
      <c r="I571">
        <v>300</v>
      </c>
    </row>
    <row r="572" spans="1:9" x14ac:dyDescent="0.35">
      <c r="A572">
        <v>21201</v>
      </c>
      <c r="B572">
        <v>110</v>
      </c>
      <c r="C572" t="s">
        <v>465</v>
      </c>
      <c r="D572">
        <v>104</v>
      </c>
      <c r="E572" t="s">
        <v>39</v>
      </c>
      <c r="F572" s="2">
        <v>45485</v>
      </c>
      <c r="G572" t="s">
        <v>466</v>
      </c>
      <c r="H572" t="s">
        <v>482</v>
      </c>
      <c r="I572">
        <v>58.44</v>
      </c>
    </row>
    <row r="573" spans="1:9" x14ac:dyDescent="0.35">
      <c r="A573">
        <v>21202</v>
      </c>
      <c r="B573">
        <v>110</v>
      </c>
      <c r="C573" t="s">
        <v>465</v>
      </c>
      <c r="D573">
        <v>104</v>
      </c>
      <c r="E573" t="s">
        <v>39</v>
      </c>
      <c r="F573" s="2">
        <v>45485</v>
      </c>
      <c r="G573" t="s">
        <v>468</v>
      </c>
      <c r="H573" t="s">
        <v>801</v>
      </c>
      <c r="I573">
        <v>-357.9</v>
      </c>
    </row>
    <row r="574" spans="1:9" x14ac:dyDescent="0.35">
      <c r="A574">
        <v>21510</v>
      </c>
      <c r="B574">
        <v>127</v>
      </c>
      <c r="C574" t="s">
        <v>471</v>
      </c>
      <c r="D574">
        <v>104</v>
      </c>
      <c r="E574" t="s">
        <v>39</v>
      </c>
      <c r="F574" s="2">
        <v>45485</v>
      </c>
      <c r="G574" t="s">
        <v>466</v>
      </c>
      <c r="H574" t="s">
        <v>470</v>
      </c>
      <c r="I574">
        <v>10</v>
      </c>
    </row>
    <row r="575" spans="1:9" x14ac:dyDescent="0.35">
      <c r="A575">
        <v>21511</v>
      </c>
      <c r="B575">
        <v>127</v>
      </c>
      <c r="C575" t="s">
        <v>471</v>
      </c>
      <c r="D575">
        <v>104</v>
      </c>
      <c r="E575" t="s">
        <v>39</v>
      </c>
      <c r="F575" s="2">
        <v>45485</v>
      </c>
      <c r="G575" t="s">
        <v>466</v>
      </c>
      <c r="H575" t="s">
        <v>470</v>
      </c>
      <c r="I575">
        <v>20000</v>
      </c>
    </row>
    <row r="576" spans="1:9" x14ac:dyDescent="0.35">
      <c r="A576">
        <v>21512</v>
      </c>
      <c r="B576">
        <v>127</v>
      </c>
      <c r="C576" t="s">
        <v>471</v>
      </c>
      <c r="D576">
        <v>104</v>
      </c>
      <c r="E576" t="s">
        <v>39</v>
      </c>
      <c r="F576" s="2">
        <v>45485</v>
      </c>
      <c r="G576" t="s">
        <v>466</v>
      </c>
      <c r="H576" t="s">
        <v>802</v>
      </c>
      <c r="I576">
        <v>2000</v>
      </c>
    </row>
    <row r="577" spans="1:9" x14ac:dyDescent="0.35">
      <c r="A577">
        <v>21513</v>
      </c>
      <c r="B577">
        <v>127</v>
      </c>
      <c r="C577" t="s">
        <v>471</v>
      </c>
      <c r="D577">
        <v>104</v>
      </c>
      <c r="E577" t="s">
        <v>39</v>
      </c>
      <c r="F577" s="2">
        <v>45485</v>
      </c>
      <c r="G577" t="s">
        <v>466</v>
      </c>
      <c r="H577" t="s">
        <v>803</v>
      </c>
      <c r="I577">
        <v>826</v>
      </c>
    </row>
    <row r="578" spans="1:9" x14ac:dyDescent="0.35">
      <c r="A578">
        <v>21514</v>
      </c>
      <c r="B578">
        <v>127</v>
      </c>
      <c r="C578" t="s">
        <v>471</v>
      </c>
      <c r="D578">
        <v>104</v>
      </c>
      <c r="E578" t="s">
        <v>39</v>
      </c>
      <c r="F578" s="2">
        <v>45485</v>
      </c>
      <c r="G578" t="s">
        <v>468</v>
      </c>
      <c r="H578" t="s">
        <v>657</v>
      </c>
      <c r="I578">
        <v>-185.28</v>
      </c>
    </row>
    <row r="579" spans="1:9" x14ac:dyDescent="0.35">
      <c r="A579">
        <v>21515</v>
      </c>
      <c r="B579">
        <v>127</v>
      </c>
      <c r="C579" t="s">
        <v>471</v>
      </c>
      <c r="D579">
        <v>104</v>
      </c>
      <c r="E579" t="s">
        <v>39</v>
      </c>
      <c r="F579" s="2">
        <v>45485</v>
      </c>
      <c r="G579" t="s">
        <v>468</v>
      </c>
      <c r="H579" t="s">
        <v>804</v>
      </c>
      <c r="I579">
        <v>-418.8</v>
      </c>
    </row>
    <row r="580" spans="1:9" x14ac:dyDescent="0.35">
      <c r="A580">
        <v>21516</v>
      </c>
      <c r="B580">
        <v>127</v>
      </c>
      <c r="C580" t="s">
        <v>471</v>
      </c>
      <c r="D580">
        <v>104</v>
      </c>
      <c r="E580" t="s">
        <v>39</v>
      </c>
      <c r="F580" s="2">
        <v>45485</v>
      </c>
      <c r="G580" t="s">
        <v>468</v>
      </c>
      <c r="H580" t="s">
        <v>805</v>
      </c>
      <c r="I580">
        <v>-904</v>
      </c>
    </row>
    <row r="581" spans="1:9" x14ac:dyDescent="0.35">
      <c r="A581">
        <v>21517</v>
      </c>
      <c r="B581">
        <v>127</v>
      </c>
      <c r="C581" t="s">
        <v>471</v>
      </c>
      <c r="D581">
        <v>104</v>
      </c>
      <c r="E581" t="s">
        <v>39</v>
      </c>
      <c r="F581" s="2">
        <v>45485</v>
      </c>
      <c r="G581" t="s">
        <v>468</v>
      </c>
      <c r="H581" t="s">
        <v>806</v>
      </c>
      <c r="I581">
        <v>-1205.5</v>
      </c>
    </row>
    <row r="582" spans="1:9" x14ac:dyDescent="0.35">
      <c r="A582">
        <v>21518</v>
      </c>
      <c r="B582">
        <v>127</v>
      </c>
      <c r="C582" t="s">
        <v>471</v>
      </c>
      <c r="D582">
        <v>104</v>
      </c>
      <c r="E582" t="s">
        <v>39</v>
      </c>
      <c r="F582" s="2">
        <v>45485</v>
      </c>
      <c r="G582" t="s">
        <v>468</v>
      </c>
      <c r="H582" t="s">
        <v>807</v>
      </c>
      <c r="I582">
        <v>-680.91</v>
      </c>
    </row>
    <row r="583" spans="1:9" x14ac:dyDescent="0.35">
      <c r="A583">
        <v>21519</v>
      </c>
      <c r="B583">
        <v>127</v>
      </c>
      <c r="C583" t="s">
        <v>471</v>
      </c>
      <c r="D583">
        <v>104</v>
      </c>
      <c r="E583" t="s">
        <v>39</v>
      </c>
      <c r="F583" s="2">
        <v>45485</v>
      </c>
      <c r="G583" t="s">
        <v>468</v>
      </c>
      <c r="H583" t="s">
        <v>729</v>
      </c>
      <c r="I583">
        <v>-1585.29</v>
      </c>
    </row>
    <row r="584" spans="1:9" x14ac:dyDescent="0.35">
      <c r="A584">
        <v>21520</v>
      </c>
      <c r="B584">
        <v>127</v>
      </c>
      <c r="C584" t="s">
        <v>471</v>
      </c>
      <c r="D584">
        <v>104</v>
      </c>
      <c r="E584" t="s">
        <v>39</v>
      </c>
      <c r="F584" s="2">
        <v>45485</v>
      </c>
      <c r="G584" t="s">
        <v>468</v>
      </c>
      <c r="H584" t="s">
        <v>470</v>
      </c>
      <c r="I584">
        <v>-16500</v>
      </c>
    </row>
    <row r="585" spans="1:9" x14ac:dyDescent="0.35">
      <c r="A585">
        <v>21522</v>
      </c>
      <c r="B585">
        <v>127</v>
      </c>
      <c r="C585" t="s">
        <v>471</v>
      </c>
      <c r="D585">
        <v>104</v>
      </c>
      <c r="E585" t="s">
        <v>39</v>
      </c>
      <c r="F585" s="2">
        <v>45485</v>
      </c>
      <c r="G585" t="s">
        <v>468</v>
      </c>
      <c r="H585" t="s">
        <v>808</v>
      </c>
      <c r="I585">
        <v>-460</v>
      </c>
    </row>
    <row r="586" spans="1:9" x14ac:dyDescent="0.35">
      <c r="A586">
        <v>21523</v>
      </c>
      <c r="B586">
        <v>127</v>
      </c>
      <c r="C586" t="s">
        <v>471</v>
      </c>
      <c r="D586">
        <v>104</v>
      </c>
      <c r="E586" t="s">
        <v>39</v>
      </c>
      <c r="F586" s="2">
        <v>45485</v>
      </c>
      <c r="G586" t="s">
        <v>468</v>
      </c>
      <c r="H586" t="s">
        <v>809</v>
      </c>
      <c r="I586">
        <v>-630</v>
      </c>
    </row>
    <row r="587" spans="1:9" x14ac:dyDescent="0.35">
      <c r="A587">
        <v>21524</v>
      </c>
      <c r="B587">
        <v>127</v>
      </c>
      <c r="C587" t="s">
        <v>471</v>
      </c>
      <c r="D587">
        <v>104</v>
      </c>
      <c r="E587" t="s">
        <v>39</v>
      </c>
      <c r="F587" s="2">
        <v>45485</v>
      </c>
      <c r="G587" t="s">
        <v>468</v>
      </c>
      <c r="H587" t="s">
        <v>810</v>
      </c>
      <c r="I587">
        <v>-204.9</v>
      </c>
    </row>
    <row r="588" spans="1:9" x14ac:dyDescent="0.35">
      <c r="A588">
        <v>20282</v>
      </c>
      <c r="B588">
        <v>107</v>
      </c>
      <c r="C588" t="s">
        <v>481</v>
      </c>
      <c r="D588">
        <v>104</v>
      </c>
      <c r="E588" t="s">
        <v>39</v>
      </c>
      <c r="F588" s="2">
        <v>45485</v>
      </c>
      <c r="G588" t="s">
        <v>466</v>
      </c>
      <c r="I588">
        <v>111.26</v>
      </c>
    </row>
    <row r="589" spans="1:9" x14ac:dyDescent="0.35">
      <c r="A589">
        <v>20283</v>
      </c>
      <c r="B589">
        <v>107</v>
      </c>
      <c r="C589" t="s">
        <v>481</v>
      </c>
      <c r="D589">
        <v>104</v>
      </c>
      <c r="E589" t="s">
        <v>39</v>
      </c>
      <c r="F589" s="2">
        <v>45485</v>
      </c>
      <c r="G589" t="s">
        <v>466</v>
      </c>
      <c r="I589">
        <v>2843.88</v>
      </c>
    </row>
    <row r="590" spans="1:9" x14ac:dyDescent="0.35">
      <c r="A590">
        <v>20284</v>
      </c>
      <c r="B590">
        <v>107</v>
      </c>
      <c r="C590" t="s">
        <v>481</v>
      </c>
      <c r="D590">
        <v>104</v>
      </c>
      <c r="E590" t="s">
        <v>39</v>
      </c>
      <c r="F590" s="2">
        <v>45485</v>
      </c>
      <c r="G590" t="s">
        <v>466</v>
      </c>
      <c r="I590">
        <v>1276.53</v>
      </c>
    </row>
    <row r="591" spans="1:9" x14ac:dyDescent="0.35">
      <c r="A591">
        <v>20285</v>
      </c>
      <c r="B591">
        <v>107</v>
      </c>
      <c r="C591" t="s">
        <v>481</v>
      </c>
      <c r="D591">
        <v>104</v>
      </c>
      <c r="E591" t="s">
        <v>39</v>
      </c>
      <c r="F591" s="2">
        <v>45485</v>
      </c>
      <c r="G591" t="s">
        <v>468</v>
      </c>
      <c r="I591">
        <v>-121.35</v>
      </c>
    </row>
    <row r="592" spans="1:9" x14ac:dyDescent="0.35">
      <c r="A592">
        <v>20286</v>
      </c>
      <c r="B592">
        <v>107</v>
      </c>
      <c r="C592" t="s">
        <v>481</v>
      </c>
      <c r="D592">
        <v>104</v>
      </c>
      <c r="E592" t="s">
        <v>39</v>
      </c>
      <c r="F592" s="2">
        <v>45485</v>
      </c>
      <c r="G592" t="s">
        <v>468</v>
      </c>
      <c r="I592">
        <v>-121.35</v>
      </c>
    </row>
    <row r="593" spans="1:9" x14ac:dyDescent="0.35">
      <c r="A593">
        <v>21197</v>
      </c>
      <c r="B593">
        <v>110</v>
      </c>
      <c r="C593" t="s">
        <v>465</v>
      </c>
      <c r="D593">
        <v>104</v>
      </c>
      <c r="E593" t="s">
        <v>39</v>
      </c>
      <c r="F593" s="2">
        <v>45484</v>
      </c>
      <c r="G593" t="s">
        <v>466</v>
      </c>
      <c r="H593" t="s">
        <v>470</v>
      </c>
      <c r="I593">
        <v>10</v>
      </c>
    </row>
    <row r="594" spans="1:9" x14ac:dyDescent="0.35">
      <c r="A594">
        <v>21494</v>
      </c>
      <c r="B594">
        <v>127</v>
      </c>
      <c r="C594" t="s">
        <v>471</v>
      </c>
      <c r="D594">
        <v>104</v>
      </c>
      <c r="E594" t="s">
        <v>39</v>
      </c>
      <c r="F594" s="2">
        <v>45484</v>
      </c>
      <c r="G594" t="s">
        <v>466</v>
      </c>
      <c r="H594" t="s">
        <v>470</v>
      </c>
      <c r="I594">
        <v>10</v>
      </c>
    </row>
    <row r="595" spans="1:9" x14ac:dyDescent="0.35">
      <c r="A595">
        <v>21495</v>
      </c>
      <c r="B595">
        <v>127</v>
      </c>
      <c r="C595" t="s">
        <v>471</v>
      </c>
      <c r="D595">
        <v>104</v>
      </c>
      <c r="E595" t="s">
        <v>39</v>
      </c>
      <c r="F595" s="2">
        <v>45484</v>
      </c>
      <c r="G595" t="s">
        <v>466</v>
      </c>
      <c r="H595" t="s">
        <v>470</v>
      </c>
      <c r="I595">
        <v>45000</v>
      </c>
    </row>
    <row r="596" spans="1:9" x14ac:dyDescent="0.35">
      <c r="A596">
        <v>21496</v>
      </c>
      <c r="B596">
        <v>127</v>
      </c>
      <c r="C596" t="s">
        <v>471</v>
      </c>
      <c r="D596">
        <v>104</v>
      </c>
      <c r="E596" t="s">
        <v>39</v>
      </c>
      <c r="F596" s="2">
        <v>45484</v>
      </c>
      <c r="G596" t="s">
        <v>468</v>
      </c>
      <c r="H596" t="s">
        <v>811</v>
      </c>
      <c r="I596">
        <v>-194.31</v>
      </c>
    </row>
    <row r="597" spans="1:9" x14ac:dyDescent="0.35">
      <c r="A597">
        <v>21497</v>
      </c>
      <c r="B597">
        <v>127</v>
      </c>
      <c r="C597" t="s">
        <v>471</v>
      </c>
      <c r="D597">
        <v>104</v>
      </c>
      <c r="E597" t="s">
        <v>39</v>
      </c>
      <c r="F597" s="2">
        <v>45484</v>
      </c>
      <c r="G597" t="s">
        <v>468</v>
      </c>
      <c r="H597" t="s">
        <v>812</v>
      </c>
      <c r="I597">
        <v>-421.18</v>
      </c>
    </row>
    <row r="598" spans="1:9" x14ac:dyDescent="0.35">
      <c r="A598">
        <v>21498</v>
      </c>
      <c r="B598">
        <v>127</v>
      </c>
      <c r="C598" t="s">
        <v>471</v>
      </c>
      <c r="D598">
        <v>104</v>
      </c>
      <c r="E598" t="s">
        <v>39</v>
      </c>
      <c r="F598" s="2">
        <v>45484</v>
      </c>
      <c r="G598" t="s">
        <v>468</v>
      </c>
      <c r="H598" t="s">
        <v>813</v>
      </c>
      <c r="I598">
        <v>-474</v>
      </c>
    </row>
    <row r="599" spans="1:9" x14ac:dyDescent="0.35">
      <c r="A599">
        <v>21499</v>
      </c>
      <c r="B599">
        <v>127</v>
      </c>
      <c r="C599" t="s">
        <v>471</v>
      </c>
      <c r="D599">
        <v>104</v>
      </c>
      <c r="E599" t="s">
        <v>39</v>
      </c>
      <c r="F599" s="2">
        <v>45484</v>
      </c>
      <c r="G599" t="s">
        <v>468</v>
      </c>
      <c r="H599" t="s">
        <v>814</v>
      </c>
      <c r="I599">
        <v>-750.45</v>
      </c>
    </row>
    <row r="600" spans="1:9" x14ac:dyDescent="0.35">
      <c r="A600">
        <v>21500</v>
      </c>
      <c r="B600">
        <v>127</v>
      </c>
      <c r="C600" t="s">
        <v>471</v>
      </c>
      <c r="D600">
        <v>104</v>
      </c>
      <c r="E600" t="s">
        <v>39</v>
      </c>
      <c r="F600" s="2">
        <v>45484</v>
      </c>
      <c r="G600" t="s">
        <v>468</v>
      </c>
      <c r="H600" t="s">
        <v>815</v>
      </c>
      <c r="I600">
        <v>-1679.17</v>
      </c>
    </row>
    <row r="601" spans="1:9" x14ac:dyDescent="0.35">
      <c r="A601">
        <v>21501</v>
      </c>
      <c r="B601">
        <v>127</v>
      </c>
      <c r="C601" t="s">
        <v>471</v>
      </c>
      <c r="D601">
        <v>104</v>
      </c>
      <c r="E601" t="s">
        <v>39</v>
      </c>
      <c r="F601" s="2">
        <v>45484</v>
      </c>
      <c r="G601" t="s">
        <v>468</v>
      </c>
      <c r="H601" t="s">
        <v>816</v>
      </c>
      <c r="I601">
        <v>-2116</v>
      </c>
    </row>
    <row r="602" spans="1:9" x14ac:dyDescent="0.35">
      <c r="A602">
        <v>21502</v>
      </c>
      <c r="B602">
        <v>127</v>
      </c>
      <c r="C602" t="s">
        <v>471</v>
      </c>
      <c r="D602">
        <v>104</v>
      </c>
      <c r="E602" t="s">
        <v>39</v>
      </c>
      <c r="F602" s="2">
        <v>45484</v>
      </c>
      <c r="G602" t="s">
        <v>468</v>
      </c>
      <c r="H602" t="s">
        <v>817</v>
      </c>
      <c r="I602">
        <v>-10568.94</v>
      </c>
    </row>
    <row r="603" spans="1:9" x14ac:dyDescent="0.35">
      <c r="A603">
        <v>21503</v>
      </c>
      <c r="B603">
        <v>127</v>
      </c>
      <c r="C603" t="s">
        <v>471</v>
      </c>
      <c r="D603">
        <v>104</v>
      </c>
      <c r="E603" t="s">
        <v>39</v>
      </c>
      <c r="F603" s="2">
        <v>45484</v>
      </c>
      <c r="G603" t="s">
        <v>468</v>
      </c>
      <c r="H603" t="s">
        <v>818</v>
      </c>
      <c r="I603">
        <v>-16696.900000000001</v>
      </c>
    </row>
    <row r="604" spans="1:9" x14ac:dyDescent="0.35">
      <c r="A604">
        <v>21504</v>
      </c>
      <c r="B604">
        <v>127</v>
      </c>
      <c r="C604" t="s">
        <v>471</v>
      </c>
      <c r="D604">
        <v>104</v>
      </c>
      <c r="E604" t="s">
        <v>39</v>
      </c>
      <c r="F604" s="2">
        <v>45484</v>
      </c>
      <c r="G604" t="s">
        <v>468</v>
      </c>
      <c r="H604" t="s">
        <v>819</v>
      </c>
      <c r="I604">
        <v>-764.75</v>
      </c>
    </row>
    <row r="605" spans="1:9" x14ac:dyDescent="0.35">
      <c r="A605">
        <v>21505</v>
      </c>
      <c r="B605">
        <v>127</v>
      </c>
      <c r="C605" t="s">
        <v>471</v>
      </c>
      <c r="D605">
        <v>104</v>
      </c>
      <c r="E605" t="s">
        <v>39</v>
      </c>
      <c r="F605" s="2">
        <v>45484</v>
      </c>
      <c r="G605" t="s">
        <v>468</v>
      </c>
      <c r="H605" t="s">
        <v>820</v>
      </c>
      <c r="I605">
        <v>-1255.97</v>
      </c>
    </row>
    <row r="606" spans="1:9" x14ac:dyDescent="0.35">
      <c r="A606">
        <v>21506</v>
      </c>
      <c r="B606">
        <v>127</v>
      </c>
      <c r="C606" t="s">
        <v>471</v>
      </c>
      <c r="D606">
        <v>104</v>
      </c>
      <c r="E606" t="s">
        <v>39</v>
      </c>
      <c r="F606" s="2">
        <v>45484</v>
      </c>
      <c r="G606" t="s">
        <v>468</v>
      </c>
      <c r="H606" t="s">
        <v>649</v>
      </c>
      <c r="I606">
        <v>-1408.85</v>
      </c>
    </row>
    <row r="607" spans="1:9" x14ac:dyDescent="0.35">
      <c r="A607">
        <v>21507</v>
      </c>
      <c r="B607">
        <v>127</v>
      </c>
      <c r="C607" t="s">
        <v>471</v>
      </c>
      <c r="D607">
        <v>104</v>
      </c>
      <c r="E607" t="s">
        <v>39</v>
      </c>
      <c r="F607" s="2">
        <v>45484</v>
      </c>
      <c r="G607" t="s">
        <v>468</v>
      </c>
      <c r="H607" t="s">
        <v>821</v>
      </c>
      <c r="I607">
        <v>-1393.36</v>
      </c>
    </row>
    <row r="608" spans="1:9" x14ac:dyDescent="0.35">
      <c r="A608">
        <v>21508</v>
      </c>
      <c r="B608">
        <v>127</v>
      </c>
      <c r="C608" t="s">
        <v>471</v>
      </c>
      <c r="D608">
        <v>104</v>
      </c>
      <c r="E608" t="s">
        <v>39</v>
      </c>
      <c r="F608" s="2">
        <v>45484</v>
      </c>
      <c r="G608" t="s">
        <v>468</v>
      </c>
      <c r="H608" t="s">
        <v>640</v>
      </c>
      <c r="I608">
        <v>-1777.84</v>
      </c>
    </row>
    <row r="609" spans="1:9" x14ac:dyDescent="0.35">
      <c r="A609">
        <v>21509</v>
      </c>
      <c r="B609">
        <v>127</v>
      </c>
      <c r="C609" t="s">
        <v>471</v>
      </c>
      <c r="D609">
        <v>104</v>
      </c>
      <c r="E609" t="s">
        <v>39</v>
      </c>
      <c r="F609" s="2">
        <v>45484</v>
      </c>
      <c r="G609" t="s">
        <v>468</v>
      </c>
      <c r="H609" t="s">
        <v>470</v>
      </c>
      <c r="I609">
        <v>-5500</v>
      </c>
    </row>
    <row r="610" spans="1:9" x14ac:dyDescent="0.35">
      <c r="A610">
        <v>20281</v>
      </c>
      <c r="B610">
        <v>107</v>
      </c>
      <c r="C610" t="s">
        <v>481</v>
      </c>
      <c r="D610">
        <v>104</v>
      </c>
      <c r="E610" t="s">
        <v>39</v>
      </c>
      <c r="F610" s="2">
        <v>45484</v>
      </c>
      <c r="G610" t="s">
        <v>466</v>
      </c>
      <c r="I610">
        <v>5594.76</v>
      </c>
    </row>
    <row r="611" spans="1:9" x14ac:dyDescent="0.35">
      <c r="A611">
        <v>19412</v>
      </c>
      <c r="B611">
        <v>110</v>
      </c>
      <c r="C611" t="s">
        <v>465</v>
      </c>
      <c r="D611">
        <v>104</v>
      </c>
      <c r="E611" t="s">
        <v>39</v>
      </c>
      <c r="F611" s="2">
        <v>45483</v>
      </c>
      <c r="G611" t="s">
        <v>466</v>
      </c>
      <c r="H611" t="s">
        <v>470</v>
      </c>
      <c r="I611">
        <v>5100</v>
      </c>
    </row>
    <row r="612" spans="1:9" x14ac:dyDescent="0.35">
      <c r="A612">
        <v>19413</v>
      </c>
      <c r="B612">
        <v>110</v>
      </c>
      <c r="C612" t="s">
        <v>465</v>
      </c>
      <c r="D612">
        <v>104</v>
      </c>
      <c r="E612" t="s">
        <v>39</v>
      </c>
      <c r="F612" s="2">
        <v>45483</v>
      </c>
      <c r="G612" t="s">
        <v>466</v>
      </c>
      <c r="H612" t="s">
        <v>744</v>
      </c>
      <c r="I612">
        <v>3642.8</v>
      </c>
    </row>
    <row r="613" spans="1:9" x14ac:dyDescent="0.35">
      <c r="A613">
        <v>19414</v>
      </c>
      <c r="B613">
        <v>110</v>
      </c>
      <c r="C613" t="s">
        <v>465</v>
      </c>
      <c r="D613">
        <v>104</v>
      </c>
      <c r="E613" t="s">
        <v>39</v>
      </c>
      <c r="F613" s="2">
        <v>45483</v>
      </c>
      <c r="G613" t="s">
        <v>466</v>
      </c>
      <c r="H613" t="s">
        <v>822</v>
      </c>
      <c r="I613">
        <v>463.46</v>
      </c>
    </row>
    <row r="614" spans="1:9" x14ac:dyDescent="0.35">
      <c r="A614">
        <v>19415</v>
      </c>
      <c r="B614">
        <v>110</v>
      </c>
      <c r="C614" t="s">
        <v>465</v>
      </c>
      <c r="D614">
        <v>104</v>
      </c>
      <c r="E614" t="s">
        <v>39</v>
      </c>
      <c r="F614" s="2">
        <v>45483</v>
      </c>
      <c r="G614" t="s">
        <v>468</v>
      </c>
      <c r="H614" t="s">
        <v>823</v>
      </c>
      <c r="I614">
        <v>-403</v>
      </c>
    </row>
    <row r="615" spans="1:9" x14ac:dyDescent="0.35">
      <c r="A615">
        <v>19416</v>
      </c>
      <c r="B615">
        <v>110</v>
      </c>
      <c r="C615" t="s">
        <v>465</v>
      </c>
      <c r="D615">
        <v>104</v>
      </c>
      <c r="E615" t="s">
        <v>39</v>
      </c>
      <c r="F615" s="2">
        <v>45483</v>
      </c>
      <c r="G615" t="s">
        <v>468</v>
      </c>
      <c r="H615" t="s">
        <v>824</v>
      </c>
      <c r="I615">
        <v>-820</v>
      </c>
    </row>
    <row r="616" spans="1:9" x14ac:dyDescent="0.35">
      <c r="A616">
        <v>19417</v>
      </c>
      <c r="B616">
        <v>110</v>
      </c>
      <c r="C616" t="s">
        <v>465</v>
      </c>
      <c r="D616">
        <v>104</v>
      </c>
      <c r="E616" t="s">
        <v>39</v>
      </c>
      <c r="F616" s="2">
        <v>45483</v>
      </c>
      <c r="G616" t="s">
        <v>468</v>
      </c>
      <c r="H616" t="s">
        <v>825</v>
      </c>
      <c r="I616">
        <v>-1403.5</v>
      </c>
    </row>
    <row r="617" spans="1:9" x14ac:dyDescent="0.35">
      <c r="A617">
        <v>19418</v>
      </c>
      <c r="B617">
        <v>110</v>
      </c>
      <c r="C617" t="s">
        <v>465</v>
      </c>
      <c r="D617">
        <v>104</v>
      </c>
      <c r="E617" t="s">
        <v>39</v>
      </c>
      <c r="F617" s="2">
        <v>45483</v>
      </c>
      <c r="G617" t="s">
        <v>468</v>
      </c>
      <c r="H617" t="s">
        <v>826</v>
      </c>
      <c r="I617">
        <v>-6530.35</v>
      </c>
    </row>
    <row r="618" spans="1:9" x14ac:dyDescent="0.35">
      <c r="A618">
        <v>19692</v>
      </c>
      <c r="B618">
        <v>127</v>
      </c>
      <c r="C618" t="s">
        <v>471</v>
      </c>
      <c r="D618">
        <v>104</v>
      </c>
      <c r="E618" t="s">
        <v>39</v>
      </c>
      <c r="F618" s="2">
        <v>45483</v>
      </c>
      <c r="G618" t="s">
        <v>466</v>
      </c>
      <c r="H618" t="s">
        <v>470</v>
      </c>
      <c r="I618">
        <v>40000</v>
      </c>
    </row>
    <row r="619" spans="1:9" x14ac:dyDescent="0.35">
      <c r="A619">
        <v>19694</v>
      </c>
      <c r="B619">
        <v>127</v>
      </c>
      <c r="C619" t="s">
        <v>471</v>
      </c>
      <c r="D619">
        <v>104</v>
      </c>
      <c r="E619" t="s">
        <v>39</v>
      </c>
      <c r="F619" s="2">
        <v>45483</v>
      </c>
      <c r="G619" t="s">
        <v>466</v>
      </c>
      <c r="H619" t="s">
        <v>470</v>
      </c>
      <c r="I619">
        <v>10</v>
      </c>
    </row>
    <row r="620" spans="1:9" x14ac:dyDescent="0.35">
      <c r="A620">
        <v>19696</v>
      </c>
      <c r="B620">
        <v>127</v>
      </c>
      <c r="C620" t="s">
        <v>471</v>
      </c>
      <c r="D620">
        <v>104</v>
      </c>
      <c r="E620" t="s">
        <v>39</v>
      </c>
      <c r="F620" s="2">
        <v>45483</v>
      </c>
      <c r="G620" t="s">
        <v>466</v>
      </c>
      <c r="H620" t="s">
        <v>487</v>
      </c>
      <c r="I620">
        <v>45.13</v>
      </c>
    </row>
    <row r="621" spans="1:9" x14ac:dyDescent="0.35">
      <c r="A621">
        <v>19697</v>
      </c>
      <c r="B621">
        <v>127</v>
      </c>
      <c r="C621" t="s">
        <v>471</v>
      </c>
      <c r="D621">
        <v>104</v>
      </c>
      <c r="E621" t="s">
        <v>39</v>
      </c>
      <c r="F621" s="2">
        <v>45483</v>
      </c>
      <c r="G621" t="s">
        <v>466</v>
      </c>
      <c r="H621" t="s">
        <v>470</v>
      </c>
      <c r="I621">
        <v>40000</v>
      </c>
    </row>
    <row r="622" spans="1:9" x14ac:dyDescent="0.35">
      <c r="A622">
        <v>19698</v>
      </c>
      <c r="B622">
        <v>127</v>
      </c>
      <c r="C622" t="s">
        <v>471</v>
      </c>
      <c r="D622">
        <v>104</v>
      </c>
      <c r="E622" t="s">
        <v>39</v>
      </c>
      <c r="F622" s="2">
        <v>45483</v>
      </c>
      <c r="G622" t="s">
        <v>468</v>
      </c>
      <c r="H622" t="s">
        <v>827</v>
      </c>
      <c r="I622">
        <v>-193.05</v>
      </c>
    </row>
    <row r="623" spans="1:9" x14ac:dyDescent="0.35">
      <c r="A623">
        <v>19699</v>
      </c>
      <c r="B623">
        <v>127</v>
      </c>
      <c r="C623" t="s">
        <v>471</v>
      </c>
      <c r="D623">
        <v>104</v>
      </c>
      <c r="E623" t="s">
        <v>39</v>
      </c>
      <c r="F623" s="2">
        <v>45483</v>
      </c>
      <c r="G623" t="s">
        <v>466</v>
      </c>
      <c r="H623" t="s">
        <v>470</v>
      </c>
      <c r="I623">
        <v>10</v>
      </c>
    </row>
    <row r="624" spans="1:9" x14ac:dyDescent="0.35">
      <c r="A624">
        <v>19700</v>
      </c>
      <c r="B624">
        <v>127</v>
      </c>
      <c r="C624" t="s">
        <v>471</v>
      </c>
      <c r="D624">
        <v>104</v>
      </c>
      <c r="E624" t="s">
        <v>39</v>
      </c>
      <c r="F624" s="2">
        <v>45483</v>
      </c>
      <c r="G624" t="s">
        <v>468</v>
      </c>
      <c r="H624" t="s">
        <v>828</v>
      </c>
      <c r="I624">
        <v>-249.99</v>
      </c>
    </row>
    <row r="625" spans="1:9" x14ac:dyDescent="0.35">
      <c r="A625">
        <v>19701</v>
      </c>
      <c r="B625">
        <v>127</v>
      </c>
      <c r="C625" t="s">
        <v>471</v>
      </c>
      <c r="D625">
        <v>104</v>
      </c>
      <c r="E625" t="s">
        <v>39</v>
      </c>
      <c r="F625" s="2">
        <v>45483</v>
      </c>
      <c r="G625" t="s">
        <v>466</v>
      </c>
      <c r="H625" t="s">
        <v>487</v>
      </c>
      <c r="I625">
        <v>45.13</v>
      </c>
    </row>
    <row r="626" spans="1:9" x14ac:dyDescent="0.35">
      <c r="A626">
        <v>19702</v>
      </c>
      <c r="B626">
        <v>127</v>
      </c>
      <c r="C626" t="s">
        <v>471</v>
      </c>
      <c r="D626">
        <v>104</v>
      </c>
      <c r="E626" t="s">
        <v>39</v>
      </c>
      <c r="F626" s="2">
        <v>45483</v>
      </c>
      <c r="G626" t="s">
        <v>468</v>
      </c>
      <c r="H626" t="s">
        <v>829</v>
      </c>
      <c r="I626">
        <v>-252</v>
      </c>
    </row>
    <row r="627" spans="1:9" x14ac:dyDescent="0.35">
      <c r="A627">
        <v>19703</v>
      </c>
      <c r="B627">
        <v>127</v>
      </c>
      <c r="C627" t="s">
        <v>471</v>
      </c>
      <c r="D627">
        <v>104</v>
      </c>
      <c r="E627" t="s">
        <v>39</v>
      </c>
      <c r="F627" s="2">
        <v>45483</v>
      </c>
      <c r="G627" t="s">
        <v>468</v>
      </c>
      <c r="H627" t="s">
        <v>827</v>
      </c>
      <c r="I627">
        <v>-193.05</v>
      </c>
    </row>
    <row r="628" spans="1:9" x14ac:dyDescent="0.35">
      <c r="A628">
        <v>19704</v>
      </c>
      <c r="B628">
        <v>127</v>
      </c>
      <c r="C628" t="s">
        <v>471</v>
      </c>
      <c r="D628">
        <v>104</v>
      </c>
      <c r="E628" t="s">
        <v>39</v>
      </c>
      <c r="F628" s="2">
        <v>45483</v>
      </c>
      <c r="G628" t="s">
        <v>468</v>
      </c>
      <c r="H628" t="s">
        <v>830</v>
      </c>
      <c r="I628">
        <v>-357.45</v>
      </c>
    </row>
    <row r="629" spans="1:9" x14ac:dyDescent="0.35">
      <c r="A629">
        <v>19705</v>
      </c>
      <c r="B629">
        <v>127</v>
      </c>
      <c r="C629" t="s">
        <v>471</v>
      </c>
      <c r="D629">
        <v>104</v>
      </c>
      <c r="E629" t="s">
        <v>39</v>
      </c>
      <c r="F629" s="2">
        <v>45483</v>
      </c>
      <c r="G629" t="s">
        <v>468</v>
      </c>
      <c r="H629" t="s">
        <v>828</v>
      </c>
      <c r="I629">
        <v>-249.99</v>
      </c>
    </row>
    <row r="630" spans="1:9" x14ac:dyDescent="0.35">
      <c r="A630">
        <v>19706</v>
      </c>
      <c r="B630">
        <v>127</v>
      </c>
      <c r="C630" t="s">
        <v>471</v>
      </c>
      <c r="D630">
        <v>104</v>
      </c>
      <c r="E630" t="s">
        <v>39</v>
      </c>
      <c r="F630" s="2">
        <v>45483</v>
      </c>
      <c r="G630" t="s">
        <v>468</v>
      </c>
      <c r="H630" t="s">
        <v>831</v>
      </c>
      <c r="I630">
        <v>-400</v>
      </c>
    </row>
    <row r="631" spans="1:9" x14ac:dyDescent="0.35">
      <c r="A631">
        <v>19707</v>
      </c>
      <c r="B631">
        <v>127</v>
      </c>
      <c r="C631" t="s">
        <v>471</v>
      </c>
      <c r="D631">
        <v>104</v>
      </c>
      <c r="E631" t="s">
        <v>39</v>
      </c>
      <c r="F631" s="2">
        <v>45483</v>
      </c>
      <c r="G631" t="s">
        <v>468</v>
      </c>
      <c r="H631" t="s">
        <v>832</v>
      </c>
      <c r="I631">
        <v>-504.58</v>
      </c>
    </row>
    <row r="632" spans="1:9" x14ac:dyDescent="0.35">
      <c r="A632">
        <v>19708</v>
      </c>
      <c r="B632">
        <v>127</v>
      </c>
      <c r="C632" t="s">
        <v>471</v>
      </c>
      <c r="D632">
        <v>104</v>
      </c>
      <c r="E632" t="s">
        <v>39</v>
      </c>
      <c r="F632" s="2">
        <v>45483</v>
      </c>
      <c r="G632" t="s">
        <v>468</v>
      </c>
      <c r="H632" t="s">
        <v>829</v>
      </c>
      <c r="I632">
        <v>-252</v>
      </c>
    </row>
    <row r="633" spans="1:9" x14ac:dyDescent="0.35">
      <c r="A633">
        <v>19709</v>
      </c>
      <c r="B633">
        <v>127</v>
      </c>
      <c r="C633" t="s">
        <v>471</v>
      </c>
      <c r="D633">
        <v>104</v>
      </c>
      <c r="E633" t="s">
        <v>39</v>
      </c>
      <c r="F633" s="2">
        <v>45483</v>
      </c>
      <c r="G633" t="s">
        <v>468</v>
      </c>
      <c r="H633" t="s">
        <v>830</v>
      </c>
      <c r="I633">
        <v>-357.45</v>
      </c>
    </row>
    <row r="634" spans="1:9" x14ac:dyDescent="0.35">
      <c r="A634">
        <v>19710</v>
      </c>
      <c r="B634">
        <v>127</v>
      </c>
      <c r="C634" t="s">
        <v>471</v>
      </c>
      <c r="D634">
        <v>104</v>
      </c>
      <c r="E634" t="s">
        <v>39</v>
      </c>
      <c r="F634" s="2">
        <v>45483</v>
      </c>
      <c r="G634" t="s">
        <v>468</v>
      </c>
      <c r="H634" t="s">
        <v>833</v>
      </c>
      <c r="I634">
        <v>-660.72</v>
      </c>
    </row>
    <row r="635" spans="1:9" x14ac:dyDescent="0.35">
      <c r="A635">
        <v>19711</v>
      </c>
      <c r="B635">
        <v>127</v>
      </c>
      <c r="C635" t="s">
        <v>471</v>
      </c>
      <c r="D635">
        <v>104</v>
      </c>
      <c r="E635" t="s">
        <v>39</v>
      </c>
      <c r="F635" s="2">
        <v>45483</v>
      </c>
      <c r="G635" t="s">
        <v>468</v>
      </c>
      <c r="H635" t="s">
        <v>831</v>
      </c>
      <c r="I635">
        <v>-400</v>
      </c>
    </row>
    <row r="636" spans="1:9" x14ac:dyDescent="0.35">
      <c r="A636">
        <v>19712</v>
      </c>
      <c r="B636">
        <v>127</v>
      </c>
      <c r="C636" t="s">
        <v>471</v>
      </c>
      <c r="D636">
        <v>104</v>
      </c>
      <c r="E636" t="s">
        <v>39</v>
      </c>
      <c r="F636" s="2">
        <v>45483</v>
      </c>
      <c r="G636" t="s">
        <v>468</v>
      </c>
      <c r="H636" t="s">
        <v>832</v>
      </c>
      <c r="I636">
        <v>-504.58</v>
      </c>
    </row>
    <row r="637" spans="1:9" x14ac:dyDescent="0.35">
      <c r="A637">
        <v>19713</v>
      </c>
      <c r="B637">
        <v>127</v>
      </c>
      <c r="C637" t="s">
        <v>471</v>
      </c>
      <c r="D637">
        <v>104</v>
      </c>
      <c r="E637" t="s">
        <v>39</v>
      </c>
      <c r="F637" s="2">
        <v>45483</v>
      </c>
      <c r="G637" t="s">
        <v>468</v>
      </c>
      <c r="H637" t="s">
        <v>834</v>
      </c>
      <c r="I637">
        <v>-726.6</v>
      </c>
    </row>
    <row r="638" spans="1:9" x14ac:dyDescent="0.35">
      <c r="A638">
        <v>19714</v>
      </c>
      <c r="B638">
        <v>127</v>
      </c>
      <c r="C638" t="s">
        <v>471</v>
      </c>
      <c r="D638">
        <v>104</v>
      </c>
      <c r="E638" t="s">
        <v>39</v>
      </c>
      <c r="F638" s="2">
        <v>45483</v>
      </c>
      <c r="G638" t="s">
        <v>468</v>
      </c>
      <c r="H638" t="s">
        <v>833</v>
      </c>
      <c r="I638">
        <v>-660.72</v>
      </c>
    </row>
    <row r="639" spans="1:9" x14ac:dyDescent="0.35">
      <c r="A639">
        <v>19715</v>
      </c>
      <c r="B639">
        <v>127</v>
      </c>
      <c r="C639" t="s">
        <v>471</v>
      </c>
      <c r="D639">
        <v>104</v>
      </c>
      <c r="E639" t="s">
        <v>39</v>
      </c>
      <c r="F639" s="2">
        <v>45483</v>
      </c>
      <c r="G639" t="s">
        <v>468</v>
      </c>
      <c r="H639" t="s">
        <v>835</v>
      </c>
      <c r="I639">
        <v>-1155.05</v>
      </c>
    </row>
    <row r="640" spans="1:9" x14ac:dyDescent="0.35">
      <c r="A640">
        <v>19716</v>
      </c>
      <c r="B640">
        <v>127</v>
      </c>
      <c r="C640" t="s">
        <v>471</v>
      </c>
      <c r="D640">
        <v>104</v>
      </c>
      <c r="E640" t="s">
        <v>39</v>
      </c>
      <c r="F640" s="2">
        <v>45483</v>
      </c>
      <c r="G640" t="s">
        <v>468</v>
      </c>
      <c r="H640" t="s">
        <v>834</v>
      </c>
      <c r="I640">
        <v>-726.6</v>
      </c>
    </row>
    <row r="641" spans="1:9" x14ac:dyDescent="0.35">
      <c r="A641">
        <v>19717</v>
      </c>
      <c r="B641">
        <v>127</v>
      </c>
      <c r="C641" t="s">
        <v>471</v>
      </c>
      <c r="D641">
        <v>104</v>
      </c>
      <c r="E641" t="s">
        <v>39</v>
      </c>
      <c r="F641" s="2">
        <v>45483</v>
      </c>
      <c r="G641" t="s">
        <v>468</v>
      </c>
      <c r="H641" t="s">
        <v>836</v>
      </c>
      <c r="I641">
        <v>-1203.8599999999999</v>
      </c>
    </row>
    <row r="642" spans="1:9" x14ac:dyDescent="0.35">
      <c r="A642">
        <v>19718</v>
      </c>
      <c r="B642">
        <v>127</v>
      </c>
      <c r="C642" t="s">
        <v>471</v>
      </c>
      <c r="D642">
        <v>104</v>
      </c>
      <c r="E642" t="s">
        <v>39</v>
      </c>
      <c r="F642" s="2">
        <v>45483</v>
      </c>
      <c r="G642" t="s">
        <v>468</v>
      </c>
      <c r="H642" t="s">
        <v>835</v>
      </c>
      <c r="I642">
        <v>-1155.05</v>
      </c>
    </row>
    <row r="643" spans="1:9" x14ac:dyDescent="0.35">
      <c r="A643">
        <v>19719</v>
      </c>
      <c r="B643">
        <v>127</v>
      </c>
      <c r="C643" t="s">
        <v>471</v>
      </c>
      <c r="D643">
        <v>104</v>
      </c>
      <c r="E643" t="s">
        <v>39</v>
      </c>
      <c r="F643" s="2">
        <v>45483</v>
      </c>
      <c r="G643" t="s">
        <v>468</v>
      </c>
      <c r="H643" t="s">
        <v>836</v>
      </c>
      <c r="I643">
        <v>-1203.8599999999999</v>
      </c>
    </row>
    <row r="644" spans="1:9" x14ac:dyDescent="0.35">
      <c r="A644">
        <v>19720</v>
      </c>
      <c r="B644">
        <v>127</v>
      </c>
      <c r="C644" t="s">
        <v>471</v>
      </c>
      <c r="D644">
        <v>104</v>
      </c>
      <c r="E644" t="s">
        <v>39</v>
      </c>
      <c r="F644" s="2">
        <v>45483</v>
      </c>
      <c r="G644" t="s">
        <v>468</v>
      </c>
      <c r="H644" t="s">
        <v>837</v>
      </c>
      <c r="I644">
        <v>-1229.4000000000001</v>
      </c>
    </row>
    <row r="645" spans="1:9" x14ac:dyDescent="0.35">
      <c r="A645">
        <v>19721</v>
      </c>
      <c r="B645">
        <v>127</v>
      </c>
      <c r="C645" t="s">
        <v>471</v>
      </c>
      <c r="D645">
        <v>104</v>
      </c>
      <c r="E645" t="s">
        <v>39</v>
      </c>
      <c r="F645" s="2">
        <v>45483</v>
      </c>
      <c r="G645" t="s">
        <v>468</v>
      </c>
      <c r="H645" t="s">
        <v>837</v>
      </c>
      <c r="I645">
        <v>-1229.4000000000001</v>
      </c>
    </row>
    <row r="646" spans="1:9" x14ac:dyDescent="0.35">
      <c r="A646">
        <v>19722</v>
      </c>
      <c r="B646">
        <v>127</v>
      </c>
      <c r="C646" t="s">
        <v>471</v>
      </c>
      <c r="D646">
        <v>104</v>
      </c>
      <c r="E646" t="s">
        <v>39</v>
      </c>
      <c r="F646" s="2">
        <v>45483</v>
      </c>
      <c r="G646" t="s">
        <v>468</v>
      </c>
      <c r="H646" t="s">
        <v>838</v>
      </c>
      <c r="I646">
        <v>-2319.48</v>
      </c>
    </row>
    <row r="647" spans="1:9" x14ac:dyDescent="0.35">
      <c r="A647">
        <v>19723</v>
      </c>
      <c r="B647">
        <v>127</v>
      </c>
      <c r="C647" t="s">
        <v>471</v>
      </c>
      <c r="D647">
        <v>104</v>
      </c>
      <c r="E647" t="s">
        <v>39</v>
      </c>
      <c r="F647" s="2">
        <v>45483</v>
      </c>
      <c r="G647" t="s">
        <v>468</v>
      </c>
      <c r="H647" t="s">
        <v>838</v>
      </c>
      <c r="I647">
        <v>-2319.48</v>
      </c>
    </row>
    <row r="648" spans="1:9" x14ac:dyDescent="0.35">
      <c r="A648">
        <v>19724</v>
      </c>
      <c r="B648">
        <v>127</v>
      </c>
      <c r="C648" t="s">
        <v>471</v>
      </c>
      <c r="D648">
        <v>104</v>
      </c>
      <c r="E648" t="s">
        <v>39</v>
      </c>
      <c r="F648" s="2">
        <v>45483</v>
      </c>
      <c r="G648" t="s">
        <v>468</v>
      </c>
      <c r="H648" t="s">
        <v>839</v>
      </c>
      <c r="I648">
        <v>-5123.1400000000003</v>
      </c>
    </row>
    <row r="649" spans="1:9" x14ac:dyDescent="0.35">
      <c r="A649">
        <v>19725</v>
      </c>
      <c r="B649">
        <v>127</v>
      </c>
      <c r="C649" t="s">
        <v>471</v>
      </c>
      <c r="D649">
        <v>104</v>
      </c>
      <c r="E649" t="s">
        <v>39</v>
      </c>
      <c r="F649" s="2">
        <v>45483</v>
      </c>
      <c r="G649" t="s">
        <v>468</v>
      </c>
      <c r="H649" t="s">
        <v>839</v>
      </c>
      <c r="I649">
        <v>-5123.1400000000003</v>
      </c>
    </row>
    <row r="650" spans="1:9" x14ac:dyDescent="0.35">
      <c r="A650">
        <v>19726</v>
      </c>
      <c r="B650">
        <v>127</v>
      </c>
      <c r="C650" t="s">
        <v>471</v>
      </c>
      <c r="D650">
        <v>104</v>
      </c>
      <c r="E650" t="s">
        <v>39</v>
      </c>
      <c r="F650" s="2">
        <v>45483</v>
      </c>
      <c r="G650" t="s">
        <v>468</v>
      </c>
      <c r="H650" t="s">
        <v>840</v>
      </c>
      <c r="I650">
        <v>-1093.73</v>
      </c>
    </row>
    <row r="651" spans="1:9" x14ac:dyDescent="0.35">
      <c r="A651">
        <v>19727</v>
      </c>
      <c r="B651">
        <v>127</v>
      </c>
      <c r="C651" t="s">
        <v>471</v>
      </c>
      <c r="D651">
        <v>104</v>
      </c>
      <c r="E651" t="s">
        <v>39</v>
      </c>
      <c r="F651" s="2">
        <v>45483</v>
      </c>
      <c r="G651" t="s">
        <v>468</v>
      </c>
      <c r="H651" t="s">
        <v>840</v>
      </c>
      <c r="I651">
        <v>-1093.73</v>
      </c>
    </row>
    <row r="652" spans="1:9" x14ac:dyDescent="0.35">
      <c r="A652">
        <v>19728</v>
      </c>
      <c r="B652">
        <v>127</v>
      </c>
      <c r="C652" t="s">
        <v>471</v>
      </c>
      <c r="D652">
        <v>104</v>
      </c>
      <c r="E652" t="s">
        <v>39</v>
      </c>
      <c r="F652" s="2">
        <v>45483</v>
      </c>
      <c r="G652" t="s">
        <v>468</v>
      </c>
      <c r="H652" t="s">
        <v>753</v>
      </c>
      <c r="I652">
        <v>-1478.54</v>
      </c>
    </row>
    <row r="653" spans="1:9" x14ac:dyDescent="0.35">
      <c r="A653">
        <v>19729</v>
      </c>
      <c r="B653">
        <v>127</v>
      </c>
      <c r="C653" t="s">
        <v>471</v>
      </c>
      <c r="D653">
        <v>104</v>
      </c>
      <c r="E653" t="s">
        <v>39</v>
      </c>
      <c r="F653" s="2">
        <v>45483</v>
      </c>
      <c r="G653" t="s">
        <v>468</v>
      </c>
      <c r="H653" t="s">
        <v>753</v>
      </c>
      <c r="I653">
        <v>-1478.54</v>
      </c>
    </row>
    <row r="654" spans="1:9" x14ac:dyDescent="0.35">
      <c r="A654">
        <v>19730</v>
      </c>
      <c r="B654">
        <v>127</v>
      </c>
      <c r="C654" t="s">
        <v>471</v>
      </c>
      <c r="D654">
        <v>104</v>
      </c>
      <c r="E654" t="s">
        <v>39</v>
      </c>
      <c r="F654" s="2">
        <v>45483</v>
      </c>
      <c r="G654" t="s">
        <v>468</v>
      </c>
      <c r="H654" t="s">
        <v>786</v>
      </c>
      <c r="I654">
        <v>-1495.68</v>
      </c>
    </row>
    <row r="655" spans="1:9" x14ac:dyDescent="0.35">
      <c r="A655">
        <v>19731</v>
      </c>
      <c r="B655">
        <v>127</v>
      </c>
      <c r="C655" t="s">
        <v>471</v>
      </c>
      <c r="D655">
        <v>104</v>
      </c>
      <c r="E655" t="s">
        <v>39</v>
      </c>
      <c r="F655" s="2">
        <v>45483</v>
      </c>
      <c r="G655" t="s">
        <v>468</v>
      </c>
      <c r="H655" t="s">
        <v>786</v>
      </c>
      <c r="I655">
        <v>-1495.68</v>
      </c>
    </row>
    <row r="656" spans="1:9" x14ac:dyDescent="0.35">
      <c r="A656">
        <v>19732</v>
      </c>
      <c r="B656">
        <v>127</v>
      </c>
      <c r="C656" t="s">
        <v>471</v>
      </c>
      <c r="D656">
        <v>104</v>
      </c>
      <c r="E656" t="s">
        <v>39</v>
      </c>
      <c r="F656" s="2">
        <v>45483</v>
      </c>
      <c r="G656" t="s">
        <v>468</v>
      </c>
      <c r="H656" t="s">
        <v>762</v>
      </c>
      <c r="I656">
        <v>-2715.55</v>
      </c>
    </row>
    <row r="657" spans="1:9" x14ac:dyDescent="0.35">
      <c r="A657">
        <v>19733</v>
      </c>
      <c r="B657">
        <v>127</v>
      </c>
      <c r="C657" t="s">
        <v>471</v>
      </c>
      <c r="D657">
        <v>104</v>
      </c>
      <c r="E657" t="s">
        <v>39</v>
      </c>
      <c r="F657" s="2">
        <v>45483</v>
      </c>
      <c r="G657" t="s">
        <v>468</v>
      </c>
      <c r="H657" t="s">
        <v>762</v>
      </c>
      <c r="I657">
        <v>-2715.55</v>
      </c>
    </row>
    <row r="658" spans="1:9" x14ac:dyDescent="0.35">
      <c r="A658">
        <v>19734</v>
      </c>
      <c r="B658">
        <v>127</v>
      </c>
      <c r="C658" t="s">
        <v>471</v>
      </c>
      <c r="D658">
        <v>104</v>
      </c>
      <c r="E658" t="s">
        <v>39</v>
      </c>
      <c r="F658" s="2">
        <v>45483</v>
      </c>
      <c r="G658" t="s">
        <v>468</v>
      </c>
      <c r="H658" t="s">
        <v>680</v>
      </c>
      <c r="I658">
        <v>-2972.9</v>
      </c>
    </row>
    <row r="659" spans="1:9" x14ac:dyDescent="0.35">
      <c r="A659">
        <v>19735</v>
      </c>
      <c r="B659">
        <v>127</v>
      </c>
      <c r="C659" t="s">
        <v>471</v>
      </c>
      <c r="D659">
        <v>104</v>
      </c>
      <c r="E659" t="s">
        <v>39</v>
      </c>
      <c r="F659" s="2">
        <v>45483</v>
      </c>
      <c r="G659" t="s">
        <v>468</v>
      </c>
      <c r="H659" t="s">
        <v>680</v>
      </c>
      <c r="I659">
        <v>-2972.9</v>
      </c>
    </row>
    <row r="660" spans="1:9" x14ac:dyDescent="0.35">
      <c r="A660">
        <v>19736</v>
      </c>
      <c r="B660">
        <v>127</v>
      </c>
      <c r="C660" t="s">
        <v>471</v>
      </c>
      <c r="D660">
        <v>104</v>
      </c>
      <c r="E660" t="s">
        <v>39</v>
      </c>
      <c r="F660" s="2">
        <v>45483</v>
      </c>
      <c r="G660" t="s">
        <v>468</v>
      </c>
      <c r="H660" t="s">
        <v>480</v>
      </c>
      <c r="I660">
        <v>-7.18</v>
      </c>
    </row>
    <row r="661" spans="1:9" x14ac:dyDescent="0.35">
      <c r="A661">
        <v>19737</v>
      </c>
      <c r="B661">
        <v>127</v>
      </c>
      <c r="C661" t="s">
        <v>471</v>
      </c>
      <c r="D661">
        <v>104</v>
      </c>
      <c r="E661" t="s">
        <v>39</v>
      </c>
      <c r="F661" s="2">
        <v>45483</v>
      </c>
      <c r="G661" t="s">
        <v>468</v>
      </c>
      <c r="H661" t="s">
        <v>480</v>
      </c>
      <c r="I661">
        <v>-7.18</v>
      </c>
    </row>
    <row r="662" spans="1:9" x14ac:dyDescent="0.35">
      <c r="A662">
        <v>19738</v>
      </c>
      <c r="B662">
        <v>127</v>
      </c>
      <c r="C662" t="s">
        <v>471</v>
      </c>
      <c r="D662">
        <v>104</v>
      </c>
      <c r="E662" t="s">
        <v>39</v>
      </c>
      <c r="F662" s="2">
        <v>45483</v>
      </c>
      <c r="G662" t="s">
        <v>468</v>
      </c>
      <c r="H662" t="s">
        <v>592</v>
      </c>
      <c r="I662">
        <v>-216.23</v>
      </c>
    </row>
    <row r="663" spans="1:9" x14ac:dyDescent="0.35">
      <c r="A663">
        <v>19739</v>
      </c>
      <c r="B663">
        <v>127</v>
      </c>
      <c r="C663" t="s">
        <v>471</v>
      </c>
      <c r="D663">
        <v>104</v>
      </c>
      <c r="E663" t="s">
        <v>39</v>
      </c>
      <c r="F663" s="2">
        <v>45483</v>
      </c>
      <c r="G663" t="s">
        <v>468</v>
      </c>
      <c r="H663" t="s">
        <v>592</v>
      </c>
      <c r="I663">
        <v>-216.23</v>
      </c>
    </row>
    <row r="664" spans="1:9" x14ac:dyDescent="0.35">
      <c r="A664">
        <v>19740</v>
      </c>
      <c r="B664">
        <v>127</v>
      </c>
      <c r="C664" t="s">
        <v>471</v>
      </c>
      <c r="D664">
        <v>104</v>
      </c>
      <c r="E664" t="s">
        <v>39</v>
      </c>
      <c r="F664" s="2">
        <v>45483</v>
      </c>
      <c r="G664" t="s">
        <v>468</v>
      </c>
      <c r="H664" t="s">
        <v>470</v>
      </c>
      <c r="I664">
        <v>-15700</v>
      </c>
    </row>
    <row r="665" spans="1:9" x14ac:dyDescent="0.35">
      <c r="A665">
        <v>19741</v>
      </c>
      <c r="B665">
        <v>127</v>
      </c>
      <c r="C665" t="s">
        <v>471</v>
      </c>
      <c r="D665">
        <v>104</v>
      </c>
      <c r="E665" t="s">
        <v>39</v>
      </c>
      <c r="F665" s="2">
        <v>45483</v>
      </c>
      <c r="G665" t="s">
        <v>468</v>
      </c>
      <c r="H665" t="s">
        <v>470</v>
      </c>
      <c r="I665">
        <v>-15700</v>
      </c>
    </row>
    <row r="666" spans="1:9" x14ac:dyDescent="0.35">
      <c r="A666">
        <v>20280</v>
      </c>
      <c r="B666">
        <v>107</v>
      </c>
      <c r="C666" t="s">
        <v>481</v>
      </c>
      <c r="D666">
        <v>104</v>
      </c>
      <c r="E666" t="s">
        <v>39</v>
      </c>
      <c r="F666" s="2">
        <v>45483</v>
      </c>
      <c r="G666" t="s">
        <v>466</v>
      </c>
      <c r="I666">
        <v>1815.61</v>
      </c>
    </row>
    <row r="667" spans="1:9" x14ac:dyDescent="0.35">
      <c r="A667">
        <v>19398</v>
      </c>
      <c r="B667">
        <v>110</v>
      </c>
      <c r="C667" t="s">
        <v>465</v>
      </c>
      <c r="D667">
        <v>104</v>
      </c>
      <c r="E667" t="s">
        <v>39</v>
      </c>
      <c r="F667" s="2">
        <v>45481</v>
      </c>
      <c r="G667" t="s">
        <v>466</v>
      </c>
      <c r="H667" t="s">
        <v>470</v>
      </c>
      <c r="I667">
        <v>10</v>
      </c>
    </row>
    <row r="668" spans="1:9" x14ac:dyDescent="0.35">
      <c r="A668">
        <v>19399</v>
      </c>
      <c r="B668">
        <v>110</v>
      </c>
      <c r="C668" t="s">
        <v>465</v>
      </c>
      <c r="D668">
        <v>104</v>
      </c>
      <c r="E668" t="s">
        <v>39</v>
      </c>
      <c r="F668" s="2">
        <v>45481</v>
      </c>
      <c r="G668" t="s">
        <v>466</v>
      </c>
      <c r="H668" t="s">
        <v>482</v>
      </c>
      <c r="I668">
        <v>134.37</v>
      </c>
    </row>
    <row r="669" spans="1:9" x14ac:dyDescent="0.35">
      <c r="A669">
        <v>19400</v>
      </c>
      <c r="B669">
        <v>110</v>
      </c>
      <c r="C669" t="s">
        <v>465</v>
      </c>
      <c r="D669">
        <v>104</v>
      </c>
      <c r="E669" t="s">
        <v>39</v>
      </c>
      <c r="F669" s="2">
        <v>45481</v>
      </c>
      <c r="G669" t="s">
        <v>466</v>
      </c>
      <c r="H669" t="s">
        <v>482</v>
      </c>
      <c r="I669">
        <v>279.68</v>
      </c>
    </row>
    <row r="670" spans="1:9" x14ac:dyDescent="0.35">
      <c r="A670">
        <v>19401</v>
      </c>
      <c r="B670">
        <v>110</v>
      </c>
      <c r="C670" t="s">
        <v>465</v>
      </c>
      <c r="D670">
        <v>104</v>
      </c>
      <c r="E670" t="s">
        <v>39</v>
      </c>
      <c r="F670" s="2">
        <v>45481</v>
      </c>
      <c r="G670" t="s">
        <v>466</v>
      </c>
      <c r="H670" t="s">
        <v>482</v>
      </c>
      <c r="I670">
        <v>155</v>
      </c>
    </row>
    <row r="671" spans="1:9" x14ac:dyDescent="0.35">
      <c r="A671">
        <v>19402</v>
      </c>
      <c r="B671">
        <v>110</v>
      </c>
      <c r="C671" t="s">
        <v>465</v>
      </c>
      <c r="D671">
        <v>104</v>
      </c>
      <c r="E671" t="s">
        <v>39</v>
      </c>
      <c r="F671" s="2">
        <v>45481</v>
      </c>
      <c r="G671" t="s">
        <v>466</v>
      </c>
      <c r="H671" t="s">
        <v>467</v>
      </c>
      <c r="I671">
        <v>898.97</v>
      </c>
    </row>
    <row r="672" spans="1:9" x14ac:dyDescent="0.35">
      <c r="A672">
        <v>19403</v>
      </c>
      <c r="B672">
        <v>110</v>
      </c>
      <c r="C672" t="s">
        <v>465</v>
      </c>
      <c r="D672">
        <v>104</v>
      </c>
      <c r="E672" t="s">
        <v>39</v>
      </c>
      <c r="F672" s="2">
        <v>45481</v>
      </c>
      <c r="G672" t="s">
        <v>466</v>
      </c>
      <c r="H672" t="s">
        <v>841</v>
      </c>
      <c r="I672">
        <v>120</v>
      </c>
    </row>
    <row r="673" spans="1:9" x14ac:dyDescent="0.35">
      <c r="A673">
        <v>19404</v>
      </c>
      <c r="B673">
        <v>110</v>
      </c>
      <c r="C673" t="s">
        <v>465</v>
      </c>
      <c r="D673">
        <v>104</v>
      </c>
      <c r="E673" t="s">
        <v>39</v>
      </c>
      <c r="F673" s="2">
        <v>45481</v>
      </c>
      <c r="G673" t="s">
        <v>466</v>
      </c>
      <c r="H673" t="s">
        <v>655</v>
      </c>
      <c r="I673">
        <v>0.01</v>
      </c>
    </row>
    <row r="674" spans="1:9" x14ac:dyDescent="0.35">
      <c r="A674">
        <v>19405</v>
      </c>
      <c r="B674">
        <v>110</v>
      </c>
      <c r="C674" t="s">
        <v>465</v>
      </c>
      <c r="D674">
        <v>104</v>
      </c>
      <c r="E674" t="s">
        <v>39</v>
      </c>
      <c r="F674" s="2">
        <v>45481</v>
      </c>
      <c r="G674" t="s">
        <v>468</v>
      </c>
      <c r="H674" t="s">
        <v>842</v>
      </c>
      <c r="I674">
        <v>-699</v>
      </c>
    </row>
    <row r="675" spans="1:9" x14ac:dyDescent="0.35">
      <c r="A675">
        <v>19406</v>
      </c>
      <c r="B675">
        <v>110</v>
      </c>
      <c r="C675" t="s">
        <v>465</v>
      </c>
      <c r="D675">
        <v>104</v>
      </c>
      <c r="E675" t="s">
        <v>39</v>
      </c>
      <c r="F675" s="2">
        <v>45481</v>
      </c>
      <c r="G675" t="s">
        <v>468</v>
      </c>
      <c r="H675" t="s">
        <v>843</v>
      </c>
      <c r="I675">
        <v>-702</v>
      </c>
    </row>
    <row r="676" spans="1:9" x14ac:dyDescent="0.35">
      <c r="A676">
        <v>19407</v>
      </c>
      <c r="B676">
        <v>110</v>
      </c>
      <c r="C676" t="s">
        <v>465</v>
      </c>
      <c r="D676">
        <v>104</v>
      </c>
      <c r="E676" t="s">
        <v>39</v>
      </c>
      <c r="F676" s="2">
        <v>45481</v>
      </c>
      <c r="G676" t="s">
        <v>468</v>
      </c>
      <c r="H676" t="s">
        <v>824</v>
      </c>
      <c r="I676">
        <v>-198</v>
      </c>
    </row>
    <row r="677" spans="1:9" x14ac:dyDescent="0.35">
      <c r="A677">
        <v>19408</v>
      </c>
      <c r="B677">
        <v>110</v>
      </c>
      <c r="C677" t="s">
        <v>465</v>
      </c>
      <c r="D677">
        <v>104</v>
      </c>
      <c r="E677" t="s">
        <v>39</v>
      </c>
      <c r="F677" s="2">
        <v>45481</v>
      </c>
      <c r="G677" t="s">
        <v>466</v>
      </c>
      <c r="H677" t="s">
        <v>482</v>
      </c>
      <c r="I677">
        <v>134.37</v>
      </c>
    </row>
    <row r="678" spans="1:9" x14ac:dyDescent="0.35">
      <c r="A678">
        <v>19409</v>
      </c>
      <c r="B678">
        <v>110</v>
      </c>
      <c r="C678" t="s">
        <v>465</v>
      </c>
      <c r="D678">
        <v>104</v>
      </c>
      <c r="E678" t="s">
        <v>39</v>
      </c>
      <c r="F678" s="2">
        <v>45481</v>
      </c>
      <c r="G678" t="s">
        <v>466</v>
      </c>
      <c r="H678" t="s">
        <v>482</v>
      </c>
      <c r="I678">
        <v>279.68</v>
      </c>
    </row>
    <row r="679" spans="1:9" x14ac:dyDescent="0.35">
      <c r="A679">
        <v>19410</v>
      </c>
      <c r="B679">
        <v>110</v>
      </c>
      <c r="C679" t="s">
        <v>465</v>
      </c>
      <c r="D679">
        <v>104</v>
      </c>
      <c r="E679" t="s">
        <v>39</v>
      </c>
      <c r="F679" s="2">
        <v>45481</v>
      </c>
      <c r="G679" t="s">
        <v>466</v>
      </c>
      <c r="H679" t="s">
        <v>482</v>
      </c>
      <c r="I679">
        <v>155</v>
      </c>
    </row>
    <row r="680" spans="1:9" x14ac:dyDescent="0.35">
      <c r="A680">
        <v>19411</v>
      </c>
      <c r="B680">
        <v>110</v>
      </c>
      <c r="C680" t="s">
        <v>465</v>
      </c>
      <c r="D680">
        <v>104</v>
      </c>
      <c r="E680" t="s">
        <v>39</v>
      </c>
      <c r="F680" s="2">
        <v>45481</v>
      </c>
      <c r="G680" t="s">
        <v>466</v>
      </c>
      <c r="H680" t="s">
        <v>655</v>
      </c>
      <c r="I680">
        <v>0.01</v>
      </c>
    </row>
    <row r="681" spans="1:9" x14ac:dyDescent="0.35">
      <c r="A681">
        <v>19638</v>
      </c>
      <c r="B681">
        <v>127</v>
      </c>
      <c r="C681" t="s">
        <v>471</v>
      </c>
      <c r="D681">
        <v>104</v>
      </c>
      <c r="E681" t="s">
        <v>39</v>
      </c>
      <c r="F681" s="2">
        <v>45481</v>
      </c>
      <c r="G681" t="s">
        <v>466</v>
      </c>
      <c r="H681" t="s">
        <v>844</v>
      </c>
      <c r="I681">
        <v>0.01</v>
      </c>
    </row>
    <row r="682" spans="1:9" x14ac:dyDescent="0.35">
      <c r="A682">
        <v>19640</v>
      </c>
      <c r="B682">
        <v>127</v>
      </c>
      <c r="C682" t="s">
        <v>471</v>
      </c>
      <c r="D682">
        <v>104</v>
      </c>
      <c r="E682" t="s">
        <v>39</v>
      </c>
      <c r="F682" s="2">
        <v>45481</v>
      </c>
      <c r="G682" t="s">
        <v>466</v>
      </c>
      <c r="H682" t="s">
        <v>470</v>
      </c>
      <c r="I682">
        <v>40000</v>
      </c>
    </row>
    <row r="683" spans="1:9" x14ac:dyDescent="0.35">
      <c r="A683">
        <v>19642</v>
      </c>
      <c r="B683">
        <v>127</v>
      </c>
      <c r="C683" t="s">
        <v>471</v>
      </c>
      <c r="D683">
        <v>104</v>
      </c>
      <c r="E683" t="s">
        <v>39</v>
      </c>
      <c r="F683" s="2">
        <v>45481</v>
      </c>
      <c r="G683" t="s">
        <v>466</v>
      </c>
      <c r="H683" t="s">
        <v>470</v>
      </c>
      <c r="I683">
        <v>10</v>
      </c>
    </row>
    <row r="684" spans="1:9" x14ac:dyDescent="0.35">
      <c r="A684">
        <v>19644</v>
      </c>
      <c r="B684">
        <v>127</v>
      </c>
      <c r="C684" t="s">
        <v>471</v>
      </c>
      <c r="D684">
        <v>104</v>
      </c>
      <c r="E684" t="s">
        <v>39</v>
      </c>
      <c r="F684" s="2">
        <v>45481</v>
      </c>
      <c r="G684" t="s">
        <v>468</v>
      </c>
      <c r="H684" t="s">
        <v>845</v>
      </c>
      <c r="I684">
        <v>-368.8</v>
      </c>
    </row>
    <row r="685" spans="1:9" x14ac:dyDescent="0.35">
      <c r="A685">
        <v>19646</v>
      </c>
      <c r="B685">
        <v>127</v>
      </c>
      <c r="C685" t="s">
        <v>471</v>
      </c>
      <c r="D685">
        <v>104</v>
      </c>
      <c r="E685" t="s">
        <v>39</v>
      </c>
      <c r="F685" s="2">
        <v>45481</v>
      </c>
      <c r="G685" t="s">
        <v>468</v>
      </c>
      <c r="H685" t="s">
        <v>846</v>
      </c>
      <c r="I685">
        <v>-441.2</v>
      </c>
    </row>
    <row r="686" spans="1:9" x14ac:dyDescent="0.35">
      <c r="A686">
        <v>19647</v>
      </c>
      <c r="B686">
        <v>127</v>
      </c>
      <c r="C686" t="s">
        <v>471</v>
      </c>
      <c r="D686">
        <v>104</v>
      </c>
      <c r="E686" t="s">
        <v>39</v>
      </c>
      <c r="F686" s="2">
        <v>45481</v>
      </c>
      <c r="G686" t="s">
        <v>466</v>
      </c>
      <c r="H686" t="s">
        <v>844</v>
      </c>
      <c r="I686">
        <v>0.01</v>
      </c>
    </row>
    <row r="687" spans="1:9" x14ac:dyDescent="0.35">
      <c r="A687">
        <v>19648</v>
      </c>
      <c r="B687">
        <v>127</v>
      </c>
      <c r="C687" t="s">
        <v>471</v>
      </c>
      <c r="D687">
        <v>104</v>
      </c>
      <c r="E687" t="s">
        <v>39</v>
      </c>
      <c r="F687" s="2">
        <v>45481</v>
      </c>
      <c r="G687" t="s">
        <v>468</v>
      </c>
      <c r="H687" t="s">
        <v>847</v>
      </c>
      <c r="I687">
        <v>-474</v>
      </c>
    </row>
    <row r="688" spans="1:9" x14ac:dyDescent="0.35">
      <c r="A688">
        <v>19649</v>
      </c>
      <c r="B688">
        <v>127</v>
      </c>
      <c r="C688" t="s">
        <v>471</v>
      </c>
      <c r="D688">
        <v>104</v>
      </c>
      <c r="E688" t="s">
        <v>39</v>
      </c>
      <c r="F688" s="2">
        <v>45481</v>
      </c>
      <c r="G688" t="s">
        <v>466</v>
      </c>
      <c r="H688" t="s">
        <v>470</v>
      </c>
      <c r="I688">
        <v>40000</v>
      </c>
    </row>
    <row r="689" spans="1:9" x14ac:dyDescent="0.35">
      <c r="A689">
        <v>19650</v>
      </c>
      <c r="B689">
        <v>127</v>
      </c>
      <c r="C689" t="s">
        <v>471</v>
      </c>
      <c r="D689">
        <v>104</v>
      </c>
      <c r="E689" t="s">
        <v>39</v>
      </c>
      <c r="F689" s="2">
        <v>45481</v>
      </c>
      <c r="G689" t="s">
        <v>466</v>
      </c>
      <c r="H689" t="s">
        <v>470</v>
      </c>
      <c r="I689">
        <v>10</v>
      </c>
    </row>
    <row r="690" spans="1:9" x14ac:dyDescent="0.35">
      <c r="A690">
        <v>19651</v>
      </c>
      <c r="B690">
        <v>127</v>
      </c>
      <c r="C690" t="s">
        <v>471</v>
      </c>
      <c r="D690">
        <v>104</v>
      </c>
      <c r="E690" t="s">
        <v>39</v>
      </c>
      <c r="F690" s="2">
        <v>45481</v>
      </c>
      <c r="G690" t="s">
        <v>468</v>
      </c>
      <c r="H690" t="s">
        <v>848</v>
      </c>
      <c r="I690">
        <v>-476.15</v>
      </c>
    </row>
    <row r="691" spans="1:9" x14ac:dyDescent="0.35">
      <c r="A691">
        <v>19652</v>
      </c>
      <c r="B691">
        <v>127</v>
      </c>
      <c r="C691" t="s">
        <v>471</v>
      </c>
      <c r="D691">
        <v>104</v>
      </c>
      <c r="E691" t="s">
        <v>39</v>
      </c>
      <c r="F691" s="2">
        <v>45481</v>
      </c>
      <c r="G691" t="s">
        <v>468</v>
      </c>
      <c r="H691" t="s">
        <v>845</v>
      </c>
      <c r="I691">
        <v>-368.8</v>
      </c>
    </row>
    <row r="692" spans="1:9" x14ac:dyDescent="0.35">
      <c r="A692">
        <v>19653</v>
      </c>
      <c r="B692">
        <v>127</v>
      </c>
      <c r="C692" t="s">
        <v>471</v>
      </c>
      <c r="D692">
        <v>104</v>
      </c>
      <c r="E692" t="s">
        <v>39</v>
      </c>
      <c r="F692" s="2">
        <v>45481</v>
      </c>
      <c r="G692" t="s">
        <v>468</v>
      </c>
      <c r="H692" t="s">
        <v>849</v>
      </c>
      <c r="I692">
        <v>-528</v>
      </c>
    </row>
    <row r="693" spans="1:9" x14ac:dyDescent="0.35">
      <c r="A693">
        <v>19654</v>
      </c>
      <c r="B693">
        <v>127</v>
      </c>
      <c r="C693" t="s">
        <v>471</v>
      </c>
      <c r="D693">
        <v>104</v>
      </c>
      <c r="E693" t="s">
        <v>39</v>
      </c>
      <c r="F693" s="2">
        <v>45481</v>
      </c>
      <c r="G693" t="s">
        <v>468</v>
      </c>
      <c r="H693" t="s">
        <v>846</v>
      </c>
      <c r="I693">
        <v>-441.2</v>
      </c>
    </row>
    <row r="694" spans="1:9" x14ac:dyDescent="0.35">
      <c r="A694">
        <v>19655</v>
      </c>
      <c r="B694">
        <v>127</v>
      </c>
      <c r="C694" t="s">
        <v>471</v>
      </c>
      <c r="D694">
        <v>104</v>
      </c>
      <c r="E694" t="s">
        <v>39</v>
      </c>
      <c r="F694" s="2">
        <v>45481</v>
      </c>
      <c r="G694" t="s">
        <v>468</v>
      </c>
      <c r="H694" t="s">
        <v>850</v>
      </c>
      <c r="I694">
        <v>-943.8</v>
      </c>
    </row>
    <row r="695" spans="1:9" x14ac:dyDescent="0.35">
      <c r="A695">
        <v>19656</v>
      </c>
      <c r="B695">
        <v>127</v>
      </c>
      <c r="C695" t="s">
        <v>471</v>
      </c>
      <c r="D695">
        <v>104</v>
      </c>
      <c r="E695" t="s">
        <v>39</v>
      </c>
      <c r="F695" s="2">
        <v>45481</v>
      </c>
      <c r="G695" t="s">
        <v>468</v>
      </c>
      <c r="H695" t="s">
        <v>847</v>
      </c>
      <c r="I695">
        <v>-474</v>
      </c>
    </row>
    <row r="696" spans="1:9" x14ac:dyDescent="0.35">
      <c r="A696">
        <v>19657</v>
      </c>
      <c r="B696">
        <v>127</v>
      </c>
      <c r="C696" t="s">
        <v>471</v>
      </c>
      <c r="D696">
        <v>104</v>
      </c>
      <c r="E696" t="s">
        <v>39</v>
      </c>
      <c r="F696" s="2">
        <v>45481</v>
      </c>
      <c r="G696" t="s">
        <v>468</v>
      </c>
      <c r="H696" t="s">
        <v>851</v>
      </c>
      <c r="I696">
        <v>-999.48</v>
      </c>
    </row>
    <row r="697" spans="1:9" x14ac:dyDescent="0.35">
      <c r="A697">
        <v>19658</v>
      </c>
      <c r="B697">
        <v>127</v>
      </c>
      <c r="C697" t="s">
        <v>471</v>
      </c>
      <c r="D697">
        <v>104</v>
      </c>
      <c r="E697" t="s">
        <v>39</v>
      </c>
      <c r="F697" s="2">
        <v>45481</v>
      </c>
      <c r="G697" t="s">
        <v>468</v>
      </c>
      <c r="H697" t="s">
        <v>848</v>
      </c>
      <c r="I697">
        <v>-476.15</v>
      </c>
    </row>
    <row r="698" spans="1:9" x14ac:dyDescent="0.35">
      <c r="A698">
        <v>19659</v>
      </c>
      <c r="B698">
        <v>127</v>
      </c>
      <c r="C698" t="s">
        <v>471</v>
      </c>
      <c r="D698">
        <v>104</v>
      </c>
      <c r="E698" t="s">
        <v>39</v>
      </c>
      <c r="F698" s="2">
        <v>45481</v>
      </c>
      <c r="G698" t="s">
        <v>468</v>
      </c>
      <c r="H698" t="s">
        <v>852</v>
      </c>
      <c r="I698">
        <v>-1345.53</v>
      </c>
    </row>
    <row r="699" spans="1:9" x14ac:dyDescent="0.35">
      <c r="A699">
        <v>19660</v>
      </c>
      <c r="B699">
        <v>127</v>
      </c>
      <c r="C699" t="s">
        <v>471</v>
      </c>
      <c r="D699">
        <v>104</v>
      </c>
      <c r="E699" t="s">
        <v>39</v>
      </c>
      <c r="F699" s="2">
        <v>45481</v>
      </c>
      <c r="G699" t="s">
        <v>468</v>
      </c>
      <c r="H699" t="s">
        <v>849</v>
      </c>
      <c r="I699">
        <v>-528</v>
      </c>
    </row>
    <row r="700" spans="1:9" x14ac:dyDescent="0.35">
      <c r="A700">
        <v>19661</v>
      </c>
      <c r="B700">
        <v>127</v>
      </c>
      <c r="C700" t="s">
        <v>471</v>
      </c>
      <c r="D700">
        <v>104</v>
      </c>
      <c r="E700" t="s">
        <v>39</v>
      </c>
      <c r="F700" s="2">
        <v>45481</v>
      </c>
      <c r="G700" t="s">
        <v>468</v>
      </c>
      <c r="H700" t="s">
        <v>853</v>
      </c>
      <c r="I700">
        <v>-1491.75</v>
      </c>
    </row>
    <row r="701" spans="1:9" x14ac:dyDescent="0.35">
      <c r="A701">
        <v>19662</v>
      </c>
      <c r="B701">
        <v>127</v>
      </c>
      <c r="C701" t="s">
        <v>471</v>
      </c>
      <c r="D701">
        <v>104</v>
      </c>
      <c r="E701" t="s">
        <v>39</v>
      </c>
      <c r="F701" s="2">
        <v>45481</v>
      </c>
      <c r="G701" t="s">
        <v>468</v>
      </c>
      <c r="H701" t="s">
        <v>850</v>
      </c>
      <c r="I701">
        <v>-943.8</v>
      </c>
    </row>
    <row r="702" spans="1:9" x14ac:dyDescent="0.35">
      <c r="A702">
        <v>19663</v>
      </c>
      <c r="B702">
        <v>127</v>
      </c>
      <c r="C702" t="s">
        <v>471</v>
      </c>
      <c r="D702">
        <v>104</v>
      </c>
      <c r="E702" t="s">
        <v>39</v>
      </c>
      <c r="F702" s="2">
        <v>45481</v>
      </c>
      <c r="G702" t="s">
        <v>468</v>
      </c>
      <c r="H702" t="s">
        <v>854</v>
      </c>
      <c r="I702">
        <v>-1665.57</v>
      </c>
    </row>
    <row r="703" spans="1:9" x14ac:dyDescent="0.35">
      <c r="A703">
        <v>19664</v>
      </c>
      <c r="B703">
        <v>127</v>
      </c>
      <c r="C703" t="s">
        <v>471</v>
      </c>
      <c r="D703">
        <v>104</v>
      </c>
      <c r="E703" t="s">
        <v>39</v>
      </c>
      <c r="F703" s="2">
        <v>45481</v>
      </c>
      <c r="G703" t="s">
        <v>468</v>
      </c>
      <c r="H703" t="s">
        <v>851</v>
      </c>
      <c r="I703">
        <v>-999.48</v>
      </c>
    </row>
    <row r="704" spans="1:9" x14ac:dyDescent="0.35">
      <c r="A704">
        <v>19665</v>
      </c>
      <c r="B704">
        <v>127</v>
      </c>
      <c r="C704" t="s">
        <v>471</v>
      </c>
      <c r="D704">
        <v>104</v>
      </c>
      <c r="E704" t="s">
        <v>39</v>
      </c>
      <c r="F704" s="2">
        <v>45481</v>
      </c>
      <c r="G704" t="s">
        <v>468</v>
      </c>
      <c r="H704" t="s">
        <v>855</v>
      </c>
      <c r="I704">
        <v>-2364</v>
      </c>
    </row>
    <row r="705" spans="1:9" x14ac:dyDescent="0.35">
      <c r="A705">
        <v>19666</v>
      </c>
      <c r="B705">
        <v>127</v>
      </c>
      <c r="C705" t="s">
        <v>471</v>
      </c>
      <c r="D705">
        <v>104</v>
      </c>
      <c r="E705" t="s">
        <v>39</v>
      </c>
      <c r="F705" s="2">
        <v>45481</v>
      </c>
      <c r="G705" t="s">
        <v>468</v>
      </c>
      <c r="H705" t="s">
        <v>852</v>
      </c>
      <c r="I705">
        <v>-1345.53</v>
      </c>
    </row>
    <row r="706" spans="1:9" x14ac:dyDescent="0.35">
      <c r="A706">
        <v>19667</v>
      </c>
      <c r="B706">
        <v>127</v>
      </c>
      <c r="C706" t="s">
        <v>471</v>
      </c>
      <c r="D706">
        <v>104</v>
      </c>
      <c r="E706" t="s">
        <v>39</v>
      </c>
      <c r="F706" s="2">
        <v>45481</v>
      </c>
      <c r="G706" t="s">
        <v>468</v>
      </c>
      <c r="H706" t="s">
        <v>856</v>
      </c>
      <c r="I706">
        <v>-3516.73</v>
      </c>
    </row>
    <row r="707" spans="1:9" x14ac:dyDescent="0.35">
      <c r="A707">
        <v>19668</v>
      </c>
      <c r="B707">
        <v>127</v>
      </c>
      <c r="C707" t="s">
        <v>471</v>
      </c>
      <c r="D707">
        <v>104</v>
      </c>
      <c r="E707" t="s">
        <v>39</v>
      </c>
      <c r="F707" s="2">
        <v>45481</v>
      </c>
      <c r="G707" t="s">
        <v>468</v>
      </c>
      <c r="H707" t="s">
        <v>853</v>
      </c>
      <c r="I707">
        <v>-1491.75</v>
      </c>
    </row>
    <row r="708" spans="1:9" x14ac:dyDescent="0.35">
      <c r="A708">
        <v>19669</v>
      </c>
      <c r="B708">
        <v>127</v>
      </c>
      <c r="C708" t="s">
        <v>471</v>
      </c>
      <c r="D708">
        <v>104</v>
      </c>
      <c r="E708" t="s">
        <v>39</v>
      </c>
      <c r="F708" s="2">
        <v>45481</v>
      </c>
      <c r="G708" t="s">
        <v>468</v>
      </c>
      <c r="H708" t="s">
        <v>857</v>
      </c>
      <c r="I708">
        <v>-3639.38</v>
      </c>
    </row>
    <row r="709" spans="1:9" x14ac:dyDescent="0.35">
      <c r="A709">
        <v>19670</v>
      </c>
      <c r="B709">
        <v>127</v>
      </c>
      <c r="C709" t="s">
        <v>471</v>
      </c>
      <c r="D709">
        <v>104</v>
      </c>
      <c r="E709" t="s">
        <v>39</v>
      </c>
      <c r="F709" s="2">
        <v>45481</v>
      </c>
      <c r="G709" t="s">
        <v>468</v>
      </c>
      <c r="H709" t="s">
        <v>854</v>
      </c>
      <c r="I709">
        <v>-1665.57</v>
      </c>
    </row>
    <row r="710" spans="1:9" x14ac:dyDescent="0.35">
      <c r="A710">
        <v>19671</v>
      </c>
      <c r="B710">
        <v>127</v>
      </c>
      <c r="C710" t="s">
        <v>471</v>
      </c>
      <c r="D710">
        <v>104</v>
      </c>
      <c r="E710" t="s">
        <v>39</v>
      </c>
      <c r="F710" s="2">
        <v>45481</v>
      </c>
      <c r="G710" t="s">
        <v>468</v>
      </c>
      <c r="H710" t="s">
        <v>858</v>
      </c>
      <c r="I710">
        <v>-863.65</v>
      </c>
    </row>
    <row r="711" spans="1:9" x14ac:dyDescent="0.35">
      <c r="A711">
        <v>19672</v>
      </c>
      <c r="B711">
        <v>127</v>
      </c>
      <c r="C711" t="s">
        <v>471</v>
      </c>
      <c r="D711">
        <v>104</v>
      </c>
      <c r="E711" t="s">
        <v>39</v>
      </c>
      <c r="F711" s="2">
        <v>45481</v>
      </c>
      <c r="G711" t="s">
        <v>468</v>
      </c>
      <c r="H711" t="s">
        <v>855</v>
      </c>
      <c r="I711">
        <v>-2364</v>
      </c>
    </row>
    <row r="712" spans="1:9" x14ac:dyDescent="0.35">
      <c r="A712">
        <v>19673</v>
      </c>
      <c r="B712">
        <v>127</v>
      </c>
      <c r="C712" t="s">
        <v>471</v>
      </c>
      <c r="D712">
        <v>104</v>
      </c>
      <c r="E712" t="s">
        <v>39</v>
      </c>
      <c r="F712" s="2">
        <v>45481</v>
      </c>
      <c r="G712" t="s">
        <v>468</v>
      </c>
      <c r="H712" t="s">
        <v>547</v>
      </c>
      <c r="I712">
        <v>-1500.75</v>
      </c>
    </row>
    <row r="713" spans="1:9" x14ac:dyDescent="0.35">
      <c r="A713">
        <v>19674</v>
      </c>
      <c r="B713">
        <v>127</v>
      </c>
      <c r="C713" t="s">
        <v>471</v>
      </c>
      <c r="D713">
        <v>104</v>
      </c>
      <c r="E713" t="s">
        <v>39</v>
      </c>
      <c r="F713" s="2">
        <v>45481</v>
      </c>
      <c r="G713" t="s">
        <v>468</v>
      </c>
      <c r="H713" t="s">
        <v>856</v>
      </c>
      <c r="I713">
        <v>-3516.73</v>
      </c>
    </row>
    <row r="714" spans="1:9" x14ac:dyDescent="0.35">
      <c r="A714">
        <v>19675</v>
      </c>
      <c r="B714">
        <v>127</v>
      </c>
      <c r="C714" t="s">
        <v>471</v>
      </c>
      <c r="D714">
        <v>104</v>
      </c>
      <c r="E714" t="s">
        <v>39</v>
      </c>
      <c r="F714" s="2">
        <v>45481</v>
      </c>
      <c r="G714" t="s">
        <v>468</v>
      </c>
      <c r="H714" t="s">
        <v>859</v>
      </c>
      <c r="I714">
        <v>-1778.21</v>
      </c>
    </row>
    <row r="715" spans="1:9" x14ac:dyDescent="0.35">
      <c r="A715">
        <v>19676</v>
      </c>
      <c r="B715">
        <v>127</v>
      </c>
      <c r="C715" t="s">
        <v>471</v>
      </c>
      <c r="D715">
        <v>104</v>
      </c>
      <c r="E715" t="s">
        <v>39</v>
      </c>
      <c r="F715" s="2">
        <v>45481</v>
      </c>
      <c r="G715" t="s">
        <v>468</v>
      </c>
      <c r="H715" t="s">
        <v>857</v>
      </c>
      <c r="I715">
        <v>-3639.38</v>
      </c>
    </row>
    <row r="716" spans="1:9" x14ac:dyDescent="0.35">
      <c r="A716">
        <v>19677</v>
      </c>
      <c r="B716">
        <v>127</v>
      </c>
      <c r="C716" t="s">
        <v>471</v>
      </c>
      <c r="D716">
        <v>104</v>
      </c>
      <c r="E716" t="s">
        <v>39</v>
      </c>
      <c r="F716" s="2">
        <v>45481</v>
      </c>
      <c r="G716" t="s">
        <v>468</v>
      </c>
      <c r="H716" t="s">
        <v>858</v>
      </c>
      <c r="I716">
        <v>-863.65</v>
      </c>
    </row>
    <row r="717" spans="1:9" x14ac:dyDescent="0.35">
      <c r="A717">
        <v>19678</v>
      </c>
      <c r="B717">
        <v>127</v>
      </c>
      <c r="C717" t="s">
        <v>471</v>
      </c>
      <c r="D717">
        <v>104</v>
      </c>
      <c r="E717" t="s">
        <v>39</v>
      </c>
      <c r="F717" s="2">
        <v>45481</v>
      </c>
      <c r="G717" t="s">
        <v>468</v>
      </c>
      <c r="H717" t="s">
        <v>787</v>
      </c>
      <c r="I717">
        <v>-2201.12</v>
      </c>
    </row>
    <row r="718" spans="1:9" x14ac:dyDescent="0.35">
      <c r="A718">
        <v>19679</v>
      </c>
      <c r="B718">
        <v>127</v>
      </c>
      <c r="C718" t="s">
        <v>471</v>
      </c>
      <c r="D718">
        <v>104</v>
      </c>
      <c r="E718" t="s">
        <v>39</v>
      </c>
      <c r="F718" s="2">
        <v>45481</v>
      </c>
      <c r="G718" t="s">
        <v>468</v>
      </c>
      <c r="H718" t="s">
        <v>547</v>
      </c>
      <c r="I718">
        <v>-1500.75</v>
      </c>
    </row>
    <row r="719" spans="1:9" x14ac:dyDescent="0.35">
      <c r="A719">
        <v>19680</v>
      </c>
      <c r="B719">
        <v>127</v>
      </c>
      <c r="C719" t="s">
        <v>471</v>
      </c>
      <c r="D719">
        <v>104</v>
      </c>
      <c r="E719" t="s">
        <v>39</v>
      </c>
      <c r="F719" s="2">
        <v>45481</v>
      </c>
      <c r="G719" t="s">
        <v>468</v>
      </c>
      <c r="H719" t="s">
        <v>860</v>
      </c>
      <c r="I719">
        <v>-2775.58</v>
      </c>
    </row>
    <row r="720" spans="1:9" x14ac:dyDescent="0.35">
      <c r="A720">
        <v>19681</v>
      </c>
      <c r="B720">
        <v>127</v>
      </c>
      <c r="C720" t="s">
        <v>471</v>
      </c>
      <c r="D720">
        <v>104</v>
      </c>
      <c r="E720" t="s">
        <v>39</v>
      </c>
      <c r="F720" s="2">
        <v>45481</v>
      </c>
      <c r="G720" t="s">
        <v>468</v>
      </c>
      <c r="H720" t="s">
        <v>859</v>
      </c>
      <c r="I720">
        <v>-1778.21</v>
      </c>
    </row>
    <row r="721" spans="1:9" x14ac:dyDescent="0.35">
      <c r="A721">
        <v>19682</v>
      </c>
      <c r="B721">
        <v>127</v>
      </c>
      <c r="C721" t="s">
        <v>471</v>
      </c>
      <c r="D721">
        <v>104</v>
      </c>
      <c r="E721" t="s">
        <v>39</v>
      </c>
      <c r="F721" s="2">
        <v>45481</v>
      </c>
      <c r="G721" t="s">
        <v>468</v>
      </c>
      <c r="H721" t="s">
        <v>861</v>
      </c>
      <c r="I721">
        <v>-958.16</v>
      </c>
    </row>
    <row r="722" spans="1:9" x14ac:dyDescent="0.35">
      <c r="A722">
        <v>19683</v>
      </c>
      <c r="B722">
        <v>127</v>
      </c>
      <c r="C722" t="s">
        <v>471</v>
      </c>
      <c r="D722">
        <v>104</v>
      </c>
      <c r="E722" t="s">
        <v>39</v>
      </c>
      <c r="F722" s="2">
        <v>45481</v>
      </c>
      <c r="G722" t="s">
        <v>468</v>
      </c>
      <c r="H722" t="s">
        <v>787</v>
      </c>
      <c r="I722">
        <v>-2201.12</v>
      </c>
    </row>
    <row r="723" spans="1:9" x14ac:dyDescent="0.35">
      <c r="A723">
        <v>19684</v>
      </c>
      <c r="B723">
        <v>127</v>
      </c>
      <c r="C723" t="s">
        <v>471</v>
      </c>
      <c r="D723">
        <v>104</v>
      </c>
      <c r="E723" t="s">
        <v>39</v>
      </c>
      <c r="F723" s="2">
        <v>45481</v>
      </c>
      <c r="G723" t="s">
        <v>468</v>
      </c>
      <c r="H723" t="s">
        <v>470</v>
      </c>
      <c r="I723">
        <v>-2700</v>
      </c>
    </row>
    <row r="724" spans="1:9" x14ac:dyDescent="0.35">
      <c r="A724">
        <v>19685</v>
      </c>
      <c r="B724">
        <v>127</v>
      </c>
      <c r="C724" t="s">
        <v>471</v>
      </c>
      <c r="D724">
        <v>104</v>
      </c>
      <c r="E724" t="s">
        <v>39</v>
      </c>
      <c r="F724" s="2">
        <v>45481</v>
      </c>
      <c r="G724" t="s">
        <v>468</v>
      </c>
      <c r="H724" t="s">
        <v>860</v>
      </c>
      <c r="I724">
        <v>-2775.58</v>
      </c>
    </row>
    <row r="725" spans="1:9" x14ac:dyDescent="0.35">
      <c r="A725">
        <v>19686</v>
      </c>
      <c r="B725">
        <v>127</v>
      </c>
      <c r="C725" t="s">
        <v>471</v>
      </c>
      <c r="D725">
        <v>104</v>
      </c>
      <c r="E725" t="s">
        <v>39</v>
      </c>
      <c r="F725" s="2">
        <v>45481</v>
      </c>
      <c r="G725" t="s">
        <v>468</v>
      </c>
      <c r="H725" t="s">
        <v>500</v>
      </c>
      <c r="I725">
        <v>-8750</v>
      </c>
    </row>
    <row r="726" spans="1:9" x14ac:dyDescent="0.35">
      <c r="A726">
        <v>19687</v>
      </c>
      <c r="B726">
        <v>127</v>
      </c>
      <c r="C726" t="s">
        <v>471</v>
      </c>
      <c r="D726">
        <v>104</v>
      </c>
      <c r="E726" t="s">
        <v>39</v>
      </c>
      <c r="F726" s="2">
        <v>45481</v>
      </c>
      <c r="G726" t="s">
        <v>468</v>
      </c>
      <c r="H726" t="s">
        <v>861</v>
      </c>
      <c r="I726">
        <v>-958.16</v>
      </c>
    </row>
    <row r="727" spans="1:9" x14ac:dyDescent="0.35">
      <c r="A727">
        <v>19689</v>
      </c>
      <c r="B727">
        <v>127</v>
      </c>
      <c r="C727" t="s">
        <v>471</v>
      </c>
      <c r="D727">
        <v>104</v>
      </c>
      <c r="E727" t="s">
        <v>39</v>
      </c>
      <c r="F727" s="2">
        <v>45481</v>
      </c>
      <c r="G727" t="s">
        <v>468</v>
      </c>
      <c r="H727" t="s">
        <v>470</v>
      </c>
      <c r="I727">
        <v>-2700</v>
      </c>
    </row>
    <row r="728" spans="1:9" x14ac:dyDescent="0.35">
      <c r="A728">
        <v>19691</v>
      </c>
      <c r="B728">
        <v>127</v>
      </c>
      <c r="C728" t="s">
        <v>471</v>
      </c>
      <c r="D728">
        <v>104</v>
      </c>
      <c r="E728" t="s">
        <v>39</v>
      </c>
      <c r="F728" s="2">
        <v>45481</v>
      </c>
      <c r="G728" t="s">
        <v>468</v>
      </c>
      <c r="H728" t="s">
        <v>500</v>
      </c>
      <c r="I728">
        <v>-8750</v>
      </c>
    </row>
    <row r="729" spans="1:9" x14ac:dyDescent="0.35">
      <c r="A729">
        <v>20279</v>
      </c>
      <c r="B729">
        <v>107</v>
      </c>
      <c r="C729" t="s">
        <v>481</v>
      </c>
      <c r="D729">
        <v>104</v>
      </c>
      <c r="E729" t="s">
        <v>39</v>
      </c>
      <c r="F729" s="2">
        <v>45481</v>
      </c>
      <c r="G729" t="s">
        <v>466</v>
      </c>
      <c r="I729">
        <v>2768.44</v>
      </c>
    </row>
    <row r="730" spans="1:9" x14ac:dyDescent="0.35">
      <c r="A730">
        <v>19392</v>
      </c>
      <c r="B730">
        <v>110</v>
      </c>
      <c r="C730" t="s">
        <v>465</v>
      </c>
      <c r="D730">
        <v>104</v>
      </c>
      <c r="E730" t="s">
        <v>39</v>
      </c>
      <c r="F730" s="2">
        <v>45478</v>
      </c>
      <c r="G730" t="s">
        <v>466</v>
      </c>
      <c r="H730" t="s">
        <v>470</v>
      </c>
      <c r="I730">
        <v>7000</v>
      </c>
    </row>
    <row r="731" spans="1:9" x14ac:dyDescent="0.35">
      <c r="A731">
        <v>19393</v>
      </c>
      <c r="B731">
        <v>110</v>
      </c>
      <c r="C731" t="s">
        <v>465</v>
      </c>
      <c r="D731">
        <v>104</v>
      </c>
      <c r="E731" t="s">
        <v>39</v>
      </c>
      <c r="F731" s="2">
        <v>45478</v>
      </c>
      <c r="G731" t="s">
        <v>466</v>
      </c>
      <c r="H731" t="s">
        <v>470</v>
      </c>
      <c r="I731">
        <v>10</v>
      </c>
    </row>
    <row r="732" spans="1:9" x14ac:dyDescent="0.35">
      <c r="A732">
        <v>19394</v>
      </c>
      <c r="B732">
        <v>110</v>
      </c>
      <c r="C732" t="s">
        <v>465</v>
      </c>
      <c r="D732">
        <v>104</v>
      </c>
      <c r="E732" t="s">
        <v>39</v>
      </c>
      <c r="F732" s="2">
        <v>45478</v>
      </c>
      <c r="G732" t="s">
        <v>468</v>
      </c>
      <c r="H732" t="s">
        <v>862</v>
      </c>
      <c r="I732">
        <v>-1009.32</v>
      </c>
    </row>
    <row r="733" spans="1:9" x14ac:dyDescent="0.35">
      <c r="A733">
        <v>19396</v>
      </c>
      <c r="B733">
        <v>110</v>
      </c>
      <c r="C733" t="s">
        <v>465</v>
      </c>
      <c r="D733">
        <v>104</v>
      </c>
      <c r="E733" t="s">
        <v>39</v>
      </c>
      <c r="F733" s="2">
        <v>45478</v>
      </c>
      <c r="G733" t="s">
        <v>468</v>
      </c>
      <c r="H733" t="s">
        <v>863</v>
      </c>
      <c r="I733">
        <v>-221</v>
      </c>
    </row>
    <row r="734" spans="1:9" x14ac:dyDescent="0.35">
      <c r="A734">
        <v>19397</v>
      </c>
      <c r="B734">
        <v>110</v>
      </c>
      <c r="C734" t="s">
        <v>465</v>
      </c>
      <c r="D734">
        <v>104</v>
      </c>
      <c r="E734" t="s">
        <v>39</v>
      </c>
      <c r="F734" s="2">
        <v>45478</v>
      </c>
      <c r="G734" t="s">
        <v>468</v>
      </c>
      <c r="H734" t="s">
        <v>864</v>
      </c>
      <c r="I734">
        <v>-5510</v>
      </c>
    </row>
    <row r="735" spans="1:9" x14ac:dyDescent="0.35">
      <c r="A735">
        <v>19622</v>
      </c>
      <c r="B735">
        <v>127</v>
      </c>
      <c r="C735" t="s">
        <v>471</v>
      </c>
      <c r="D735">
        <v>104</v>
      </c>
      <c r="E735" t="s">
        <v>39</v>
      </c>
      <c r="F735" s="2">
        <v>45478</v>
      </c>
      <c r="G735" t="s">
        <v>466</v>
      </c>
      <c r="H735" t="s">
        <v>470</v>
      </c>
      <c r="I735">
        <v>10</v>
      </c>
    </row>
    <row r="736" spans="1:9" x14ac:dyDescent="0.35">
      <c r="A736">
        <v>19623</v>
      </c>
      <c r="B736">
        <v>127</v>
      </c>
      <c r="C736" t="s">
        <v>471</v>
      </c>
      <c r="D736">
        <v>104</v>
      </c>
      <c r="E736" t="s">
        <v>39</v>
      </c>
      <c r="F736" s="2">
        <v>45478</v>
      </c>
      <c r="G736" t="s">
        <v>466</v>
      </c>
      <c r="H736" t="s">
        <v>470</v>
      </c>
      <c r="I736">
        <v>500</v>
      </c>
    </row>
    <row r="737" spans="1:9" x14ac:dyDescent="0.35">
      <c r="A737">
        <v>19624</v>
      </c>
      <c r="B737">
        <v>127</v>
      </c>
      <c r="C737" t="s">
        <v>471</v>
      </c>
      <c r="D737">
        <v>104</v>
      </c>
      <c r="E737" t="s">
        <v>39</v>
      </c>
      <c r="F737" s="2">
        <v>45478</v>
      </c>
      <c r="G737" t="s">
        <v>466</v>
      </c>
      <c r="H737" t="s">
        <v>470</v>
      </c>
      <c r="I737">
        <v>15000</v>
      </c>
    </row>
    <row r="738" spans="1:9" x14ac:dyDescent="0.35">
      <c r="A738">
        <v>19625</v>
      </c>
      <c r="B738">
        <v>127</v>
      </c>
      <c r="C738" t="s">
        <v>471</v>
      </c>
      <c r="D738">
        <v>104</v>
      </c>
      <c r="E738" t="s">
        <v>39</v>
      </c>
      <c r="F738" s="2">
        <v>45478</v>
      </c>
      <c r="G738" t="s">
        <v>466</v>
      </c>
      <c r="H738" t="s">
        <v>470</v>
      </c>
      <c r="I738">
        <v>500</v>
      </c>
    </row>
    <row r="739" spans="1:9" x14ac:dyDescent="0.35">
      <c r="A739">
        <v>19626</v>
      </c>
      <c r="B739">
        <v>127</v>
      </c>
      <c r="C739" t="s">
        <v>471</v>
      </c>
      <c r="D739">
        <v>104</v>
      </c>
      <c r="E739" t="s">
        <v>39</v>
      </c>
      <c r="F739" s="2">
        <v>45478</v>
      </c>
      <c r="G739" t="s">
        <v>468</v>
      </c>
      <c r="H739" t="s">
        <v>865</v>
      </c>
      <c r="I739">
        <v>-212.15</v>
      </c>
    </row>
    <row r="740" spans="1:9" x14ac:dyDescent="0.35">
      <c r="A740">
        <v>19627</v>
      </c>
      <c r="B740">
        <v>127</v>
      </c>
      <c r="C740" t="s">
        <v>471</v>
      </c>
      <c r="D740">
        <v>104</v>
      </c>
      <c r="E740" t="s">
        <v>39</v>
      </c>
      <c r="F740" s="2">
        <v>45478</v>
      </c>
      <c r="G740" t="s">
        <v>468</v>
      </c>
      <c r="H740" t="s">
        <v>866</v>
      </c>
      <c r="I740">
        <v>-252</v>
      </c>
    </row>
    <row r="741" spans="1:9" x14ac:dyDescent="0.35">
      <c r="A741">
        <v>19628</v>
      </c>
      <c r="B741">
        <v>127</v>
      </c>
      <c r="C741" t="s">
        <v>471</v>
      </c>
      <c r="D741">
        <v>104</v>
      </c>
      <c r="E741" t="s">
        <v>39</v>
      </c>
      <c r="F741" s="2">
        <v>45478</v>
      </c>
      <c r="G741" t="s">
        <v>468</v>
      </c>
      <c r="H741" t="s">
        <v>867</v>
      </c>
      <c r="I741">
        <v>-488.1</v>
      </c>
    </row>
    <row r="742" spans="1:9" x14ac:dyDescent="0.35">
      <c r="A742">
        <v>19629</v>
      </c>
      <c r="B742">
        <v>127</v>
      </c>
      <c r="C742" t="s">
        <v>471</v>
      </c>
      <c r="D742">
        <v>104</v>
      </c>
      <c r="E742" t="s">
        <v>39</v>
      </c>
      <c r="F742" s="2">
        <v>45478</v>
      </c>
      <c r="G742" t="s">
        <v>468</v>
      </c>
      <c r="H742" t="s">
        <v>868</v>
      </c>
      <c r="I742">
        <v>-552</v>
      </c>
    </row>
    <row r="743" spans="1:9" x14ac:dyDescent="0.35">
      <c r="A743">
        <v>19630</v>
      </c>
      <c r="B743">
        <v>127</v>
      </c>
      <c r="C743" t="s">
        <v>471</v>
      </c>
      <c r="D743">
        <v>104</v>
      </c>
      <c r="E743" t="s">
        <v>39</v>
      </c>
      <c r="F743" s="2">
        <v>45478</v>
      </c>
      <c r="G743" t="s">
        <v>468</v>
      </c>
      <c r="H743" t="s">
        <v>869</v>
      </c>
      <c r="I743">
        <v>-1200</v>
      </c>
    </row>
    <row r="744" spans="1:9" x14ac:dyDescent="0.35">
      <c r="A744">
        <v>19631</v>
      </c>
      <c r="B744">
        <v>127</v>
      </c>
      <c r="C744" t="s">
        <v>471</v>
      </c>
      <c r="D744">
        <v>104</v>
      </c>
      <c r="E744" t="s">
        <v>39</v>
      </c>
      <c r="F744" s="2">
        <v>45478</v>
      </c>
      <c r="G744" t="s">
        <v>468</v>
      </c>
      <c r="H744" t="s">
        <v>870</v>
      </c>
      <c r="I744">
        <v>-2099.8000000000002</v>
      </c>
    </row>
    <row r="745" spans="1:9" x14ac:dyDescent="0.35">
      <c r="A745">
        <v>19632</v>
      </c>
      <c r="B745">
        <v>127</v>
      </c>
      <c r="C745" t="s">
        <v>471</v>
      </c>
      <c r="D745">
        <v>104</v>
      </c>
      <c r="E745" t="s">
        <v>39</v>
      </c>
      <c r="F745" s="2">
        <v>45478</v>
      </c>
      <c r="G745" t="s">
        <v>468</v>
      </c>
      <c r="H745" t="s">
        <v>871</v>
      </c>
      <c r="I745">
        <v>-2670</v>
      </c>
    </row>
    <row r="746" spans="1:9" x14ac:dyDescent="0.35">
      <c r="A746">
        <v>19633</v>
      </c>
      <c r="B746">
        <v>127</v>
      </c>
      <c r="C746" t="s">
        <v>471</v>
      </c>
      <c r="D746">
        <v>104</v>
      </c>
      <c r="E746" t="s">
        <v>39</v>
      </c>
      <c r="F746" s="2">
        <v>45478</v>
      </c>
      <c r="G746" t="s">
        <v>468</v>
      </c>
      <c r="H746" t="s">
        <v>872</v>
      </c>
      <c r="I746">
        <v>-4567.8599999999997</v>
      </c>
    </row>
    <row r="747" spans="1:9" x14ac:dyDescent="0.35">
      <c r="A747">
        <v>19634</v>
      </c>
      <c r="B747">
        <v>127</v>
      </c>
      <c r="C747" t="s">
        <v>471</v>
      </c>
      <c r="D747">
        <v>104</v>
      </c>
      <c r="E747" t="s">
        <v>39</v>
      </c>
      <c r="F747" s="2">
        <v>45478</v>
      </c>
      <c r="G747" t="s">
        <v>468</v>
      </c>
      <c r="H747" t="s">
        <v>873</v>
      </c>
      <c r="I747">
        <v>-755.94</v>
      </c>
    </row>
    <row r="748" spans="1:9" x14ac:dyDescent="0.35">
      <c r="A748">
        <v>19635</v>
      </c>
      <c r="B748">
        <v>127</v>
      </c>
      <c r="C748" t="s">
        <v>471</v>
      </c>
      <c r="D748">
        <v>104</v>
      </c>
      <c r="E748" t="s">
        <v>39</v>
      </c>
      <c r="F748" s="2">
        <v>45478</v>
      </c>
      <c r="G748" t="s">
        <v>468</v>
      </c>
      <c r="H748" t="s">
        <v>820</v>
      </c>
      <c r="I748">
        <v>-1255.97</v>
      </c>
    </row>
    <row r="749" spans="1:9" x14ac:dyDescent="0.35">
      <c r="A749">
        <v>19636</v>
      </c>
      <c r="B749">
        <v>127</v>
      </c>
      <c r="C749" t="s">
        <v>471</v>
      </c>
      <c r="D749">
        <v>104</v>
      </c>
      <c r="E749" t="s">
        <v>39</v>
      </c>
      <c r="F749" s="2">
        <v>45478</v>
      </c>
      <c r="G749" t="s">
        <v>468</v>
      </c>
      <c r="H749" t="s">
        <v>821</v>
      </c>
      <c r="I749">
        <v>-1393.37</v>
      </c>
    </row>
    <row r="750" spans="1:9" x14ac:dyDescent="0.35">
      <c r="A750">
        <v>19637</v>
      </c>
      <c r="B750">
        <v>127</v>
      </c>
      <c r="C750" t="s">
        <v>471</v>
      </c>
      <c r="D750">
        <v>104</v>
      </c>
      <c r="E750" t="s">
        <v>39</v>
      </c>
      <c r="F750" s="2">
        <v>45478</v>
      </c>
      <c r="G750" t="s">
        <v>468</v>
      </c>
      <c r="H750" t="s">
        <v>480</v>
      </c>
      <c r="I750">
        <v>-0.34</v>
      </c>
    </row>
    <row r="751" spans="1:9" x14ac:dyDescent="0.35">
      <c r="A751">
        <v>19639</v>
      </c>
      <c r="B751">
        <v>127</v>
      </c>
      <c r="C751" t="s">
        <v>471</v>
      </c>
      <c r="D751">
        <v>104</v>
      </c>
      <c r="E751" t="s">
        <v>39</v>
      </c>
      <c r="F751" s="2">
        <v>45478</v>
      </c>
      <c r="G751" t="s">
        <v>468</v>
      </c>
      <c r="H751" t="s">
        <v>480</v>
      </c>
      <c r="I751">
        <v>-9</v>
      </c>
    </row>
    <row r="752" spans="1:9" x14ac:dyDescent="0.35">
      <c r="A752">
        <v>19641</v>
      </c>
      <c r="B752">
        <v>127</v>
      </c>
      <c r="C752" t="s">
        <v>471</v>
      </c>
      <c r="D752">
        <v>104</v>
      </c>
      <c r="E752" t="s">
        <v>39</v>
      </c>
      <c r="F752" s="2">
        <v>45478</v>
      </c>
      <c r="G752" t="s">
        <v>468</v>
      </c>
      <c r="H752" t="s">
        <v>480</v>
      </c>
      <c r="I752">
        <v>-9</v>
      </c>
    </row>
    <row r="753" spans="1:9" x14ac:dyDescent="0.35">
      <c r="A753">
        <v>19643</v>
      </c>
      <c r="B753">
        <v>127</v>
      </c>
      <c r="C753" t="s">
        <v>471</v>
      </c>
      <c r="D753">
        <v>104</v>
      </c>
      <c r="E753" t="s">
        <v>39</v>
      </c>
      <c r="F753" s="2">
        <v>45478</v>
      </c>
      <c r="G753" t="s">
        <v>468</v>
      </c>
      <c r="H753" t="s">
        <v>480</v>
      </c>
      <c r="I753">
        <v>-9</v>
      </c>
    </row>
    <row r="754" spans="1:9" x14ac:dyDescent="0.35">
      <c r="A754">
        <v>19645</v>
      </c>
      <c r="B754">
        <v>127</v>
      </c>
      <c r="C754" t="s">
        <v>471</v>
      </c>
      <c r="D754">
        <v>104</v>
      </c>
      <c r="E754" t="s">
        <v>39</v>
      </c>
      <c r="F754" s="2">
        <v>45478</v>
      </c>
      <c r="G754" t="s">
        <v>468</v>
      </c>
      <c r="H754" t="s">
        <v>874</v>
      </c>
      <c r="I754">
        <v>-513</v>
      </c>
    </row>
    <row r="755" spans="1:9" x14ac:dyDescent="0.35">
      <c r="A755">
        <v>20275</v>
      </c>
      <c r="B755">
        <v>107</v>
      </c>
      <c r="C755" t="s">
        <v>481</v>
      </c>
      <c r="D755">
        <v>104</v>
      </c>
      <c r="E755" t="s">
        <v>39</v>
      </c>
      <c r="F755" s="2">
        <v>45478</v>
      </c>
      <c r="G755" t="s">
        <v>466</v>
      </c>
      <c r="I755">
        <v>249.34</v>
      </c>
    </row>
    <row r="756" spans="1:9" x14ac:dyDescent="0.35">
      <c r="A756">
        <v>20276</v>
      </c>
      <c r="B756">
        <v>107</v>
      </c>
      <c r="C756" t="s">
        <v>481</v>
      </c>
      <c r="D756">
        <v>104</v>
      </c>
      <c r="E756" t="s">
        <v>39</v>
      </c>
      <c r="F756" s="2">
        <v>45478</v>
      </c>
      <c r="G756" t="s">
        <v>466</v>
      </c>
      <c r="I756">
        <v>3515.25</v>
      </c>
    </row>
    <row r="757" spans="1:9" x14ac:dyDescent="0.35">
      <c r="A757">
        <v>20277</v>
      </c>
      <c r="B757">
        <v>107</v>
      </c>
      <c r="C757" t="s">
        <v>481</v>
      </c>
      <c r="D757">
        <v>104</v>
      </c>
      <c r="E757" t="s">
        <v>39</v>
      </c>
      <c r="F757" s="2">
        <v>45478</v>
      </c>
      <c r="G757" t="s">
        <v>466</v>
      </c>
      <c r="I757">
        <v>1252.4000000000001</v>
      </c>
    </row>
    <row r="758" spans="1:9" x14ac:dyDescent="0.35">
      <c r="A758">
        <v>20278</v>
      </c>
      <c r="B758">
        <v>107</v>
      </c>
      <c r="C758" t="s">
        <v>481</v>
      </c>
      <c r="D758">
        <v>104</v>
      </c>
      <c r="E758" t="s">
        <v>39</v>
      </c>
      <c r="F758" s="2">
        <v>45478</v>
      </c>
      <c r="G758" t="s">
        <v>468</v>
      </c>
      <c r="I758">
        <v>-5000</v>
      </c>
    </row>
    <row r="759" spans="1:9" x14ac:dyDescent="0.35">
      <c r="A759">
        <v>19391</v>
      </c>
      <c r="B759">
        <v>110</v>
      </c>
      <c r="C759" t="s">
        <v>465</v>
      </c>
      <c r="D759">
        <v>104</v>
      </c>
      <c r="E759" t="s">
        <v>39</v>
      </c>
      <c r="F759" s="2">
        <v>45477</v>
      </c>
      <c r="G759" t="s">
        <v>466</v>
      </c>
      <c r="H759" t="s">
        <v>470</v>
      </c>
      <c r="I759">
        <v>10</v>
      </c>
    </row>
    <row r="760" spans="1:9" x14ac:dyDescent="0.35">
      <c r="A760">
        <v>19600</v>
      </c>
      <c r="B760">
        <v>127</v>
      </c>
      <c r="C760" t="s">
        <v>471</v>
      </c>
      <c r="D760">
        <v>104</v>
      </c>
      <c r="E760" t="s">
        <v>39</v>
      </c>
      <c r="F760" s="2">
        <v>45477</v>
      </c>
      <c r="G760" t="s">
        <v>466</v>
      </c>
      <c r="H760" t="s">
        <v>470</v>
      </c>
      <c r="I760">
        <v>10</v>
      </c>
    </row>
    <row r="761" spans="1:9" x14ac:dyDescent="0.35">
      <c r="A761">
        <v>19601</v>
      </c>
      <c r="B761">
        <v>127</v>
      </c>
      <c r="C761" t="s">
        <v>471</v>
      </c>
      <c r="D761">
        <v>104</v>
      </c>
      <c r="E761" t="s">
        <v>39</v>
      </c>
      <c r="F761" s="2">
        <v>45477</v>
      </c>
      <c r="G761" t="s">
        <v>466</v>
      </c>
      <c r="H761" t="s">
        <v>470</v>
      </c>
      <c r="I761">
        <v>350</v>
      </c>
    </row>
    <row r="762" spans="1:9" x14ac:dyDescent="0.35">
      <c r="A762">
        <v>19602</v>
      </c>
      <c r="B762">
        <v>127</v>
      </c>
      <c r="C762" t="s">
        <v>471</v>
      </c>
      <c r="D762">
        <v>104</v>
      </c>
      <c r="E762" t="s">
        <v>39</v>
      </c>
      <c r="F762" s="2">
        <v>45477</v>
      </c>
      <c r="G762" t="s">
        <v>466</v>
      </c>
      <c r="H762" t="s">
        <v>470</v>
      </c>
      <c r="I762">
        <v>100</v>
      </c>
    </row>
    <row r="763" spans="1:9" x14ac:dyDescent="0.35">
      <c r="A763">
        <v>19603</v>
      </c>
      <c r="B763">
        <v>127</v>
      </c>
      <c r="C763" t="s">
        <v>471</v>
      </c>
      <c r="D763">
        <v>104</v>
      </c>
      <c r="E763" t="s">
        <v>39</v>
      </c>
      <c r="F763" s="2">
        <v>45477</v>
      </c>
      <c r="G763" t="s">
        <v>466</v>
      </c>
      <c r="H763" t="s">
        <v>470</v>
      </c>
      <c r="I763">
        <v>45000</v>
      </c>
    </row>
    <row r="764" spans="1:9" x14ac:dyDescent="0.35">
      <c r="A764">
        <v>19604</v>
      </c>
      <c r="B764">
        <v>127</v>
      </c>
      <c r="C764" t="s">
        <v>471</v>
      </c>
      <c r="D764">
        <v>104</v>
      </c>
      <c r="E764" t="s">
        <v>39</v>
      </c>
      <c r="F764" s="2">
        <v>45477</v>
      </c>
      <c r="G764" t="s">
        <v>466</v>
      </c>
      <c r="H764" t="s">
        <v>482</v>
      </c>
      <c r="I764">
        <v>120.71</v>
      </c>
    </row>
    <row r="765" spans="1:9" x14ac:dyDescent="0.35">
      <c r="A765">
        <v>19605</v>
      </c>
      <c r="B765">
        <v>127</v>
      </c>
      <c r="C765" t="s">
        <v>471</v>
      </c>
      <c r="D765">
        <v>104</v>
      </c>
      <c r="E765" t="s">
        <v>39</v>
      </c>
      <c r="F765" s="2">
        <v>45477</v>
      </c>
      <c r="G765" t="s">
        <v>466</v>
      </c>
      <c r="H765" t="s">
        <v>482</v>
      </c>
      <c r="I765">
        <v>26.59</v>
      </c>
    </row>
    <row r="766" spans="1:9" x14ac:dyDescent="0.35">
      <c r="A766">
        <v>19606</v>
      </c>
      <c r="B766">
        <v>127</v>
      </c>
      <c r="C766" t="s">
        <v>471</v>
      </c>
      <c r="D766">
        <v>104</v>
      </c>
      <c r="E766" t="s">
        <v>39</v>
      </c>
      <c r="F766" s="2">
        <v>45477</v>
      </c>
      <c r="G766" t="s">
        <v>468</v>
      </c>
      <c r="H766" t="s">
        <v>875</v>
      </c>
      <c r="I766">
        <v>-474</v>
      </c>
    </row>
    <row r="767" spans="1:9" x14ac:dyDescent="0.35">
      <c r="A767">
        <v>19607</v>
      </c>
      <c r="B767">
        <v>127</v>
      </c>
      <c r="C767" t="s">
        <v>471</v>
      </c>
      <c r="D767">
        <v>104</v>
      </c>
      <c r="E767" t="s">
        <v>39</v>
      </c>
      <c r="F767" s="2">
        <v>45477</v>
      </c>
      <c r="G767" t="s">
        <v>468</v>
      </c>
      <c r="H767" t="s">
        <v>876</v>
      </c>
      <c r="I767">
        <v>-1069.8800000000001</v>
      </c>
    </row>
    <row r="768" spans="1:9" x14ac:dyDescent="0.35">
      <c r="A768">
        <v>19608</v>
      </c>
      <c r="B768">
        <v>127</v>
      </c>
      <c r="C768" t="s">
        <v>471</v>
      </c>
      <c r="D768">
        <v>104</v>
      </c>
      <c r="E768" t="s">
        <v>39</v>
      </c>
      <c r="F768" s="2">
        <v>45477</v>
      </c>
      <c r="G768" t="s">
        <v>468</v>
      </c>
      <c r="H768" t="s">
        <v>877</v>
      </c>
      <c r="I768">
        <v>-1238.8499999999999</v>
      </c>
    </row>
    <row r="769" spans="1:9" x14ac:dyDescent="0.35">
      <c r="A769">
        <v>19609</v>
      </c>
      <c r="B769">
        <v>127</v>
      </c>
      <c r="C769" t="s">
        <v>471</v>
      </c>
      <c r="D769">
        <v>104</v>
      </c>
      <c r="E769" t="s">
        <v>39</v>
      </c>
      <c r="F769" s="2">
        <v>45477</v>
      </c>
      <c r="G769" t="s">
        <v>468</v>
      </c>
      <c r="H769" t="s">
        <v>878</v>
      </c>
      <c r="I769">
        <v>-7844.72</v>
      </c>
    </row>
    <row r="770" spans="1:9" x14ac:dyDescent="0.35">
      <c r="A770">
        <v>19610</v>
      </c>
      <c r="B770">
        <v>127</v>
      </c>
      <c r="C770" t="s">
        <v>471</v>
      </c>
      <c r="D770">
        <v>104</v>
      </c>
      <c r="E770" t="s">
        <v>39</v>
      </c>
      <c r="F770" s="2">
        <v>45477</v>
      </c>
      <c r="G770" t="s">
        <v>468</v>
      </c>
      <c r="H770" t="s">
        <v>879</v>
      </c>
      <c r="I770">
        <v>-16990.11</v>
      </c>
    </row>
    <row r="771" spans="1:9" x14ac:dyDescent="0.35">
      <c r="A771">
        <v>19611</v>
      </c>
      <c r="B771">
        <v>127</v>
      </c>
      <c r="C771" t="s">
        <v>471</v>
      </c>
      <c r="D771">
        <v>104</v>
      </c>
      <c r="E771" t="s">
        <v>39</v>
      </c>
      <c r="F771" s="2">
        <v>45477</v>
      </c>
      <c r="G771" t="s">
        <v>468</v>
      </c>
      <c r="H771" t="s">
        <v>819</v>
      </c>
      <c r="I771">
        <v>-764.75</v>
      </c>
    </row>
    <row r="772" spans="1:9" x14ac:dyDescent="0.35">
      <c r="A772">
        <v>19612</v>
      </c>
      <c r="B772">
        <v>127</v>
      </c>
      <c r="C772" t="s">
        <v>471</v>
      </c>
      <c r="D772">
        <v>104</v>
      </c>
      <c r="E772" t="s">
        <v>39</v>
      </c>
      <c r="F772" s="2">
        <v>45477</v>
      </c>
      <c r="G772" t="s">
        <v>468</v>
      </c>
      <c r="H772" t="s">
        <v>730</v>
      </c>
      <c r="I772">
        <v>-3411.93</v>
      </c>
    </row>
    <row r="773" spans="1:9" x14ac:dyDescent="0.35">
      <c r="A773">
        <v>19613</v>
      </c>
      <c r="B773">
        <v>127</v>
      </c>
      <c r="C773" t="s">
        <v>471</v>
      </c>
      <c r="D773">
        <v>104</v>
      </c>
      <c r="E773" t="s">
        <v>39</v>
      </c>
      <c r="F773" s="2">
        <v>45477</v>
      </c>
      <c r="G773" t="s">
        <v>468</v>
      </c>
      <c r="H773" t="s">
        <v>880</v>
      </c>
      <c r="I773">
        <v>-158.5</v>
      </c>
    </row>
    <row r="774" spans="1:9" x14ac:dyDescent="0.35">
      <c r="A774">
        <v>19614</v>
      </c>
      <c r="B774">
        <v>127</v>
      </c>
      <c r="C774" t="s">
        <v>471</v>
      </c>
      <c r="D774">
        <v>104</v>
      </c>
      <c r="E774" t="s">
        <v>39</v>
      </c>
      <c r="F774" s="2">
        <v>45477</v>
      </c>
      <c r="G774" t="s">
        <v>468</v>
      </c>
      <c r="H774" t="s">
        <v>881</v>
      </c>
      <c r="I774">
        <v>-180.34</v>
      </c>
    </row>
    <row r="775" spans="1:9" x14ac:dyDescent="0.35">
      <c r="A775">
        <v>19615</v>
      </c>
      <c r="B775">
        <v>127</v>
      </c>
      <c r="C775" t="s">
        <v>471</v>
      </c>
      <c r="D775">
        <v>104</v>
      </c>
      <c r="E775" t="s">
        <v>39</v>
      </c>
      <c r="F775" s="2">
        <v>45477</v>
      </c>
      <c r="G775" t="s">
        <v>468</v>
      </c>
      <c r="H775" t="s">
        <v>480</v>
      </c>
      <c r="I775">
        <v>-7.84</v>
      </c>
    </row>
    <row r="776" spans="1:9" x14ac:dyDescent="0.35">
      <c r="A776">
        <v>19616</v>
      </c>
      <c r="B776">
        <v>127</v>
      </c>
      <c r="C776" t="s">
        <v>471</v>
      </c>
      <c r="D776">
        <v>104</v>
      </c>
      <c r="E776" t="s">
        <v>39</v>
      </c>
      <c r="F776" s="2">
        <v>45477</v>
      </c>
      <c r="G776" t="s">
        <v>468</v>
      </c>
      <c r="H776" t="s">
        <v>629</v>
      </c>
      <c r="I776">
        <v>-8.66</v>
      </c>
    </row>
    <row r="777" spans="1:9" x14ac:dyDescent="0.35">
      <c r="A777">
        <v>19617</v>
      </c>
      <c r="B777">
        <v>127</v>
      </c>
      <c r="C777" t="s">
        <v>471</v>
      </c>
      <c r="D777">
        <v>104</v>
      </c>
      <c r="E777" t="s">
        <v>39</v>
      </c>
      <c r="F777" s="2">
        <v>45477</v>
      </c>
      <c r="G777" t="s">
        <v>468</v>
      </c>
      <c r="H777" t="s">
        <v>480</v>
      </c>
      <c r="I777">
        <v>-9</v>
      </c>
    </row>
    <row r="778" spans="1:9" x14ac:dyDescent="0.35">
      <c r="A778">
        <v>19618</v>
      </c>
      <c r="B778">
        <v>127</v>
      </c>
      <c r="C778" t="s">
        <v>471</v>
      </c>
      <c r="D778">
        <v>104</v>
      </c>
      <c r="E778" t="s">
        <v>39</v>
      </c>
      <c r="F778" s="2">
        <v>45477</v>
      </c>
      <c r="G778" t="s">
        <v>468</v>
      </c>
      <c r="H778" t="s">
        <v>480</v>
      </c>
      <c r="I778">
        <v>-9</v>
      </c>
    </row>
    <row r="779" spans="1:9" x14ac:dyDescent="0.35">
      <c r="A779">
        <v>19619</v>
      </c>
      <c r="B779">
        <v>127</v>
      </c>
      <c r="C779" t="s">
        <v>471</v>
      </c>
      <c r="D779">
        <v>104</v>
      </c>
      <c r="E779" t="s">
        <v>39</v>
      </c>
      <c r="F779" s="2">
        <v>45477</v>
      </c>
      <c r="G779" t="s">
        <v>468</v>
      </c>
      <c r="H779" t="s">
        <v>882</v>
      </c>
      <c r="I779">
        <v>-6295.94</v>
      </c>
    </row>
    <row r="780" spans="1:9" x14ac:dyDescent="0.35">
      <c r="A780">
        <v>19620</v>
      </c>
      <c r="B780">
        <v>127</v>
      </c>
      <c r="C780" t="s">
        <v>471</v>
      </c>
      <c r="D780">
        <v>104</v>
      </c>
      <c r="E780" t="s">
        <v>39</v>
      </c>
      <c r="F780" s="2">
        <v>45477</v>
      </c>
      <c r="G780" t="s">
        <v>468</v>
      </c>
      <c r="H780" t="s">
        <v>882</v>
      </c>
      <c r="I780">
        <v>-1546.94</v>
      </c>
    </row>
    <row r="781" spans="1:9" x14ac:dyDescent="0.35">
      <c r="A781">
        <v>19621</v>
      </c>
      <c r="B781">
        <v>127</v>
      </c>
      <c r="C781" t="s">
        <v>471</v>
      </c>
      <c r="D781">
        <v>104</v>
      </c>
      <c r="E781" t="s">
        <v>39</v>
      </c>
      <c r="F781" s="2">
        <v>45477</v>
      </c>
      <c r="G781" t="s">
        <v>468</v>
      </c>
      <c r="H781" t="s">
        <v>882</v>
      </c>
      <c r="I781">
        <v>-5597.84</v>
      </c>
    </row>
    <row r="782" spans="1:9" x14ac:dyDescent="0.35">
      <c r="A782">
        <v>20272</v>
      </c>
      <c r="B782">
        <v>107</v>
      </c>
      <c r="C782" t="s">
        <v>481</v>
      </c>
      <c r="D782">
        <v>104</v>
      </c>
      <c r="E782" t="s">
        <v>39</v>
      </c>
      <c r="F782" s="2">
        <v>45477</v>
      </c>
      <c r="G782" t="s">
        <v>466</v>
      </c>
      <c r="I782">
        <v>139.99</v>
      </c>
    </row>
    <row r="783" spans="1:9" x14ac:dyDescent="0.35">
      <c r="A783">
        <v>20273</v>
      </c>
      <c r="B783">
        <v>107</v>
      </c>
      <c r="C783" t="s">
        <v>481</v>
      </c>
      <c r="D783">
        <v>104</v>
      </c>
      <c r="E783" t="s">
        <v>39</v>
      </c>
      <c r="F783" s="2">
        <v>45477</v>
      </c>
      <c r="G783" t="s">
        <v>466</v>
      </c>
      <c r="I783">
        <v>2874.29</v>
      </c>
    </row>
    <row r="784" spans="1:9" x14ac:dyDescent="0.35">
      <c r="A784">
        <v>20274</v>
      </c>
      <c r="B784">
        <v>107</v>
      </c>
      <c r="C784" t="s">
        <v>481</v>
      </c>
      <c r="D784">
        <v>104</v>
      </c>
      <c r="E784" t="s">
        <v>39</v>
      </c>
      <c r="F784" s="2">
        <v>45477</v>
      </c>
      <c r="G784" t="s">
        <v>468</v>
      </c>
      <c r="I784">
        <v>-3000</v>
      </c>
    </row>
    <row r="785" spans="1:9" x14ac:dyDescent="0.35">
      <c r="A785">
        <v>17445</v>
      </c>
      <c r="B785">
        <v>110</v>
      </c>
      <c r="C785" t="s">
        <v>465</v>
      </c>
      <c r="D785">
        <v>104</v>
      </c>
      <c r="E785" t="s">
        <v>39</v>
      </c>
      <c r="F785" s="2">
        <v>45476</v>
      </c>
      <c r="G785" t="s">
        <v>466</v>
      </c>
      <c r="H785" t="s">
        <v>470</v>
      </c>
      <c r="I785">
        <v>10</v>
      </c>
    </row>
    <row r="786" spans="1:9" x14ac:dyDescent="0.35">
      <c r="A786">
        <v>17446</v>
      </c>
      <c r="B786">
        <v>110</v>
      </c>
      <c r="C786" t="s">
        <v>465</v>
      </c>
      <c r="D786">
        <v>104</v>
      </c>
      <c r="E786" t="s">
        <v>39</v>
      </c>
      <c r="F786" s="2">
        <v>45476</v>
      </c>
      <c r="G786" t="s">
        <v>466</v>
      </c>
      <c r="H786" t="s">
        <v>883</v>
      </c>
      <c r="I786">
        <v>32</v>
      </c>
    </row>
    <row r="787" spans="1:9" x14ac:dyDescent="0.35">
      <c r="A787">
        <v>17447</v>
      </c>
      <c r="B787">
        <v>110</v>
      </c>
      <c r="C787" t="s">
        <v>465</v>
      </c>
      <c r="D787">
        <v>104</v>
      </c>
      <c r="E787" t="s">
        <v>39</v>
      </c>
      <c r="F787" s="2">
        <v>45476</v>
      </c>
      <c r="G787" t="s">
        <v>466</v>
      </c>
      <c r="H787" t="s">
        <v>884</v>
      </c>
      <c r="I787">
        <v>2056.1</v>
      </c>
    </row>
    <row r="788" spans="1:9" x14ac:dyDescent="0.35">
      <c r="A788">
        <v>17448</v>
      </c>
      <c r="B788">
        <v>110</v>
      </c>
      <c r="C788" t="s">
        <v>465</v>
      </c>
      <c r="D788">
        <v>104</v>
      </c>
      <c r="E788" t="s">
        <v>39</v>
      </c>
      <c r="F788" s="2">
        <v>45476</v>
      </c>
      <c r="G788" t="s">
        <v>466</v>
      </c>
      <c r="H788" t="s">
        <v>885</v>
      </c>
      <c r="I788">
        <v>422.15</v>
      </c>
    </row>
    <row r="789" spans="1:9" x14ac:dyDescent="0.35">
      <c r="A789">
        <v>17450</v>
      </c>
      <c r="B789">
        <v>110</v>
      </c>
      <c r="C789" t="s">
        <v>465</v>
      </c>
      <c r="D789">
        <v>104</v>
      </c>
      <c r="E789" t="s">
        <v>39</v>
      </c>
      <c r="F789" s="2">
        <v>45476</v>
      </c>
      <c r="G789" t="s">
        <v>468</v>
      </c>
      <c r="H789" t="s">
        <v>657</v>
      </c>
      <c r="I789">
        <v>-211.71</v>
      </c>
    </row>
    <row r="790" spans="1:9" x14ac:dyDescent="0.35">
      <c r="A790">
        <v>17451</v>
      </c>
      <c r="B790">
        <v>110</v>
      </c>
      <c r="C790" t="s">
        <v>465</v>
      </c>
      <c r="D790">
        <v>104</v>
      </c>
      <c r="E790" t="s">
        <v>39</v>
      </c>
      <c r="F790" s="2">
        <v>45476</v>
      </c>
      <c r="G790" t="s">
        <v>468</v>
      </c>
      <c r="H790" t="s">
        <v>470</v>
      </c>
      <c r="I790">
        <v>-2000</v>
      </c>
    </row>
    <row r="791" spans="1:9" x14ac:dyDescent="0.35">
      <c r="A791">
        <v>17452</v>
      </c>
      <c r="B791">
        <v>110</v>
      </c>
      <c r="C791" t="s">
        <v>465</v>
      </c>
      <c r="D791">
        <v>104</v>
      </c>
      <c r="E791" t="s">
        <v>39</v>
      </c>
      <c r="F791" s="2">
        <v>45476</v>
      </c>
      <c r="G791" t="s">
        <v>468</v>
      </c>
      <c r="H791" t="s">
        <v>886</v>
      </c>
      <c r="I791">
        <v>-183.71</v>
      </c>
    </row>
    <row r="792" spans="1:9" x14ac:dyDescent="0.35">
      <c r="A792">
        <v>17671</v>
      </c>
      <c r="B792">
        <v>127</v>
      </c>
      <c r="C792" t="s">
        <v>471</v>
      </c>
      <c r="D792">
        <v>104</v>
      </c>
      <c r="E792" t="s">
        <v>39</v>
      </c>
      <c r="F792" s="2">
        <v>45476</v>
      </c>
      <c r="G792" t="s">
        <v>466</v>
      </c>
      <c r="H792" t="s">
        <v>470</v>
      </c>
      <c r="I792">
        <v>15000</v>
      </c>
    </row>
    <row r="793" spans="1:9" x14ac:dyDescent="0.35">
      <c r="A793">
        <v>17672</v>
      </c>
      <c r="B793">
        <v>127</v>
      </c>
      <c r="C793" t="s">
        <v>471</v>
      </c>
      <c r="D793">
        <v>104</v>
      </c>
      <c r="E793" t="s">
        <v>39</v>
      </c>
      <c r="F793" s="2">
        <v>45476</v>
      </c>
      <c r="G793" t="s">
        <v>466</v>
      </c>
      <c r="H793" t="s">
        <v>470</v>
      </c>
      <c r="I793">
        <v>10</v>
      </c>
    </row>
    <row r="794" spans="1:9" x14ac:dyDescent="0.35">
      <c r="A794">
        <v>17674</v>
      </c>
      <c r="B794">
        <v>127</v>
      </c>
      <c r="C794" t="s">
        <v>471</v>
      </c>
      <c r="D794">
        <v>104</v>
      </c>
      <c r="E794" t="s">
        <v>39</v>
      </c>
      <c r="F794" s="2">
        <v>45476</v>
      </c>
      <c r="G794" t="s">
        <v>468</v>
      </c>
      <c r="H794" t="s">
        <v>887</v>
      </c>
      <c r="I794">
        <v>-416.5</v>
      </c>
    </row>
    <row r="795" spans="1:9" x14ac:dyDescent="0.35">
      <c r="A795">
        <v>17675</v>
      </c>
      <c r="B795">
        <v>127</v>
      </c>
      <c r="C795" t="s">
        <v>471</v>
      </c>
      <c r="D795">
        <v>104</v>
      </c>
      <c r="E795" t="s">
        <v>39</v>
      </c>
      <c r="F795" s="2">
        <v>45476</v>
      </c>
      <c r="G795" t="s">
        <v>468</v>
      </c>
      <c r="H795" t="s">
        <v>888</v>
      </c>
      <c r="I795">
        <v>-473.4</v>
      </c>
    </row>
    <row r="796" spans="1:9" x14ac:dyDescent="0.35">
      <c r="A796">
        <v>17676</v>
      </c>
      <c r="B796">
        <v>127</v>
      </c>
      <c r="C796" t="s">
        <v>471</v>
      </c>
      <c r="D796">
        <v>104</v>
      </c>
      <c r="E796" t="s">
        <v>39</v>
      </c>
      <c r="F796" s="2">
        <v>45476</v>
      </c>
      <c r="G796" t="s">
        <v>468</v>
      </c>
      <c r="H796" t="s">
        <v>889</v>
      </c>
      <c r="I796">
        <v>-547.84</v>
      </c>
    </row>
    <row r="797" spans="1:9" x14ac:dyDescent="0.35">
      <c r="A797">
        <v>17677</v>
      </c>
      <c r="B797">
        <v>127</v>
      </c>
      <c r="C797" t="s">
        <v>471</v>
      </c>
      <c r="D797">
        <v>104</v>
      </c>
      <c r="E797" t="s">
        <v>39</v>
      </c>
      <c r="F797" s="2">
        <v>45476</v>
      </c>
      <c r="G797" t="s">
        <v>468</v>
      </c>
      <c r="H797" t="s">
        <v>890</v>
      </c>
      <c r="I797">
        <v>-756.4</v>
      </c>
    </row>
    <row r="798" spans="1:9" x14ac:dyDescent="0.35">
      <c r="A798">
        <v>17678</v>
      </c>
      <c r="B798">
        <v>127</v>
      </c>
      <c r="C798" t="s">
        <v>471</v>
      </c>
      <c r="D798">
        <v>104</v>
      </c>
      <c r="E798" t="s">
        <v>39</v>
      </c>
      <c r="F798" s="2">
        <v>45476</v>
      </c>
      <c r="G798" t="s">
        <v>468</v>
      </c>
      <c r="H798" t="s">
        <v>891</v>
      </c>
      <c r="I798">
        <v>-874.25</v>
      </c>
    </row>
    <row r="799" spans="1:9" x14ac:dyDescent="0.35">
      <c r="A799">
        <v>17679</v>
      </c>
      <c r="B799">
        <v>127</v>
      </c>
      <c r="C799" t="s">
        <v>471</v>
      </c>
      <c r="D799">
        <v>104</v>
      </c>
      <c r="E799" t="s">
        <v>39</v>
      </c>
      <c r="F799" s="2">
        <v>45476</v>
      </c>
      <c r="G799" t="s">
        <v>468</v>
      </c>
      <c r="H799" t="s">
        <v>892</v>
      </c>
      <c r="I799">
        <v>-1843.36</v>
      </c>
    </row>
    <row r="800" spans="1:9" x14ac:dyDescent="0.35">
      <c r="A800">
        <v>17680</v>
      </c>
      <c r="B800">
        <v>127</v>
      </c>
      <c r="C800" t="s">
        <v>471</v>
      </c>
      <c r="D800">
        <v>104</v>
      </c>
      <c r="E800" t="s">
        <v>39</v>
      </c>
      <c r="F800" s="2">
        <v>45476</v>
      </c>
      <c r="G800" t="s">
        <v>468</v>
      </c>
      <c r="H800" t="s">
        <v>893</v>
      </c>
      <c r="I800">
        <v>-5123.1400000000003</v>
      </c>
    </row>
    <row r="801" spans="1:9" x14ac:dyDescent="0.35">
      <c r="A801">
        <v>17681</v>
      </c>
      <c r="B801">
        <v>127</v>
      </c>
      <c r="C801" t="s">
        <v>471</v>
      </c>
      <c r="D801">
        <v>104</v>
      </c>
      <c r="E801" t="s">
        <v>39</v>
      </c>
      <c r="F801" s="2">
        <v>45476</v>
      </c>
      <c r="G801" t="s">
        <v>468</v>
      </c>
      <c r="H801" t="s">
        <v>894</v>
      </c>
      <c r="I801">
        <v>-2154.8000000000002</v>
      </c>
    </row>
    <row r="802" spans="1:9" x14ac:dyDescent="0.35">
      <c r="A802">
        <v>17682</v>
      </c>
      <c r="B802">
        <v>127</v>
      </c>
      <c r="C802" t="s">
        <v>471</v>
      </c>
      <c r="D802">
        <v>104</v>
      </c>
      <c r="E802" t="s">
        <v>39</v>
      </c>
      <c r="F802" s="2">
        <v>45476</v>
      </c>
      <c r="G802" t="s">
        <v>468</v>
      </c>
      <c r="H802" t="s">
        <v>470</v>
      </c>
      <c r="I802">
        <v>-2600</v>
      </c>
    </row>
    <row r="803" spans="1:9" x14ac:dyDescent="0.35">
      <c r="A803">
        <v>17683</v>
      </c>
      <c r="B803">
        <v>127</v>
      </c>
      <c r="C803" t="s">
        <v>471</v>
      </c>
      <c r="D803">
        <v>104</v>
      </c>
      <c r="E803" t="s">
        <v>39</v>
      </c>
      <c r="F803" s="2">
        <v>45476</v>
      </c>
      <c r="G803" t="s">
        <v>468</v>
      </c>
      <c r="H803" t="s">
        <v>895</v>
      </c>
      <c r="I803">
        <v>-99.6</v>
      </c>
    </row>
    <row r="804" spans="1:9" x14ac:dyDescent="0.35">
      <c r="A804">
        <v>20269</v>
      </c>
      <c r="B804">
        <v>107</v>
      </c>
      <c r="C804" t="s">
        <v>481</v>
      </c>
      <c r="D804">
        <v>104</v>
      </c>
      <c r="E804" t="s">
        <v>39</v>
      </c>
      <c r="F804" s="2">
        <v>45476</v>
      </c>
      <c r="G804" t="s">
        <v>466</v>
      </c>
      <c r="I804">
        <v>644.80999999999995</v>
      </c>
    </row>
    <row r="805" spans="1:9" x14ac:dyDescent="0.35">
      <c r="A805">
        <v>20270</v>
      </c>
      <c r="B805">
        <v>107</v>
      </c>
      <c r="C805" t="s">
        <v>481</v>
      </c>
      <c r="D805">
        <v>104</v>
      </c>
      <c r="E805" t="s">
        <v>39</v>
      </c>
      <c r="F805" s="2">
        <v>45476</v>
      </c>
      <c r="G805" t="s">
        <v>466</v>
      </c>
      <c r="I805">
        <v>832.1</v>
      </c>
    </row>
    <row r="806" spans="1:9" x14ac:dyDescent="0.35">
      <c r="A806">
        <v>20271</v>
      </c>
      <c r="B806">
        <v>107</v>
      </c>
      <c r="C806" t="s">
        <v>481</v>
      </c>
      <c r="D806">
        <v>104</v>
      </c>
      <c r="E806" t="s">
        <v>39</v>
      </c>
      <c r="F806" s="2">
        <v>45476</v>
      </c>
      <c r="G806" t="s">
        <v>468</v>
      </c>
      <c r="I806">
        <v>-3148.23</v>
      </c>
    </row>
    <row r="807" spans="1:9" x14ac:dyDescent="0.35">
      <c r="A807">
        <v>17435</v>
      </c>
      <c r="B807">
        <v>110</v>
      </c>
      <c r="C807" t="s">
        <v>465</v>
      </c>
      <c r="D807">
        <v>104</v>
      </c>
      <c r="E807" t="s">
        <v>39</v>
      </c>
      <c r="F807" s="2">
        <v>45475</v>
      </c>
      <c r="G807" t="s">
        <v>466</v>
      </c>
      <c r="H807" t="s">
        <v>470</v>
      </c>
      <c r="I807">
        <v>12000</v>
      </c>
    </row>
    <row r="808" spans="1:9" x14ac:dyDescent="0.35">
      <c r="A808">
        <v>17436</v>
      </c>
      <c r="B808">
        <v>110</v>
      </c>
      <c r="C808" t="s">
        <v>465</v>
      </c>
      <c r="D808">
        <v>104</v>
      </c>
      <c r="E808" t="s">
        <v>39</v>
      </c>
      <c r="F808" s="2">
        <v>45475</v>
      </c>
      <c r="G808" t="s">
        <v>466</v>
      </c>
      <c r="H808" t="s">
        <v>470</v>
      </c>
      <c r="I808">
        <v>10</v>
      </c>
    </row>
    <row r="809" spans="1:9" x14ac:dyDescent="0.35">
      <c r="A809">
        <v>17437</v>
      </c>
      <c r="B809">
        <v>110</v>
      </c>
      <c r="C809" t="s">
        <v>465</v>
      </c>
      <c r="D809">
        <v>104</v>
      </c>
      <c r="E809" t="s">
        <v>39</v>
      </c>
      <c r="F809" s="2">
        <v>45475</v>
      </c>
      <c r="G809" t="s">
        <v>466</v>
      </c>
      <c r="H809" t="s">
        <v>482</v>
      </c>
      <c r="I809">
        <v>81.96</v>
      </c>
    </row>
    <row r="810" spans="1:9" x14ac:dyDescent="0.35">
      <c r="A810">
        <v>17438</v>
      </c>
      <c r="B810">
        <v>110</v>
      </c>
      <c r="C810" t="s">
        <v>465</v>
      </c>
      <c r="D810">
        <v>104</v>
      </c>
      <c r="E810" t="s">
        <v>39</v>
      </c>
      <c r="F810" s="2">
        <v>45475</v>
      </c>
      <c r="G810" t="s">
        <v>468</v>
      </c>
      <c r="H810" t="s">
        <v>896</v>
      </c>
      <c r="I810">
        <v>-1300.5</v>
      </c>
    </row>
    <row r="811" spans="1:9" x14ac:dyDescent="0.35">
      <c r="A811">
        <v>17439</v>
      </c>
      <c r="B811">
        <v>110</v>
      </c>
      <c r="C811" t="s">
        <v>465</v>
      </c>
      <c r="D811">
        <v>104</v>
      </c>
      <c r="E811" t="s">
        <v>39</v>
      </c>
      <c r="F811" s="2">
        <v>45475</v>
      </c>
      <c r="G811" t="s">
        <v>468</v>
      </c>
      <c r="H811" t="s">
        <v>897</v>
      </c>
      <c r="I811">
        <v>-2881.92</v>
      </c>
    </row>
    <row r="812" spans="1:9" x14ac:dyDescent="0.35">
      <c r="A812">
        <v>17440</v>
      </c>
      <c r="B812">
        <v>110</v>
      </c>
      <c r="C812" t="s">
        <v>465</v>
      </c>
      <c r="D812">
        <v>104</v>
      </c>
      <c r="E812" t="s">
        <v>39</v>
      </c>
      <c r="F812" s="2">
        <v>45475</v>
      </c>
      <c r="G812" t="s">
        <v>468</v>
      </c>
      <c r="H812" t="s">
        <v>470</v>
      </c>
      <c r="I812">
        <v>-2200</v>
      </c>
    </row>
    <row r="813" spans="1:9" x14ac:dyDescent="0.35">
      <c r="A813">
        <v>17441</v>
      </c>
      <c r="B813">
        <v>110</v>
      </c>
      <c r="C813" t="s">
        <v>465</v>
      </c>
      <c r="D813">
        <v>104</v>
      </c>
      <c r="E813" t="s">
        <v>39</v>
      </c>
      <c r="F813" s="2">
        <v>45475</v>
      </c>
      <c r="G813" t="s">
        <v>468</v>
      </c>
      <c r="H813" t="s">
        <v>898</v>
      </c>
      <c r="I813">
        <v>-600</v>
      </c>
    </row>
    <row r="814" spans="1:9" x14ac:dyDescent="0.35">
      <c r="A814">
        <v>17442</v>
      </c>
      <c r="B814">
        <v>110</v>
      </c>
      <c r="C814" t="s">
        <v>465</v>
      </c>
      <c r="D814">
        <v>104</v>
      </c>
      <c r="E814" t="s">
        <v>39</v>
      </c>
      <c r="F814" s="2">
        <v>45475</v>
      </c>
      <c r="G814" t="s">
        <v>468</v>
      </c>
      <c r="H814" t="s">
        <v>899</v>
      </c>
      <c r="I814">
        <v>-2500</v>
      </c>
    </row>
    <row r="815" spans="1:9" x14ac:dyDescent="0.35">
      <c r="A815">
        <v>17443</v>
      </c>
      <c r="B815">
        <v>110</v>
      </c>
      <c r="C815" t="s">
        <v>465</v>
      </c>
      <c r="D815">
        <v>104</v>
      </c>
      <c r="E815" t="s">
        <v>39</v>
      </c>
      <c r="F815" s="2">
        <v>45475</v>
      </c>
      <c r="G815" t="s">
        <v>468</v>
      </c>
      <c r="H815" t="s">
        <v>899</v>
      </c>
      <c r="I815">
        <v>-2600</v>
      </c>
    </row>
    <row r="816" spans="1:9" x14ac:dyDescent="0.35">
      <c r="A816">
        <v>17444</v>
      </c>
      <c r="B816">
        <v>110</v>
      </c>
      <c r="C816" t="s">
        <v>465</v>
      </c>
      <c r="D816">
        <v>104</v>
      </c>
      <c r="E816" t="s">
        <v>39</v>
      </c>
      <c r="F816" s="2">
        <v>45475</v>
      </c>
      <c r="G816" t="s">
        <v>466</v>
      </c>
      <c r="H816" t="s">
        <v>482</v>
      </c>
      <c r="I816">
        <v>81.96</v>
      </c>
    </row>
    <row r="817" spans="1:9" x14ac:dyDescent="0.35">
      <c r="A817">
        <v>17654</v>
      </c>
      <c r="B817">
        <v>127</v>
      </c>
      <c r="C817" t="s">
        <v>471</v>
      </c>
      <c r="D817">
        <v>104</v>
      </c>
      <c r="E817" t="s">
        <v>39</v>
      </c>
      <c r="F817" s="2">
        <v>45475</v>
      </c>
      <c r="G817" t="s">
        <v>466</v>
      </c>
      <c r="H817" t="s">
        <v>470</v>
      </c>
      <c r="I817">
        <v>10</v>
      </c>
    </row>
    <row r="818" spans="1:9" x14ac:dyDescent="0.35">
      <c r="A818">
        <v>17655</v>
      </c>
      <c r="B818">
        <v>127</v>
      </c>
      <c r="C818" t="s">
        <v>471</v>
      </c>
      <c r="D818">
        <v>104</v>
      </c>
      <c r="E818" t="s">
        <v>39</v>
      </c>
      <c r="F818" s="2">
        <v>45475</v>
      </c>
      <c r="G818" t="s">
        <v>466</v>
      </c>
      <c r="H818" t="s">
        <v>470</v>
      </c>
      <c r="I818">
        <v>25000</v>
      </c>
    </row>
    <row r="819" spans="1:9" x14ac:dyDescent="0.35">
      <c r="A819">
        <v>17656</v>
      </c>
      <c r="B819">
        <v>127</v>
      </c>
      <c r="C819" t="s">
        <v>471</v>
      </c>
      <c r="D819">
        <v>104</v>
      </c>
      <c r="E819" t="s">
        <v>39</v>
      </c>
      <c r="F819" s="2">
        <v>45475</v>
      </c>
      <c r="G819" t="s">
        <v>466</v>
      </c>
      <c r="H819" t="s">
        <v>482</v>
      </c>
      <c r="I819">
        <v>97.7</v>
      </c>
    </row>
    <row r="820" spans="1:9" x14ac:dyDescent="0.35">
      <c r="A820">
        <v>17657</v>
      </c>
      <c r="B820">
        <v>127</v>
      </c>
      <c r="C820" t="s">
        <v>471</v>
      </c>
      <c r="D820">
        <v>104</v>
      </c>
      <c r="E820" t="s">
        <v>39</v>
      </c>
      <c r="F820" s="2">
        <v>45475</v>
      </c>
      <c r="G820" t="s">
        <v>468</v>
      </c>
      <c r="H820" t="s">
        <v>900</v>
      </c>
      <c r="I820">
        <v>-537.75</v>
      </c>
    </row>
    <row r="821" spans="1:9" x14ac:dyDescent="0.35">
      <c r="A821">
        <v>17658</v>
      </c>
      <c r="B821">
        <v>127</v>
      </c>
      <c r="C821" t="s">
        <v>471</v>
      </c>
      <c r="D821">
        <v>104</v>
      </c>
      <c r="E821" t="s">
        <v>39</v>
      </c>
      <c r="F821" s="2">
        <v>45475</v>
      </c>
      <c r="G821" t="s">
        <v>468</v>
      </c>
      <c r="H821" t="s">
        <v>901</v>
      </c>
      <c r="I821">
        <v>-619.32000000000005</v>
      </c>
    </row>
    <row r="822" spans="1:9" x14ac:dyDescent="0.35">
      <c r="A822">
        <v>17659</v>
      </c>
      <c r="B822">
        <v>127</v>
      </c>
      <c r="C822" t="s">
        <v>471</v>
      </c>
      <c r="D822">
        <v>104</v>
      </c>
      <c r="E822" t="s">
        <v>39</v>
      </c>
      <c r="F822" s="2">
        <v>45475</v>
      </c>
      <c r="G822" t="s">
        <v>468</v>
      </c>
      <c r="H822" t="s">
        <v>902</v>
      </c>
      <c r="I822">
        <v>-828.2</v>
      </c>
    </row>
    <row r="823" spans="1:9" x14ac:dyDescent="0.35">
      <c r="A823">
        <v>17660</v>
      </c>
      <c r="B823">
        <v>127</v>
      </c>
      <c r="C823" t="s">
        <v>471</v>
      </c>
      <c r="D823">
        <v>104</v>
      </c>
      <c r="E823" t="s">
        <v>39</v>
      </c>
      <c r="F823" s="2">
        <v>45475</v>
      </c>
      <c r="G823" t="s">
        <v>468</v>
      </c>
      <c r="H823" t="s">
        <v>903</v>
      </c>
      <c r="I823">
        <v>-1317.1</v>
      </c>
    </row>
    <row r="824" spans="1:9" x14ac:dyDescent="0.35">
      <c r="A824">
        <v>17661</v>
      </c>
      <c r="B824">
        <v>127</v>
      </c>
      <c r="C824" t="s">
        <v>471</v>
      </c>
      <c r="D824">
        <v>104</v>
      </c>
      <c r="E824" t="s">
        <v>39</v>
      </c>
      <c r="F824" s="2">
        <v>45475</v>
      </c>
      <c r="G824" t="s">
        <v>468</v>
      </c>
      <c r="H824" t="s">
        <v>904</v>
      </c>
      <c r="I824">
        <v>-1480.29</v>
      </c>
    </row>
    <row r="825" spans="1:9" x14ac:dyDescent="0.35">
      <c r="A825">
        <v>17662</v>
      </c>
      <c r="B825">
        <v>127</v>
      </c>
      <c r="C825" t="s">
        <v>471</v>
      </c>
      <c r="D825">
        <v>104</v>
      </c>
      <c r="E825" t="s">
        <v>39</v>
      </c>
      <c r="F825" s="2">
        <v>45475</v>
      </c>
      <c r="G825" t="s">
        <v>468</v>
      </c>
      <c r="H825" t="s">
        <v>905</v>
      </c>
      <c r="I825">
        <v>-2416.66</v>
      </c>
    </row>
    <row r="826" spans="1:9" x14ac:dyDescent="0.35">
      <c r="A826">
        <v>17663</v>
      </c>
      <c r="B826">
        <v>127</v>
      </c>
      <c r="C826" t="s">
        <v>471</v>
      </c>
      <c r="D826">
        <v>104</v>
      </c>
      <c r="E826" t="s">
        <v>39</v>
      </c>
      <c r="F826" s="2">
        <v>45475</v>
      </c>
      <c r="G826" t="s">
        <v>468</v>
      </c>
      <c r="H826" t="s">
        <v>906</v>
      </c>
      <c r="I826">
        <v>-1923.4</v>
      </c>
    </row>
    <row r="827" spans="1:9" x14ac:dyDescent="0.35">
      <c r="A827">
        <v>17664</v>
      </c>
      <c r="B827">
        <v>127</v>
      </c>
      <c r="C827" t="s">
        <v>471</v>
      </c>
      <c r="D827">
        <v>104</v>
      </c>
      <c r="E827" t="s">
        <v>39</v>
      </c>
      <c r="F827" s="2">
        <v>45475</v>
      </c>
      <c r="G827" t="s">
        <v>468</v>
      </c>
      <c r="H827" t="s">
        <v>762</v>
      </c>
      <c r="I827">
        <v>-2715.55</v>
      </c>
    </row>
    <row r="828" spans="1:9" x14ac:dyDescent="0.35">
      <c r="A828">
        <v>17665</v>
      </c>
      <c r="B828">
        <v>127</v>
      </c>
      <c r="C828" t="s">
        <v>471</v>
      </c>
      <c r="D828">
        <v>104</v>
      </c>
      <c r="E828" t="s">
        <v>39</v>
      </c>
      <c r="F828" s="2">
        <v>45475</v>
      </c>
      <c r="G828" t="s">
        <v>468</v>
      </c>
      <c r="H828" t="s">
        <v>907</v>
      </c>
      <c r="I828">
        <v>-2815.67</v>
      </c>
    </row>
    <row r="829" spans="1:9" x14ac:dyDescent="0.35">
      <c r="A829">
        <v>17666</v>
      </c>
      <c r="B829">
        <v>127</v>
      </c>
      <c r="C829" t="s">
        <v>471</v>
      </c>
      <c r="D829">
        <v>104</v>
      </c>
      <c r="E829" t="s">
        <v>39</v>
      </c>
      <c r="F829" s="2">
        <v>45475</v>
      </c>
      <c r="G829" t="s">
        <v>468</v>
      </c>
      <c r="H829" t="s">
        <v>908</v>
      </c>
      <c r="I829">
        <v>-4439.24</v>
      </c>
    </row>
    <row r="830" spans="1:9" x14ac:dyDescent="0.35">
      <c r="A830">
        <v>17667</v>
      </c>
      <c r="B830">
        <v>127</v>
      </c>
      <c r="C830" t="s">
        <v>471</v>
      </c>
      <c r="D830">
        <v>104</v>
      </c>
      <c r="E830" t="s">
        <v>39</v>
      </c>
      <c r="F830" s="2">
        <v>45475</v>
      </c>
      <c r="G830" t="s">
        <v>468</v>
      </c>
      <c r="H830" t="s">
        <v>480</v>
      </c>
      <c r="I830">
        <v>-6.3</v>
      </c>
    </row>
    <row r="831" spans="1:9" x14ac:dyDescent="0.35">
      <c r="A831">
        <v>17668</v>
      </c>
      <c r="B831">
        <v>127</v>
      </c>
      <c r="C831" t="s">
        <v>471</v>
      </c>
      <c r="D831">
        <v>104</v>
      </c>
      <c r="E831" t="s">
        <v>39</v>
      </c>
      <c r="F831" s="2">
        <v>45475</v>
      </c>
      <c r="G831" t="s">
        <v>468</v>
      </c>
      <c r="H831" t="s">
        <v>480</v>
      </c>
      <c r="I831">
        <v>-8.2200000000000006</v>
      </c>
    </row>
    <row r="832" spans="1:9" x14ac:dyDescent="0.35">
      <c r="A832">
        <v>17669</v>
      </c>
      <c r="B832">
        <v>127</v>
      </c>
      <c r="C832" t="s">
        <v>471</v>
      </c>
      <c r="D832">
        <v>104</v>
      </c>
      <c r="E832" t="s">
        <v>39</v>
      </c>
      <c r="F832" s="2">
        <v>45475</v>
      </c>
      <c r="G832" t="s">
        <v>468</v>
      </c>
      <c r="H832" t="s">
        <v>470</v>
      </c>
      <c r="I832">
        <v>-6000</v>
      </c>
    </row>
    <row r="833" spans="1:9" x14ac:dyDescent="0.35">
      <c r="A833">
        <v>17670</v>
      </c>
      <c r="B833">
        <v>127</v>
      </c>
      <c r="C833" t="s">
        <v>471</v>
      </c>
      <c r="D833">
        <v>104</v>
      </c>
      <c r="E833" t="s">
        <v>39</v>
      </c>
      <c r="F833" s="2">
        <v>45475</v>
      </c>
      <c r="G833" t="s">
        <v>466</v>
      </c>
      <c r="H833" t="s">
        <v>482</v>
      </c>
      <c r="I833">
        <v>97.7</v>
      </c>
    </row>
    <row r="834" spans="1:9" x14ac:dyDescent="0.35">
      <c r="A834">
        <v>20268</v>
      </c>
      <c r="B834">
        <v>107</v>
      </c>
      <c r="C834" t="s">
        <v>481</v>
      </c>
      <c r="D834">
        <v>104</v>
      </c>
      <c r="E834" t="s">
        <v>39</v>
      </c>
      <c r="F834" s="2">
        <v>45475</v>
      </c>
      <c r="G834" t="s">
        <v>466</v>
      </c>
      <c r="I834">
        <v>1664.85</v>
      </c>
    </row>
    <row r="835" spans="1:9" x14ac:dyDescent="0.35">
      <c r="A835">
        <v>17429</v>
      </c>
      <c r="B835">
        <v>110</v>
      </c>
      <c r="C835" t="s">
        <v>465</v>
      </c>
      <c r="D835">
        <v>104</v>
      </c>
      <c r="E835" t="s">
        <v>39</v>
      </c>
      <c r="F835" s="2">
        <v>45474</v>
      </c>
      <c r="G835" t="s">
        <v>466</v>
      </c>
      <c r="H835" t="s">
        <v>470</v>
      </c>
      <c r="I835">
        <v>10</v>
      </c>
    </row>
    <row r="836" spans="1:9" x14ac:dyDescent="0.35">
      <c r="A836">
        <v>17430</v>
      </c>
      <c r="B836">
        <v>110</v>
      </c>
      <c r="C836" t="s">
        <v>465</v>
      </c>
      <c r="D836">
        <v>104</v>
      </c>
      <c r="E836" t="s">
        <v>39</v>
      </c>
      <c r="F836" s="2">
        <v>45474</v>
      </c>
      <c r="G836" t="s">
        <v>466</v>
      </c>
      <c r="H836" t="s">
        <v>909</v>
      </c>
      <c r="I836">
        <v>1947</v>
      </c>
    </row>
    <row r="837" spans="1:9" x14ac:dyDescent="0.35">
      <c r="A837">
        <v>17431</v>
      </c>
      <c r="B837">
        <v>110</v>
      </c>
      <c r="C837" t="s">
        <v>465</v>
      </c>
      <c r="D837">
        <v>104</v>
      </c>
      <c r="E837" t="s">
        <v>39</v>
      </c>
      <c r="F837" s="2">
        <v>45474</v>
      </c>
      <c r="G837" t="s">
        <v>466</v>
      </c>
      <c r="H837" t="s">
        <v>910</v>
      </c>
      <c r="I837">
        <v>50</v>
      </c>
    </row>
    <row r="838" spans="1:9" x14ac:dyDescent="0.35">
      <c r="A838">
        <v>17432</v>
      </c>
      <c r="B838">
        <v>110</v>
      </c>
      <c r="C838" t="s">
        <v>465</v>
      </c>
      <c r="D838">
        <v>104</v>
      </c>
      <c r="E838" t="s">
        <v>39</v>
      </c>
      <c r="F838" s="2">
        <v>45474</v>
      </c>
      <c r="G838" t="s">
        <v>466</v>
      </c>
      <c r="H838" t="s">
        <v>482</v>
      </c>
      <c r="I838">
        <v>187.3</v>
      </c>
    </row>
    <row r="839" spans="1:9" x14ac:dyDescent="0.35">
      <c r="A839">
        <v>17433</v>
      </c>
      <c r="B839">
        <v>110</v>
      </c>
      <c r="C839" t="s">
        <v>465</v>
      </c>
      <c r="D839">
        <v>104</v>
      </c>
      <c r="E839" t="s">
        <v>39</v>
      </c>
      <c r="F839" s="2">
        <v>45474</v>
      </c>
      <c r="G839" t="s">
        <v>468</v>
      </c>
      <c r="H839" t="s">
        <v>911</v>
      </c>
      <c r="I839">
        <v>-194.3</v>
      </c>
    </row>
    <row r="840" spans="1:9" x14ac:dyDescent="0.35">
      <c r="A840">
        <v>17434</v>
      </c>
      <c r="B840">
        <v>110</v>
      </c>
      <c r="C840" t="s">
        <v>465</v>
      </c>
      <c r="D840">
        <v>104</v>
      </c>
      <c r="E840" t="s">
        <v>39</v>
      </c>
      <c r="F840" s="2">
        <v>45474</v>
      </c>
      <c r="G840" t="s">
        <v>468</v>
      </c>
      <c r="H840" t="s">
        <v>470</v>
      </c>
      <c r="I840">
        <v>-2000</v>
      </c>
    </row>
    <row r="841" spans="1:9" x14ac:dyDescent="0.35">
      <c r="A841">
        <v>17617</v>
      </c>
      <c r="B841">
        <v>127</v>
      </c>
      <c r="C841" t="s">
        <v>471</v>
      </c>
      <c r="D841">
        <v>104</v>
      </c>
      <c r="E841" t="s">
        <v>39</v>
      </c>
      <c r="F841" s="2">
        <v>45474</v>
      </c>
      <c r="G841" t="s">
        <v>466</v>
      </c>
      <c r="H841" t="s">
        <v>470</v>
      </c>
      <c r="I841">
        <v>10</v>
      </c>
    </row>
    <row r="842" spans="1:9" x14ac:dyDescent="0.35">
      <c r="A842">
        <v>17618</v>
      </c>
      <c r="B842">
        <v>127</v>
      </c>
      <c r="C842" t="s">
        <v>471</v>
      </c>
      <c r="D842">
        <v>104</v>
      </c>
      <c r="E842" t="s">
        <v>39</v>
      </c>
      <c r="F842" s="2">
        <v>45474</v>
      </c>
      <c r="G842" t="s">
        <v>466</v>
      </c>
      <c r="H842" t="s">
        <v>470</v>
      </c>
      <c r="I842">
        <v>40000</v>
      </c>
    </row>
    <row r="843" spans="1:9" x14ac:dyDescent="0.35">
      <c r="A843">
        <v>17619</v>
      </c>
      <c r="B843">
        <v>127</v>
      </c>
      <c r="C843" t="s">
        <v>471</v>
      </c>
      <c r="D843">
        <v>104</v>
      </c>
      <c r="E843" t="s">
        <v>39</v>
      </c>
      <c r="F843" s="2">
        <v>45474</v>
      </c>
      <c r="G843" t="s">
        <v>466</v>
      </c>
      <c r="H843" t="s">
        <v>470</v>
      </c>
      <c r="I843">
        <v>10000</v>
      </c>
    </row>
    <row r="844" spans="1:9" x14ac:dyDescent="0.35">
      <c r="A844">
        <v>17620</v>
      </c>
      <c r="B844">
        <v>127</v>
      </c>
      <c r="C844" t="s">
        <v>471</v>
      </c>
      <c r="D844">
        <v>104</v>
      </c>
      <c r="E844" t="s">
        <v>39</v>
      </c>
      <c r="F844" s="2">
        <v>45474</v>
      </c>
      <c r="G844" t="s">
        <v>466</v>
      </c>
      <c r="H844" t="s">
        <v>482</v>
      </c>
      <c r="I844">
        <v>100.16</v>
      </c>
    </row>
    <row r="845" spans="1:9" x14ac:dyDescent="0.35">
      <c r="A845">
        <v>17621</v>
      </c>
      <c r="B845">
        <v>127</v>
      </c>
      <c r="C845" t="s">
        <v>471</v>
      </c>
      <c r="D845">
        <v>104</v>
      </c>
      <c r="E845" t="s">
        <v>39</v>
      </c>
      <c r="F845" s="2">
        <v>45474</v>
      </c>
      <c r="G845" t="s">
        <v>468</v>
      </c>
      <c r="H845" t="s">
        <v>912</v>
      </c>
      <c r="I845">
        <v>-91</v>
      </c>
    </row>
    <row r="846" spans="1:9" x14ac:dyDescent="0.35">
      <c r="A846">
        <v>17622</v>
      </c>
      <c r="B846">
        <v>127</v>
      </c>
      <c r="C846" t="s">
        <v>471</v>
      </c>
      <c r="D846">
        <v>104</v>
      </c>
      <c r="E846" t="s">
        <v>39</v>
      </c>
      <c r="F846" s="2">
        <v>45474</v>
      </c>
      <c r="G846" t="s">
        <v>468</v>
      </c>
      <c r="H846" t="s">
        <v>913</v>
      </c>
      <c r="I846">
        <v>-131.6</v>
      </c>
    </row>
    <row r="847" spans="1:9" x14ac:dyDescent="0.35">
      <c r="A847">
        <v>17623</v>
      </c>
      <c r="B847">
        <v>127</v>
      </c>
      <c r="C847" t="s">
        <v>471</v>
      </c>
      <c r="D847">
        <v>104</v>
      </c>
      <c r="E847" t="s">
        <v>39</v>
      </c>
      <c r="F847" s="2">
        <v>45474</v>
      </c>
      <c r="G847" t="s">
        <v>468</v>
      </c>
      <c r="H847" t="s">
        <v>914</v>
      </c>
      <c r="I847">
        <v>-136.5</v>
      </c>
    </row>
    <row r="848" spans="1:9" x14ac:dyDescent="0.35">
      <c r="A848">
        <v>17624</v>
      </c>
      <c r="B848">
        <v>127</v>
      </c>
      <c r="C848" t="s">
        <v>471</v>
      </c>
      <c r="D848">
        <v>104</v>
      </c>
      <c r="E848" t="s">
        <v>39</v>
      </c>
      <c r="F848" s="2">
        <v>45474</v>
      </c>
      <c r="G848" t="s">
        <v>468</v>
      </c>
      <c r="H848" t="s">
        <v>915</v>
      </c>
      <c r="I848">
        <v>-156.75</v>
      </c>
    </row>
    <row r="849" spans="1:9" x14ac:dyDescent="0.35">
      <c r="A849">
        <v>17625</v>
      </c>
      <c r="B849">
        <v>127</v>
      </c>
      <c r="C849" t="s">
        <v>471</v>
      </c>
      <c r="D849">
        <v>104</v>
      </c>
      <c r="E849" t="s">
        <v>39</v>
      </c>
      <c r="F849" s="2">
        <v>45474</v>
      </c>
      <c r="G849" t="s">
        <v>468</v>
      </c>
      <c r="H849" t="s">
        <v>916</v>
      </c>
      <c r="I849">
        <v>-180.34</v>
      </c>
    </row>
    <row r="850" spans="1:9" x14ac:dyDescent="0.35">
      <c r="A850">
        <v>17626</v>
      </c>
      <c r="B850">
        <v>127</v>
      </c>
      <c r="C850" t="s">
        <v>471</v>
      </c>
      <c r="D850">
        <v>104</v>
      </c>
      <c r="E850" t="s">
        <v>39</v>
      </c>
      <c r="F850" s="2">
        <v>45474</v>
      </c>
      <c r="G850" t="s">
        <v>468</v>
      </c>
      <c r="H850" t="s">
        <v>917</v>
      </c>
      <c r="I850">
        <v>-454.4</v>
      </c>
    </row>
    <row r="851" spans="1:9" x14ac:dyDescent="0.35">
      <c r="A851">
        <v>17627</v>
      </c>
      <c r="B851">
        <v>127</v>
      </c>
      <c r="C851" t="s">
        <v>471</v>
      </c>
      <c r="D851">
        <v>104</v>
      </c>
      <c r="E851" t="s">
        <v>39</v>
      </c>
      <c r="F851" s="2">
        <v>45474</v>
      </c>
      <c r="G851" t="s">
        <v>468</v>
      </c>
      <c r="H851" t="s">
        <v>918</v>
      </c>
      <c r="I851">
        <v>-492.72</v>
      </c>
    </row>
    <row r="852" spans="1:9" x14ac:dyDescent="0.35">
      <c r="A852">
        <v>17628</v>
      </c>
      <c r="B852">
        <v>127</v>
      </c>
      <c r="C852" t="s">
        <v>471</v>
      </c>
      <c r="D852">
        <v>104</v>
      </c>
      <c r="E852" t="s">
        <v>39</v>
      </c>
      <c r="F852" s="2">
        <v>45474</v>
      </c>
      <c r="G852" t="s">
        <v>468</v>
      </c>
      <c r="H852" t="s">
        <v>919</v>
      </c>
      <c r="I852">
        <v>-501.22</v>
      </c>
    </row>
    <row r="853" spans="1:9" x14ac:dyDescent="0.35">
      <c r="A853">
        <v>17629</v>
      </c>
      <c r="B853">
        <v>127</v>
      </c>
      <c r="C853" t="s">
        <v>471</v>
      </c>
      <c r="D853">
        <v>104</v>
      </c>
      <c r="E853" t="s">
        <v>39</v>
      </c>
      <c r="F853" s="2">
        <v>45474</v>
      </c>
      <c r="G853" t="s">
        <v>468</v>
      </c>
      <c r="H853" t="s">
        <v>920</v>
      </c>
      <c r="I853">
        <v>-507.43</v>
      </c>
    </row>
    <row r="854" spans="1:9" x14ac:dyDescent="0.35">
      <c r="A854">
        <v>17630</v>
      </c>
      <c r="B854">
        <v>127</v>
      </c>
      <c r="C854" t="s">
        <v>471</v>
      </c>
      <c r="D854">
        <v>104</v>
      </c>
      <c r="E854" t="s">
        <v>39</v>
      </c>
      <c r="F854" s="2">
        <v>45474</v>
      </c>
      <c r="G854" t="s">
        <v>468</v>
      </c>
      <c r="H854" t="s">
        <v>921</v>
      </c>
      <c r="I854">
        <v>-676.72</v>
      </c>
    </row>
    <row r="855" spans="1:9" x14ac:dyDescent="0.35">
      <c r="A855">
        <v>17631</v>
      </c>
      <c r="B855">
        <v>127</v>
      </c>
      <c r="C855" t="s">
        <v>471</v>
      </c>
      <c r="D855">
        <v>104</v>
      </c>
      <c r="E855" t="s">
        <v>39</v>
      </c>
      <c r="F855" s="2">
        <v>45474</v>
      </c>
      <c r="G855" t="s">
        <v>468</v>
      </c>
      <c r="H855" t="s">
        <v>922</v>
      </c>
      <c r="I855">
        <v>-849.65</v>
      </c>
    </row>
    <row r="856" spans="1:9" x14ac:dyDescent="0.35">
      <c r="A856">
        <v>17632</v>
      </c>
      <c r="B856">
        <v>127</v>
      </c>
      <c r="C856" t="s">
        <v>471</v>
      </c>
      <c r="D856">
        <v>104</v>
      </c>
      <c r="E856" t="s">
        <v>39</v>
      </c>
      <c r="F856" s="2">
        <v>45474</v>
      </c>
      <c r="G856" t="s">
        <v>468</v>
      </c>
      <c r="H856" t="s">
        <v>923</v>
      </c>
      <c r="I856">
        <v>-1078.2</v>
      </c>
    </row>
    <row r="857" spans="1:9" x14ac:dyDescent="0.35">
      <c r="A857">
        <v>17633</v>
      </c>
      <c r="B857">
        <v>127</v>
      </c>
      <c r="C857" t="s">
        <v>471</v>
      </c>
      <c r="D857">
        <v>104</v>
      </c>
      <c r="E857" t="s">
        <v>39</v>
      </c>
      <c r="F857" s="2">
        <v>45474</v>
      </c>
      <c r="G857" t="s">
        <v>468</v>
      </c>
      <c r="H857" t="s">
        <v>924</v>
      </c>
      <c r="I857">
        <v>-1171.54</v>
      </c>
    </row>
    <row r="858" spans="1:9" x14ac:dyDescent="0.35">
      <c r="A858">
        <v>17634</v>
      </c>
      <c r="B858">
        <v>127</v>
      </c>
      <c r="C858" t="s">
        <v>471</v>
      </c>
      <c r="D858">
        <v>104</v>
      </c>
      <c r="E858" t="s">
        <v>39</v>
      </c>
      <c r="F858" s="2">
        <v>45474</v>
      </c>
      <c r="G858" t="s">
        <v>468</v>
      </c>
      <c r="H858" t="s">
        <v>925</v>
      </c>
      <c r="I858">
        <v>-1391.28</v>
      </c>
    </row>
    <row r="859" spans="1:9" x14ac:dyDescent="0.35">
      <c r="A859">
        <v>17635</v>
      </c>
      <c r="B859">
        <v>127</v>
      </c>
      <c r="C859" t="s">
        <v>471</v>
      </c>
      <c r="D859">
        <v>104</v>
      </c>
      <c r="E859" t="s">
        <v>39</v>
      </c>
      <c r="F859" s="2">
        <v>45474</v>
      </c>
      <c r="G859" t="s">
        <v>468</v>
      </c>
      <c r="H859" t="s">
        <v>926</v>
      </c>
      <c r="I859">
        <v>-1707.27</v>
      </c>
    </row>
    <row r="860" spans="1:9" x14ac:dyDescent="0.35">
      <c r="A860">
        <v>17636</v>
      </c>
      <c r="B860">
        <v>127</v>
      </c>
      <c r="C860" t="s">
        <v>471</v>
      </c>
      <c r="D860">
        <v>104</v>
      </c>
      <c r="E860" t="s">
        <v>39</v>
      </c>
      <c r="F860" s="2">
        <v>45474</v>
      </c>
      <c r="G860" t="s">
        <v>468</v>
      </c>
      <c r="H860" t="s">
        <v>927</v>
      </c>
      <c r="I860">
        <v>-2510</v>
      </c>
    </row>
    <row r="861" spans="1:9" x14ac:dyDescent="0.35">
      <c r="A861">
        <v>17637</v>
      </c>
      <c r="B861">
        <v>127</v>
      </c>
      <c r="C861" t="s">
        <v>471</v>
      </c>
      <c r="D861">
        <v>104</v>
      </c>
      <c r="E861" t="s">
        <v>39</v>
      </c>
      <c r="F861" s="2">
        <v>45474</v>
      </c>
      <c r="G861" t="s">
        <v>468</v>
      </c>
      <c r="H861" t="s">
        <v>928</v>
      </c>
      <c r="I861">
        <v>-2699.87</v>
      </c>
    </row>
    <row r="862" spans="1:9" x14ac:dyDescent="0.35">
      <c r="A862">
        <v>17638</v>
      </c>
      <c r="B862">
        <v>127</v>
      </c>
      <c r="C862" t="s">
        <v>471</v>
      </c>
      <c r="D862">
        <v>104</v>
      </c>
      <c r="E862" t="s">
        <v>39</v>
      </c>
      <c r="F862" s="2">
        <v>45474</v>
      </c>
      <c r="G862" t="s">
        <v>468</v>
      </c>
      <c r="H862" t="s">
        <v>929</v>
      </c>
      <c r="I862">
        <v>-3272.46</v>
      </c>
    </row>
    <row r="863" spans="1:9" x14ac:dyDescent="0.35">
      <c r="A863">
        <v>17639</v>
      </c>
      <c r="B863">
        <v>127</v>
      </c>
      <c r="C863" t="s">
        <v>471</v>
      </c>
      <c r="D863">
        <v>104</v>
      </c>
      <c r="E863" t="s">
        <v>39</v>
      </c>
      <c r="F863" s="2">
        <v>45474</v>
      </c>
      <c r="G863" t="s">
        <v>468</v>
      </c>
      <c r="H863" t="s">
        <v>930</v>
      </c>
      <c r="I863">
        <v>-4073.88</v>
      </c>
    </row>
    <row r="864" spans="1:9" x14ac:dyDescent="0.35">
      <c r="A864">
        <v>17640</v>
      </c>
      <c r="B864">
        <v>127</v>
      </c>
      <c r="C864" t="s">
        <v>471</v>
      </c>
      <c r="D864">
        <v>104</v>
      </c>
      <c r="E864" t="s">
        <v>39</v>
      </c>
      <c r="F864" s="2">
        <v>45474</v>
      </c>
      <c r="G864" t="s">
        <v>468</v>
      </c>
      <c r="H864" t="s">
        <v>931</v>
      </c>
      <c r="I864">
        <v>-480</v>
      </c>
    </row>
    <row r="865" spans="1:9" x14ac:dyDescent="0.35">
      <c r="A865">
        <v>17641</v>
      </c>
      <c r="B865">
        <v>127</v>
      </c>
      <c r="C865" t="s">
        <v>471</v>
      </c>
      <c r="D865">
        <v>104</v>
      </c>
      <c r="E865" t="s">
        <v>39</v>
      </c>
      <c r="F865" s="2">
        <v>45474</v>
      </c>
      <c r="G865" t="s">
        <v>468</v>
      </c>
      <c r="H865" t="s">
        <v>932</v>
      </c>
      <c r="I865">
        <v>-1118.0999999999999</v>
      </c>
    </row>
    <row r="866" spans="1:9" x14ac:dyDescent="0.35">
      <c r="A866">
        <v>17642</v>
      </c>
      <c r="B866">
        <v>127</v>
      </c>
      <c r="C866" t="s">
        <v>471</v>
      </c>
      <c r="D866">
        <v>104</v>
      </c>
      <c r="E866" t="s">
        <v>39</v>
      </c>
      <c r="F866" s="2">
        <v>45474</v>
      </c>
      <c r="G866" t="s">
        <v>468</v>
      </c>
      <c r="H866" t="s">
        <v>859</v>
      </c>
      <c r="I866">
        <v>-1778.21</v>
      </c>
    </row>
    <row r="867" spans="1:9" x14ac:dyDescent="0.35">
      <c r="A867">
        <v>17643</v>
      </c>
      <c r="B867">
        <v>127</v>
      </c>
      <c r="C867" t="s">
        <v>471</v>
      </c>
      <c r="D867">
        <v>104</v>
      </c>
      <c r="E867" t="s">
        <v>39</v>
      </c>
      <c r="F867" s="2">
        <v>45474</v>
      </c>
      <c r="G867" t="s">
        <v>468</v>
      </c>
      <c r="H867" t="s">
        <v>860</v>
      </c>
      <c r="I867">
        <v>-2775.58</v>
      </c>
    </row>
    <row r="868" spans="1:9" x14ac:dyDescent="0.35">
      <c r="A868">
        <v>17644</v>
      </c>
      <c r="B868">
        <v>127</v>
      </c>
      <c r="C868" t="s">
        <v>471</v>
      </c>
      <c r="D868">
        <v>104</v>
      </c>
      <c r="E868" t="s">
        <v>39</v>
      </c>
      <c r="F868" s="2">
        <v>45474</v>
      </c>
      <c r="G868" t="s">
        <v>468</v>
      </c>
      <c r="H868" t="s">
        <v>933</v>
      </c>
      <c r="I868">
        <v>-580</v>
      </c>
    </row>
    <row r="869" spans="1:9" x14ac:dyDescent="0.35">
      <c r="A869">
        <v>17645</v>
      </c>
      <c r="B869">
        <v>127</v>
      </c>
      <c r="C869" t="s">
        <v>471</v>
      </c>
      <c r="D869">
        <v>104</v>
      </c>
      <c r="E869" t="s">
        <v>39</v>
      </c>
      <c r="F869" s="2">
        <v>45474</v>
      </c>
      <c r="G869" t="s">
        <v>468</v>
      </c>
      <c r="H869" t="s">
        <v>470</v>
      </c>
      <c r="I869">
        <v>-5300</v>
      </c>
    </row>
    <row r="870" spans="1:9" x14ac:dyDescent="0.35">
      <c r="A870">
        <v>17646</v>
      </c>
      <c r="B870">
        <v>127</v>
      </c>
      <c r="C870" t="s">
        <v>471</v>
      </c>
      <c r="D870">
        <v>104</v>
      </c>
      <c r="E870" t="s">
        <v>39</v>
      </c>
      <c r="F870" s="2">
        <v>45474</v>
      </c>
      <c r="G870" t="s">
        <v>468</v>
      </c>
      <c r="H870" t="s">
        <v>576</v>
      </c>
      <c r="I870">
        <v>-1830</v>
      </c>
    </row>
    <row r="871" spans="1:9" x14ac:dyDescent="0.35">
      <c r="A871">
        <v>17647</v>
      </c>
      <c r="B871">
        <v>127</v>
      </c>
      <c r="C871" t="s">
        <v>471</v>
      </c>
      <c r="D871">
        <v>104</v>
      </c>
      <c r="E871" t="s">
        <v>39</v>
      </c>
      <c r="F871" s="2">
        <v>45474</v>
      </c>
      <c r="G871" t="s">
        <v>468</v>
      </c>
      <c r="H871" t="s">
        <v>934</v>
      </c>
      <c r="I871">
        <v>-1830</v>
      </c>
    </row>
    <row r="872" spans="1:9" x14ac:dyDescent="0.35">
      <c r="A872">
        <v>17648</v>
      </c>
      <c r="B872">
        <v>127</v>
      </c>
      <c r="C872" t="s">
        <v>471</v>
      </c>
      <c r="D872">
        <v>104</v>
      </c>
      <c r="E872" t="s">
        <v>39</v>
      </c>
      <c r="F872" s="2">
        <v>45474</v>
      </c>
      <c r="G872" t="s">
        <v>468</v>
      </c>
      <c r="H872" t="s">
        <v>935</v>
      </c>
      <c r="I872">
        <v>-2640</v>
      </c>
    </row>
    <row r="873" spans="1:9" x14ac:dyDescent="0.35">
      <c r="A873">
        <v>17649</v>
      </c>
      <c r="B873">
        <v>127</v>
      </c>
      <c r="C873" t="s">
        <v>471</v>
      </c>
      <c r="D873">
        <v>104</v>
      </c>
      <c r="E873" t="s">
        <v>39</v>
      </c>
      <c r="F873" s="2">
        <v>45474</v>
      </c>
      <c r="G873" t="s">
        <v>468</v>
      </c>
      <c r="H873" t="s">
        <v>936</v>
      </c>
      <c r="I873">
        <v>-2000</v>
      </c>
    </row>
    <row r="874" spans="1:9" x14ac:dyDescent="0.35">
      <c r="A874">
        <v>17650</v>
      </c>
      <c r="B874">
        <v>127</v>
      </c>
      <c r="C874" t="s">
        <v>471</v>
      </c>
      <c r="D874">
        <v>104</v>
      </c>
      <c r="E874" t="s">
        <v>39</v>
      </c>
      <c r="F874" s="2">
        <v>45474</v>
      </c>
      <c r="G874" t="s">
        <v>468</v>
      </c>
      <c r="H874" t="s">
        <v>937</v>
      </c>
      <c r="I874">
        <v>-1830</v>
      </c>
    </row>
    <row r="875" spans="1:9" x14ac:dyDescent="0.35">
      <c r="A875">
        <v>17651</v>
      </c>
      <c r="B875">
        <v>127</v>
      </c>
      <c r="C875" t="s">
        <v>471</v>
      </c>
      <c r="D875">
        <v>104</v>
      </c>
      <c r="E875" t="s">
        <v>39</v>
      </c>
      <c r="F875" s="2">
        <v>45474</v>
      </c>
      <c r="G875" t="s">
        <v>468</v>
      </c>
      <c r="H875" t="s">
        <v>938</v>
      </c>
      <c r="I875">
        <v>-3500</v>
      </c>
    </row>
    <row r="876" spans="1:9" x14ac:dyDescent="0.35">
      <c r="A876">
        <v>17652</v>
      </c>
      <c r="B876">
        <v>127</v>
      </c>
      <c r="C876" t="s">
        <v>471</v>
      </c>
      <c r="D876">
        <v>104</v>
      </c>
      <c r="E876" t="s">
        <v>39</v>
      </c>
      <c r="F876" s="2">
        <v>45474</v>
      </c>
      <c r="G876" t="s">
        <v>468</v>
      </c>
      <c r="H876" t="s">
        <v>939</v>
      </c>
      <c r="I876">
        <v>-1830</v>
      </c>
    </row>
    <row r="877" spans="1:9" x14ac:dyDescent="0.35">
      <c r="A877">
        <v>17653</v>
      </c>
      <c r="B877">
        <v>127</v>
      </c>
      <c r="C877" t="s">
        <v>471</v>
      </c>
      <c r="D877">
        <v>104</v>
      </c>
      <c r="E877" t="s">
        <v>39</v>
      </c>
      <c r="F877" s="2">
        <v>45474</v>
      </c>
      <c r="G877" t="s">
        <v>468</v>
      </c>
      <c r="H877" t="s">
        <v>940</v>
      </c>
      <c r="I877">
        <v>-560</v>
      </c>
    </row>
    <row r="878" spans="1:9" x14ac:dyDescent="0.35">
      <c r="A878">
        <v>20265</v>
      </c>
      <c r="B878">
        <v>107</v>
      </c>
      <c r="C878" t="s">
        <v>481</v>
      </c>
      <c r="D878">
        <v>104</v>
      </c>
      <c r="E878" t="s">
        <v>39</v>
      </c>
      <c r="F878" s="2">
        <v>45474</v>
      </c>
      <c r="G878" t="s">
        <v>466</v>
      </c>
      <c r="I878">
        <v>4779.99</v>
      </c>
    </row>
    <row r="879" spans="1:9" x14ac:dyDescent="0.35">
      <c r="A879">
        <v>20266</v>
      </c>
      <c r="B879">
        <v>107</v>
      </c>
      <c r="C879" t="s">
        <v>481</v>
      </c>
      <c r="D879">
        <v>104</v>
      </c>
      <c r="E879" t="s">
        <v>39</v>
      </c>
      <c r="F879" s="2">
        <v>45474</v>
      </c>
      <c r="G879" t="s">
        <v>468</v>
      </c>
      <c r="I879">
        <v>-16700</v>
      </c>
    </row>
    <row r="880" spans="1:9" x14ac:dyDescent="0.35">
      <c r="A880">
        <v>20267</v>
      </c>
      <c r="B880">
        <v>107</v>
      </c>
      <c r="C880" t="s">
        <v>481</v>
      </c>
      <c r="D880">
        <v>104</v>
      </c>
      <c r="E880" t="s">
        <v>39</v>
      </c>
      <c r="F880" s="2">
        <v>45474</v>
      </c>
      <c r="G880" t="s">
        <v>468</v>
      </c>
      <c r="I880">
        <v>-12</v>
      </c>
    </row>
    <row r="881" spans="1:9" x14ac:dyDescent="0.35">
      <c r="A881">
        <v>17424</v>
      </c>
      <c r="B881">
        <v>110</v>
      </c>
      <c r="C881" t="s">
        <v>465</v>
      </c>
      <c r="D881">
        <v>104</v>
      </c>
      <c r="E881" t="s">
        <v>39</v>
      </c>
      <c r="F881" s="2">
        <v>45471</v>
      </c>
      <c r="G881" t="s">
        <v>466</v>
      </c>
      <c r="H881" t="s">
        <v>470</v>
      </c>
      <c r="I881">
        <v>10</v>
      </c>
    </row>
    <row r="882" spans="1:9" x14ac:dyDescent="0.35">
      <c r="A882">
        <v>17425</v>
      </c>
      <c r="B882">
        <v>110</v>
      </c>
      <c r="C882" t="s">
        <v>465</v>
      </c>
      <c r="D882">
        <v>104</v>
      </c>
      <c r="E882" t="s">
        <v>39</v>
      </c>
      <c r="F882" s="2">
        <v>45471</v>
      </c>
      <c r="G882" t="s">
        <v>466</v>
      </c>
      <c r="H882" t="s">
        <v>470</v>
      </c>
      <c r="I882">
        <v>400</v>
      </c>
    </row>
    <row r="883" spans="1:9" x14ac:dyDescent="0.35">
      <c r="A883">
        <v>17426</v>
      </c>
      <c r="B883">
        <v>110</v>
      </c>
      <c r="C883" t="s">
        <v>465</v>
      </c>
      <c r="D883">
        <v>104</v>
      </c>
      <c r="E883" t="s">
        <v>39</v>
      </c>
      <c r="F883" s="2">
        <v>45471</v>
      </c>
      <c r="G883" t="s">
        <v>466</v>
      </c>
      <c r="H883" t="s">
        <v>941</v>
      </c>
      <c r="I883">
        <v>345</v>
      </c>
    </row>
    <row r="884" spans="1:9" x14ac:dyDescent="0.35">
      <c r="A884">
        <v>17427</v>
      </c>
      <c r="B884">
        <v>110</v>
      </c>
      <c r="C884" t="s">
        <v>465</v>
      </c>
      <c r="D884">
        <v>104</v>
      </c>
      <c r="E884" t="s">
        <v>39</v>
      </c>
      <c r="F884" s="2">
        <v>45471</v>
      </c>
      <c r="G884" t="s">
        <v>468</v>
      </c>
      <c r="H884" t="s">
        <v>942</v>
      </c>
      <c r="I884">
        <v>-600</v>
      </c>
    </row>
    <row r="885" spans="1:9" x14ac:dyDescent="0.35">
      <c r="A885">
        <v>17599</v>
      </c>
      <c r="B885">
        <v>127</v>
      </c>
      <c r="C885" t="s">
        <v>471</v>
      </c>
      <c r="D885">
        <v>104</v>
      </c>
      <c r="E885" t="s">
        <v>39</v>
      </c>
      <c r="F885" s="2">
        <v>45471</v>
      </c>
      <c r="G885" t="s">
        <v>466</v>
      </c>
      <c r="H885" t="s">
        <v>470</v>
      </c>
      <c r="I885">
        <v>10</v>
      </c>
    </row>
    <row r="886" spans="1:9" x14ac:dyDescent="0.35">
      <c r="A886">
        <v>17600</v>
      </c>
      <c r="B886">
        <v>127</v>
      </c>
      <c r="C886" t="s">
        <v>471</v>
      </c>
      <c r="D886">
        <v>104</v>
      </c>
      <c r="E886" t="s">
        <v>39</v>
      </c>
      <c r="F886" s="2">
        <v>45471</v>
      </c>
      <c r="G886" t="s">
        <v>466</v>
      </c>
      <c r="H886" t="s">
        <v>470</v>
      </c>
      <c r="I886">
        <v>22000</v>
      </c>
    </row>
    <row r="887" spans="1:9" x14ac:dyDescent="0.35">
      <c r="A887">
        <v>17601</v>
      </c>
      <c r="B887">
        <v>127</v>
      </c>
      <c r="C887" t="s">
        <v>471</v>
      </c>
      <c r="D887">
        <v>104</v>
      </c>
      <c r="E887" t="s">
        <v>39</v>
      </c>
      <c r="F887" s="2">
        <v>45471</v>
      </c>
      <c r="G887" t="s">
        <v>468</v>
      </c>
      <c r="H887" t="s">
        <v>943</v>
      </c>
      <c r="I887">
        <v>-114.75</v>
      </c>
    </row>
    <row r="888" spans="1:9" x14ac:dyDescent="0.35">
      <c r="A888">
        <v>17602</v>
      </c>
      <c r="B888">
        <v>127</v>
      </c>
      <c r="C888" t="s">
        <v>471</v>
      </c>
      <c r="D888">
        <v>104</v>
      </c>
      <c r="E888" t="s">
        <v>39</v>
      </c>
      <c r="F888" s="2">
        <v>45471</v>
      </c>
      <c r="G888" t="s">
        <v>468</v>
      </c>
      <c r="H888" t="s">
        <v>944</v>
      </c>
      <c r="I888">
        <v>-325.19</v>
      </c>
    </row>
    <row r="889" spans="1:9" x14ac:dyDescent="0.35">
      <c r="A889">
        <v>17603</v>
      </c>
      <c r="B889">
        <v>127</v>
      </c>
      <c r="C889" t="s">
        <v>471</v>
      </c>
      <c r="D889">
        <v>104</v>
      </c>
      <c r="E889" t="s">
        <v>39</v>
      </c>
      <c r="F889" s="2">
        <v>45471</v>
      </c>
      <c r="G889" t="s">
        <v>468</v>
      </c>
      <c r="H889" t="s">
        <v>945</v>
      </c>
      <c r="I889">
        <v>-473.4</v>
      </c>
    </row>
    <row r="890" spans="1:9" x14ac:dyDescent="0.35">
      <c r="A890">
        <v>17604</v>
      </c>
      <c r="B890">
        <v>127</v>
      </c>
      <c r="C890" t="s">
        <v>471</v>
      </c>
      <c r="D890">
        <v>104</v>
      </c>
      <c r="E890" t="s">
        <v>39</v>
      </c>
      <c r="F890" s="2">
        <v>45471</v>
      </c>
      <c r="G890" t="s">
        <v>468</v>
      </c>
      <c r="H890" t="s">
        <v>946</v>
      </c>
      <c r="I890">
        <v>-869.64</v>
      </c>
    </row>
    <row r="891" spans="1:9" x14ac:dyDescent="0.35">
      <c r="A891">
        <v>17605</v>
      </c>
      <c r="B891">
        <v>127</v>
      </c>
      <c r="C891" t="s">
        <v>471</v>
      </c>
      <c r="D891">
        <v>104</v>
      </c>
      <c r="E891" t="s">
        <v>39</v>
      </c>
      <c r="F891" s="2">
        <v>45471</v>
      </c>
      <c r="G891" t="s">
        <v>468</v>
      </c>
      <c r="H891" t="s">
        <v>947</v>
      </c>
      <c r="I891">
        <v>-1199.5</v>
      </c>
    </row>
    <row r="892" spans="1:9" x14ac:dyDescent="0.35">
      <c r="A892">
        <v>17606</v>
      </c>
      <c r="B892">
        <v>127</v>
      </c>
      <c r="C892" t="s">
        <v>471</v>
      </c>
      <c r="D892">
        <v>104</v>
      </c>
      <c r="E892" t="s">
        <v>39</v>
      </c>
      <c r="F892" s="2">
        <v>45471</v>
      </c>
      <c r="G892" t="s">
        <v>468</v>
      </c>
      <c r="H892" t="s">
        <v>948</v>
      </c>
      <c r="I892">
        <v>-1965.22</v>
      </c>
    </row>
    <row r="893" spans="1:9" x14ac:dyDescent="0.35">
      <c r="A893">
        <v>17607</v>
      </c>
      <c r="B893">
        <v>127</v>
      </c>
      <c r="C893" t="s">
        <v>471</v>
      </c>
      <c r="D893">
        <v>104</v>
      </c>
      <c r="E893" t="s">
        <v>39</v>
      </c>
      <c r="F893" s="2">
        <v>45471</v>
      </c>
      <c r="G893" t="s">
        <v>468</v>
      </c>
      <c r="H893" t="s">
        <v>949</v>
      </c>
      <c r="I893">
        <v>-1984</v>
      </c>
    </row>
    <row r="894" spans="1:9" x14ac:dyDescent="0.35">
      <c r="A894">
        <v>17608</v>
      </c>
      <c r="B894">
        <v>127</v>
      </c>
      <c r="C894" t="s">
        <v>471</v>
      </c>
      <c r="D894">
        <v>104</v>
      </c>
      <c r="E894" t="s">
        <v>39</v>
      </c>
      <c r="F894" s="2">
        <v>45471</v>
      </c>
      <c r="G894" t="s">
        <v>468</v>
      </c>
      <c r="H894" t="s">
        <v>950</v>
      </c>
      <c r="I894">
        <v>-2587.29</v>
      </c>
    </row>
    <row r="895" spans="1:9" x14ac:dyDescent="0.35">
      <c r="A895">
        <v>17609</v>
      </c>
      <c r="B895">
        <v>127</v>
      </c>
      <c r="C895" t="s">
        <v>471</v>
      </c>
      <c r="D895">
        <v>104</v>
      </c>
      <c r="E895" t="s">
        <v>39</v>
      </c>
      <c r="F895" s="2">
        <v>45471</v>
      </c>
      <c r="G895" t="s">
        <v>468</v>
      </c>
      <c r="H895" t="s">
        <v>622</v>
      </c>
      <c r="I895">
        <v>-1067.17</v>
      </c>
    </row>
    <row r="896" spans="1:9" x14ac:dyDescent="0.35">
      <c r="A896">
        <v>17610</v>
      </c>
      <c r="B896">
        <v>127</v>
      </c>
      <c r="C896" t="s">
        <v>471</v>
      </c>
      <c r="D896">
        <v>104</v>
      </c>
      <c r="E896" t="s">
        <v>39</v>
      </c>
      <c r="F896" s="2">
        <v>45471</v>
      </c>
      <c r="G896" t="s">
        <v>468</v>
      </c>
      <c r="H896" t="s">
        <v>951</v>
      </c>
      <c r="I896">
        <v>-1358.97</v>
      </c>
    </row>
    <row r="897" spans="1:9" x14ac:dyDescent="0.35">
      <c r="A897">
        <v>17611</v>
      </c>
      <c r="B897">
        <v>127</v>
      </c>
      <c r="C897" t="s">
        <v>471</v>
      </c>
      <c r="D897">
        <v>104</v>
      </c>
      <c r="E897" t="s">
        <v>39</v>
      </c>
      <c r="F897" s="2">
        <v>45471</v>
      </c>
      <c r="G897" t="s">
        <v>468</v>
      </c>
      <c r="H897" t="s">
        <v>952</v>
      </c>
      <c r="I897">
        <v>-2685.69</v>
      </c>
    </row>
    <row r="898" spans="1:9" x14ac:dyDescent="0.35">
      <c r="A898">
        <v>17612</v>
      </c>
      <c r="B898">
        <v>127</v>
      </c>
      <c r="C898" t="s">
        <v>471</v>
      </c>
      <c r="D898">
        <v>104</v>
      </c>
      <c r="E898" t="s">
        <v>39</v>
      </c>
      <c r="F898" s="2">
        <v>45471</v>
      </c>
      <c r="G898" t="s">
        <v>468</v>
      </c>
      <c r="H898" t="s">
        <v>953</v>
      </c>
      <c r="I898">
        <v>-2415.81</v>
      </c>
    </row>
    <row r="899" spans="1:9" x14ac:dyDescent="0.35">
      <c r="A899">
        <v>17613</v>
      </c>
      <c r="B899">
        <v>127</v>
      </c>
      <c r="C899" t="s">
        <v>471</v>
      </c>
      <c r="D899">
        <v>104</v>
      </c>
      <c r="E899" t="s">
        <v>39</v>
      </c>
      <c r="F899" s="2">
        <v>45471</v>
      </c>
      <c r="G899" t="s">
        <v>468</v>
      </c>
      <c r="H899" t="s">
        <v>954</v>
      </c>
      <c r="I899">
        <v>-901.56</v>
      </c>
    </row>
    <row r="900" spans="1:9" x14ac:dyDescent="0.35">
      <c r="A900">
        <v>17614</v>
      </c>
      <c r="B900">
        <v>127</v>
      </c>
      <c r="C900" t="s">
        <v>471</v>
      </c>
      <c r="D900">
        <v>104</v>
      </c>
      <c r="E900" t="s">
        <v>39</v>
      </c>
      <c r="F900" s="2">
        <v>45471</v>
      </c>
      <c r="G900" t="s">
        <v>468</v>
      </c>
      <c r="H900" t="s">
        <v>470</v>
      </c>
      <c r="I900">
        <v>-3000</v>
      </c>
    </row>
    <row r="901" spans="1:9" x14ac:dyDescent="0.35">
      <c r="A901">
        <v>17615</v>
      </c>
      <c r="B901">
        <v>127</v>
      </c>
      <c r="C901" t="s">
        <v>471</v>
      </c>
      <c r="D901">
        <v>104</v>
      </c>
      <c r="E901" t="s">
        <v>39</v>
      </c>
      <c r="F901" s="2">
        <v>45471</v>
      </c>
      <c r="G901" t="s">
        <v>468</v>
      </c>
      <c r="H901" t="s">
        <v>955</v>
      </c>
      <c r="I901">
        <v>-450</v>
      </c>
    </row>
    <row r="902" spans="1:9" x14ac:dyDescent="0.35">
      <c r="A902">
        <v>17616</v>
      </c>
      <c r="B902">
        <v>127</v>
      </c>
      <c r="C902" t="s">
        <v>471</v>
      </c>
      <c r="D902">
        <v>104</v>
      </c>
      <c r="E902" t="s">
        <v>39</v>
      </c>
      <c r="F902" s="2">
        <v>45471</v>
      </c>
      <c r="G902" t="s">
        <v>468</v>
      </c>
      <c r="H902" t="s">
        <v>956</v>
      </c>
      <c r="I902">
        <v>-587.25</v>
      </c>
    </row>
    <row r="903" spans="1:9" x14ac:dyDescent="0.35">
      <c r="A903">
        <v>17419</v>
      </c>
      <c r="B903">
        <v>110</v>
      </c>
      <c r="C903" t="s">
        <v>465</v>
      </c>
      <c r="D903">
        <v>104</v>
      </c>
      <c r="E903" t="s">
        <v>39</v>
      </c>
      <c r="F903" s="2">
        <v>45470</v>
      </c>
      <c r="G903" t="s">
        <v>466</v>
      </c>
      <c r="H903" t="s">
        <v>470</v>
      </c>
      <c r="I903">
        <v>10</v>
      </c>
    </row>
    <row r="904" spans="1:9" x14ac:dyDescent="0.35">
      <c r="A904">
        <v>17420</v>
      </c>
      <c r="B904">
        <v>110</v>
      </c>
      <c r="C904" t="s">
        <v>465</v>
      </c>
      <c r="D904">
        <v>104</v>
      </c>
      <c r="E904" t="s">
        <v>39</v>
      </c>
      <c r="F904" s="2">
        <v>45470</v>
      </c>
      <c r="G904" t="s">
        <v>466</v>
      </c>
      <c r="H904" t="s">
        <v>957</v>
      </c>
      <c r="I904">
        <v>180</v>
      </c>
    </row>
    <row r="905" spans="1:9" x14ac:dyDescent="0.35">
      <c r="A905">
        <v>17421</v>
      </c>
      <c r="B905">
        <v>110</v>
      </c>
      <c r="C905" t="s">
        <v>465</v>
      </c>
      <c r="D905">
        <v>104</v>
      </c>
      <c r="E905" t="s">
        <v>39</v>
      </c>
      <c r="F905" s="2">
        <v>45470</v>
      </c>
      <c r="G905" t="s">
        <v>466</v>
      </c>
      <c r="H905" t="s">
        <v>482</v>
      </c>
      <c r="I905">
        <v>197.17</v>
      </c>
    </row>
    <row r="906" spans="1:9" x14ac:dyDescent="0.35">
      <c r="A906">
        <v>17422</v>
      </c>
      <c r="B906">
        <v>110</v>
      </c>
      <c r="C906" t="s">
        <v>465</v>
      </c>
      <c r="D906">
        <v>104</v>
      </c>
      <c r="E906" t="s">
        <v>39</v>
      </c>
      <c r="F906" s="2">
        <v>45470</v>
      </c>
      <c r="G906" t="s">
        <v>466</v>
      </c>
      <c r="H906" t="s">
        <v>482</v>
      </c>
      <c r="I906">
        <v>2612.83</v>
      </c>
    </row>
    <row r="907" spans="1:9" x14ac:dyDescent="0.35">
      <c r="A907">
        <v>17423</v>
      </c>
      <c r="B907">
        <v>110</v>
      </c>
      <c r="C907" t="s">
        <v>465</v>
      </c>
      <c r="D907">
        <v>104</v>
      </c>
      <c r="E907" t="s">
        <v>39</v>
      </c>
      <c r="F907" s="2">
        <v>45470</v>
      </c>
      <c r="G907" t="s">
        <v>468</v>
      </c>
      <c r="H907" t="s">
        <v>470</v>
      </c>
      <c r="I907">
        <v>-3000</v>
      </c>
    </row>
    <row r="908" spans="1:9" x14ac:dyDescent="0.35">
      <c r="A908">
        <v>17582</v>
      </c>
      <c r="B908">
        <v>127</v>
      </c>
      <c r="C908" t="s">
        <v>471</v>
      </c>
      <c r="D908">
        <v>104</v>
      </c>
      <c r="E908" t="s">
        <v>39</v>
      </c>
      <c r="F908" s="2">
        <v>45470</v>
      </c>
      <c r="G908" t="s">
        <v>466</v>
      </c>
      <c r="H908" t="s">
        <v>470</v>
      </c>
      <c r="I908">
        <v>35000</v>
      </c>
    </row>
    <row r="909" spans="1:9" x14ac:dyDescent="0.35">
      <c r="A909">
        <v>17583</v>
      </c>
      <c r="B909">
        <v>127</v>
      </c>
      <c r="C909" t="s">
        <v>471</v>
      </c>
      <c r="D909">
        <v>104</v>
      </c>
      <c r="E909" t="s">
        <v>39</v>
      </c>
      <c r="F909" s="2">
        <v>45470</v>
      </c>
      <c r="G909" t="s">
        <v>466</v>
      </c>
      <c r="H909" t="s">
        <v>470</v>
      </c>
      <c r="I909">
        <v>10</v>
      </c>
    </row>
    <row r="910" spans="1:9" x14ac:dyDescent="0.35">
      <c r="A910">
        <v>17584</v>
      </c>
      <c r="B910">
        <v>127</v>
      </c>
      <c r="C910" t="s">
        <v>471</v>
      </c>
      <c r="D910">
        <v>104</v>
      </c>
      <c r="E910" t="s">
        <v>39</v>
      </c>
      <c r="F910" s="2">
        <v>45470</v>
      </c>
      <c r="G910" t="s">
        <v>466</v>
      </c>
      <c r="H910" t="s">
        <v>482</v>
      </c>
      <c r="I910">
        <v>20.57</v>
      </c>
    </row>
    <row r="911" spans="1:9" x14ac:dyDescent="0.35">
      <c r="A911">
        <v>17585</v>
      </c>
      <c r="B911">
        <v>127</v>
      </c>
      <c r="C911" t="s">
        <v>471</v>
      </c>
      <c r="D911">
        <v>104</v>
      </c>
      <c r="E911" t="s">
        <v>39</v>
      </c>
      <c r="F911" s="2">
        <v>45470</v>
      </c>
      <c r="G911" t="s">
        <v>466</v>
      </c>
      <c r="H911" t="s">
        <v>958</v>
      </c>
      <c r="I911">
        <v>0.01</v>
      </c>
    </row>
    <row r="912" spans="1:9" x14ac:dyDescent="0.35">
      <c r="A912">
        <v>17586</v>
      </c>
      <c r="B912">
        <v>127</v>
      </c>
      <c r="C912" t="s">
        <v>471</v>
      </c>
      <c r="D912">
        <v>104</v>
      </c>
      <c r="E912" t="s">
        <v>39</v>
      </c>
      <c r="F912" s="2">
        <v>45470</v>
      </c>
      <c r="G912" t="s">
        <v>468</v>
      </c>
      <c r="H912" t="s">
        <v>959</v>
      </c>
      <c r="I912">
        <v>-37.5</v>
      </c>
    </row>
    <row r="913" spans="1:9" x14ac:dyDescent="0.35">
      <c r="A913">
        <v>17587</v>
      </c>
      <c r="B913">
        <v>127</v>
      </c>
      <c r="C913" t="s">
        <v>471</v>
      </c>
      <c r="D913">
        <v>104</v>
      </c>
      <c r="E913" t="s">
        <v>39</v>
      </c>
      <c r="F913" s="2">
        <v>45470</v>
      </c>
      <c r="G913" t="s">
        <v>468</v>
      </c>
      <c r="H913" t="s">
        <v>960</v>
      </c>
      <c r="I913">
        <v>-1293.81</v>
      </c>
    </row>
    <row r="914" spans="1:9" x14ac:dyDescent="0.35">
      <c r="A914">
        <v>17588</v>
      </c>
      <c r="B914">
        <v>127</v>
      </c>
      <c r="C914" t="s">
        <v>471</v>
      </c>
      <c r="D914">
        <v>104</v>
      </c>
      <c r="E914" t="s">
        <v>39</v>
      </c>
      <c r="F914" s="2">
        <v>45470</v>
      </c>
      <c r="G914" t="s">
        <v>468</v>
      </c>
      <c r="H914" t="s">
        <v>961</v>
      </c>
      <c r="I914">
        <v>-1876.52</v>
      </c>
    </row>
    <row r="915" spans="1:9" x14ac:dyDescent="0.35">
      <c r="A915">
        <v>17589</v>
      </c>
      <c r="B915">
        <v>127</v>
      </c>
      <c r="C915" t="s">
        <v>471</v>
      </c>
      <c r="D915">
        <v>104</v>
      </c>
      <c r="E915" t="s">
        <v>39</v>
      </c>
      <c r="F915" s="2">
        <v>45470</v>
      </c>
      <c r="G915" t="s">
        <v>468</v>
      </c>
      <c r="H915" t="s">
        <v>962</v>
      </c>
      <c r="I915">
        <v>-8321.66</v>
      </c>
    </row>
    <row r="916" spans="1:9" x14ac:dyDescent="0.35">
      <c r="A916">
        <v>17590</v>
      </c>
      <c r="B916">
        <v>127</v>
      </c>
      <c r="C916" t="s">
        <v>471</v>
      </c>
      <c r="D916">
        <v>104</v>
      </c>
      <c r="E916" t="s">
        <v>39</v>
      </c>
      <c r="F916" s="2">
        <v>45470</v>
      </c>
      <c r="G916" t="s">
        <v>468</v>
      </c>
      <c r="H916" t="s">
        <v>963</v>
      </c>
      <c r="I916">
        <v>-18838.09</v>
      </c>
    </row>
    <row r="917" spans="1:9" x14ac:dyDescent="0.35">
      <c r="A917">
        <v>17591</v>
      </c>
      <c r="B917">
        <v>127</v>
      </c>
      <c r="C917" t="s">
        <v>471</v>
      </c>
      <c r="D917">
        <v>104</v>
      </c>
      <c r="E917" t="s">
        <v>39</v>
      </c>
      <c r="F917" s="2">
        <v>45470</v>
      </c>
      <c r="G917" t="s">
        <v>468</v>
      </c>
      <c r="H917" t="s">
        <v>480</v>
      </c>
      <c r="I917">
        <v>-9</v>
      </c>
    </row>
    <row r="918" spans="1:9" x14ac:dyDescent="0.35">
      <c r="A918">
        <v>17592</v>
      </c>
      <c r="B918">
        <v>127</v>
      </c>
      <c r="C918" t="s">
        <v>471</v>
      </c>
      <c r="D918">
        <v>104</v>
      </c>
      <c r="E918" t="s">
        <v>39</v>
      </c>
      <c r="F918" s="2">
        <v>45470</v>
      </c>
      <c r="G918" t="s">
        <v>468</v>
      </c>
      <c r="H918" t="s">
        <v>480</v>
      </c>
      <c r="I918">
        <v>-9</v>
      </c>
    </row>
    <row r="919" spans="1:9" x14ac:dyDescent="0.35">
      <c r="A919">
        <v>17593</v>
      </c>
      <c r="B919">
        <v>127</v>
      </c>
      <c r="C919" t="s">
        <v>471</v>
      </c>
      <c r="D919">
        <v>104</v>
      </c>
      <c r="E919" t="s">
        <v>39</v>
      </c>
      <c r="F919" s="2">
        <v>45470</v>
      </c>
      <c r="G919" t="s">
        <v>468</v>
      </c>
      <c r="H919" t="s">
        <v>480</v>
      </c>
      <c r="I919">
        <v>-9</v>
      </c>
    </row>
    <row r="920" spans="1:9" x14ac:dyDescent="0.35">
      <c r="A920">
        <v>17594</v>
      </c>
      <c r="B920">
        <v>127</v>
      </c>
      <c r="C920" t="s">
        <v>471</v>
      </c>
      <c r="D920">
        <v>104</v>
      </c>
      <c r="E920" t="s">
        <v>39</v>
      </c>
      <c r="F920" s="2">
        <v>45470</v>
      </c>
      <c r="G920" t="s">
        <v>468</v>
      </c>
      <c r="H920" t="s">
        <v>480</v>
      </c>
      <c r="I920">
        <v>-9</v>
      </c>
    </row>
    <row r="921" spans="1:9" x14ac:dyDescent="0.35">
      <c r="A921">
        <v>17595</v>
      </c>
      <c r="B921">
        <v>127</v>
      </c>
      <c r="C921" t="s">
        <v>471</v>
      </c>
      <c r="D921">
        <v>104</v>
      </c>
      <c r="E921" t="s">
        <v>39</v>
      </c>
      <c r="F921" s="2">
        <v>45470</v>
      </c>
      <c r="G921" t="s">
        <v>468</v>
      </c>
      <c r="H921" t="s">
        <v>480</v>
      </c>
      <c r="I921">
        <v>-9</v>
      </c>
    </row>
    <row r="922" spans="1:9" x14ac:dyDescent="0.35">
      <c r="A922">
        <v>17596</v>
      </c>
      <c r="B922">
        <v>127</v>
      </c>
      <c r="C922" t="s">
        <v>471</v>
      </c>
      <c r="D922">
        <v>104</v>
      </c>
      <c r="E922" t="s">
        <v>39</v>
      </c>
      <c r="F922" s="2">
        <v>45470</v>
      </c>
      <c r="G922" t="s">
        <v>468</v>
      </c>
      <c r="H922" t="s">
        <v>480</v>
      </c>
      <c r="I922">
        <v>-9</v>
      </c>
    </row>
    <row r="923" spans="1:9" x14ac:dyDescent="0.35">
      <c r="A923">
        <v>17597</v>
      </c>
      <c r="B923">
        <v>127</v>
      </c>
      <c r="C923" t="s">
        <v>471</v>
      </c>
      <c r="D923">
        <v>104</v>
      </c>
      <c r="E923" t="s">
        <v>39</v>
      </c>
      <c r="F923" s="2">
        <v>45470</v>
      </c>
      <c r="G923" t="s">
        <v>468</v>
      </c>
      <c r="H923" t="s">
        <v>480</v>
      </c>
      <c r="I923">
        <v>-9</v>
      </c>
    </row>
    <row r="924" spans="1:9" x14ac:dyDescent="0.35">
      <c r="A924">
        <v>17598</v>
      </c>
      <c r="B924">
        <v>127</v>
      </c>
      <c r="C924" t="s">
        <v>471</v>
      </c>
      <c r="D924">
        <v>104</v>
      </c>
      <c r="E924" t="s">
        <v>39</v>
      </c>
      <c r="F924" s="2">
        <v>45470</v>
      </c>
      <c r="G924" t="s">
        <v>468</v>
      </c>
      <c r="H924" t="s">
        <v>470</v>
      </c>
      <c r="I924">
        <v>-4600</v>
      </c>
    </row>
    <row r="925" spans="1:9" x14ac:dyDescent="0.35">
      <c r="A925">
        <v>17412</v>
      </c>
      <c r="B925">
        <v>110</v>
      </c>
      <c r="C925" t="s">
        <v>465</v>
      </c>
      <c r="D925">
        <v>104</v>
      </c>
      <c r="E925" t="s">
        <v>39</v>
      </c>
      <c r="F925" s="2">
        <v>45469</v>
      </c>
      <c r="G925" t="s">
        <v>466</v>
      </c>
      <c r="H925" t="s">
        <v>470</v>
      </c>
      <c r="I925">
        <v>10</v>
      </c>
    </row>
    <row r="926" spans="1:9" x14ac:dyDescent="0.35">
      <c r="A926">
        <v>17413</v>
      </c>
      <c r="B926">
        <v>110</v>
      </c>
      <c r="C926" t="s">
        <v>465</v>
      </c>
      <c r="D926">
        <v>104</v>
      </c>
      <c r="E926" t="s">
        <v>39</v>
      </c>
      <c r="F926" s="2">
        <v>45469</v>
      </c>
      <c r="G926" t="s">
        <v>466</v>
      </c>
      <c r="H926" t="s">
        <v>964</v>
      </c>
      <c r="I926">
        <v>878</v>
      </c>
    </row>
    <row r="927" spans="1:9" x14ac:dyDescent="0.35">
      <c r="A927">
        <v>17414</v>
      </c>
      <c r="B927">
        <v>110</v>
      </c>
      <c r="C927" t="s">
        <v>465</v>
      </c>
      <c r="D927">
        <v>104</v>
      </c>
      <c r="E927" t="s">
        <v>39</v>
      </c>
      <c r="F927" s="2">
        <v>45469</v>
      </c>
      <c r="G927" t="s">
        <v>466</v>
      </c>
      <c r="H927" t="s">
        <v>884</v>
      </c>
      <c r="I927">
        <v>1064.19</v>
      </c>
    </row>
    <row r="928" spans="1:9" x14ac:dyDescent="0.35">
      <c r="A928">
        <v>17415</v>
      </c>
      <c r="B928">
        <v>110</v>
      </c>
      <c r="C928" t="s">
        <v>465</v>
      </c>
      <c r="D928">
        <v>104</v>
      </c>
      <c r="E928" t="s">
        <v>39</v>
      </c>
      <c r="F928" s="2">
        <v>45469</v>
      </c>
      <c r="G928" t="s">
        <v>466</v>
      </c>
      <c r="H928" t="s">
        <v>965</v>
      </c>
      <c r="I928">
        <v>542.42999999999995</v>
      </c>
    </row>
    <row r="929" spans="1:9" x14ac:dyDescent="0.35">
      <c r="A929">
        <v>17416</v>
      </c>
      <c r="B929">
        <v>110</v>
      </c>
      <c r="C929" t="s">
        <v>465</v>
      </c>
      <c r="D929">
        <v>104</v>
      </c>
      <c r="E929" t="s">
        <v>39</v>
      </c>
      <c r="F929" s="2">
        <v>45469</v>
      </c>
      <c r="G929" t="s">
        <v>466</v>
      </c>
      <c r="H929" t="s">
        <v>966</v>
      </c>
      <c r="I929">
        <v>247.23</v>
      </c>
    </row>
    <row r="930" spans="1:9" x14ac:dyDescent="0.35">
      <c r="A930">
        <v>17417</v>
      </c>
      <c r="B930">
        <v>110</v>
      </c>
      <c r="C930" t="s">
        <v>465</v>
      </c>
      <c r="D930">
        <v>104</v>
      </c>
      <c r="E930" t="s">
        <v>39</v>
      </c>
      <c r="F930" s="2">
        <v>45469</v>
      </c>
      <c r="G930" t="s">
        <v>466</v>
      </c>
      <c r="H930" t="s">
        <v>966</v>
      </c>
      <c r="I930">
        <v>140.22</v>
      </c>
    </row>
    <row r="931" spans="1:9" x14ac:dyDescent="0.35">
      <c r="A931">
        <v>17568</v>
      </c>
      <c r="B931">
        <v>127</v>
      </c>
      <c r="C931" t="s">
        <v>471</v>
      </c>
      <c r="D931">
        <v>104</v>
      </c>
      <c r="E931" t="s">
        <v>39</v>
      </c>
      <c r="F931" s="2">
        <v>45469</v>
      </c>
      <c r="G931" t="s">
        <v>466</v>
      </c>
      <c r="H931" t="s">
        <v>470</v>
      </c>
      <c r="I931">
        <v>14000</v>
      </c>
    </row>
    <row r="932" spans="1:9" x14ac:dyDescent="0.35">
      <c r="A932">
        <v>17569</v>
      </c>
      <c r="B932">
        <v>127</v>
      </c>
      <c r="C932" t="s">
        <v>471</v>
      </c>
      <c r="D932">
        <v>104</v>
      </c>
      <c r="E932" t="s">
        <v>39</v>
      </c>
      <c r="F932" s="2">
        <v>45469</v>
      </c>
      <c r="G932" t="s">
        <v>466</v>
      </c>
      <c r="H932" t="s">
        <v>470</v>
      </c>
      <c r="I932">
        <v>10</v>
      </c>
    </row>
    <row r="933" spans="1:9" x14ac:dyDescent="0.35">
      <c r="A933">
        <v>17570</v>
      </c>
      <c r="B933">
        <v>127</v>
      </c>
      <c r="C933" t="s">
        <v>471</v>
      </c>
      <c r="D933">
        <v>104</v>
      </c>
      <c r="E933" t="s">
        <v>39</v>
      </c>
      <c r="F933" s="2">
        <v>45469</v>
      </c>
      <c r="G933" t="s">
        <v>466</v>
      </c>
      <c r="H933" t="s">
        <v>482</v>
      </c>
      <c r="I933">
        <v>22.06</v>
      </c>
    </row>
    <row r="934" spans="1:9" x14ac:dyDescent="0.35">
      <c r="A934">
        <v>17571</v>
      </c>
      <c r="B934">
        <v>127</v>
      </c>
      <c r="C934" t="s">
        <v>471</v>
      </c>
      <c r="D934">
        <v>104</v>
      </c>
      <c r="E934" t="s">
        <v>39</v>
      </c>
      <c r="F934" s="2">
        <v>45469</v>
      </c>
      <c r="G934" t="s">
        <v>468</v>
      </c>
      <c r="H934" t="s">
        <v>967</v>
      </c>
      <c r="I934">
        <v>-249.75</v>
      </c>
    </row>
    <row r="935" spans="1:9" x14ac:dyDescent="0.35">
      <c r="A935">
        <v>17572</v>
      </c>
      <c r="B935">
        <v>127</v>
      </c>
      <c r="C935" t="s">
        <v>471</v>
      </c>
      <c r="D935">
        <v>104</v>
      </c>
      <c r="E935" t="s">
        <v>39</v>
      </c>
      <c r="F935" s="2">
        <v>45469</v>
      </c>
      <c r="G935" t="s">
        <v>468</v>
      </c>
      <c r="H935" t="s">
        <v>968</v>
      </c>
      <c r="I935">
        <v>-261.08</v>
      </c>
    </row>
    <row r="936" spans="1:9" x14ac:dyDescent="0.35">
      <c r="A936">
        <v>17573</v>
      </c>
      <c r="B936">
        <v>127</v>
      </c>
      <c r="C936" t="s">
        <v>471</v>
      </c>
      <c r="D936">
        <v>104</v>
      </c>
      <c r="E936" t="s">
        <v>39</v>
      </c>
      <c r="F936" s="2">
        <v>45469</v>
      </c>
      <c r="G936" t="s">
        <v>468</v>
      </c>
      <c r="H936" t="s">
        <v>969</v>
      </c>
      <c r="I936">
        <v>-315.60000000000002</v>
      </c>
    </row>
    <row r="937" spans="1:9" x14ac:dyDescent="0.35">
      <c r="A937">
        <v>17574</v>
      </c>
      <c r="B937">
        <v>127</v>
      </c>
      <c r="C937" t="s">
        <v>471</v>
      </c>
      <c r="D937">
        <v>104</v>
      </c>
      <c r="E937" t="s">
        <v>39</v>
      </c>
      <c r="F937" s="2">
        <v>45469</v>
      </c>
      <c r="G937" t="s">
        <v>468</v>
      </c>
      <c r="H937" t="s">
        <v>970</v>
      </c>
      <c r="I937">
        <v>-716.8</v>
      </c>
    </row>
    <row r="938" spans="1:9" x14ac:dyDescent="0.35">
      <c r="A938">
        <v>17575</v>
      </c>
      <c r="B938">
        <v>127</v>
      </c>
      <c r="C938" t="s">
        <v>471</v>
      </c>
      <c r="D938">
        <v>104</v>
      </c>
      <c r="E938" t="s">
        <v>39</v>
      </c>
      <c r="F938" s="2">
        <v>45469</v>
      </c>
      <c r="G938" t="s">
        <v>468</v>
      </c>
      <c r="H938" t="s">
        <v>971</v>
      </c>
      <c r="I938">
        <v>-824.5</v>
      </c>
    </row>
    <row r="939" spans="1:9" x14ac:dyDescent="0.35">
      <c r="A939">
        <v>17576</v>
      </c>
      <c r="B939">
        <v>127</v>
      </c>
      <c r="C939" t="s">
        <v>471</v>
      </c>
      <c r="D939">
        <v>104</v>
      </c>
      <c r="E939" t="s">
        <v>39</v>
      </c>
      <c r="F939" s="2">
        <v>45469</v>
      </c>
      <c r="G939" t="s">
        <v>468</v>
      </c>
      <c r="H939" t="s">
        <v>972</v>
      </c>
      <c r="I939">
        <v>-1766.11</v>
      </c>
    </row>
    <row r="940" spans="1:9" x14ac:dyDescent="0.35">
      <c r="A940">
        <v>17577</v>
      </c>
      <c r="B940">
        <v>127</v>
      </c>
      <c r="C940" t="s">
        <v>471</v>
      </c>
      <c r="D940">
        <v>104</v>
      </c>
      <c r="E940" t="s">
        <v>39</v>
      </c>
      <c r="F940" s="2">
        <v>45469</v>
      </c>
      <c r="G940" t="s">
        <v>468</v>
      </c>
      <c r="H940" t="s">
        <v>973</v>
      </c>
      <c r="I940">
        <v>-473.33</v>
      </c>
    </row>
    <row r="941" spans="1:9" x14ac:dyDescent="0.35">
      <c r="A941">
        <v>17578</v>
      </c>
      <c r="B941">
        <v>127</v>
      </c>
      <c r="C941" t="s">
        <v>471</v>
      </c>
      <c r="D941">
        <v>104</v>
      </c>
      <c r="E941" t="s">
        <v>39</v>
      </c>
      <c r="F941" s="2">
        <v>45469</v>
      </c>
      <c r="G941" t="s">
        <v>468</v>
      </c>
      <c r="H941" t="s">
        <v>894</v>
      </c>
      <c r="I941">
        <v>-2154.8000000000002</v>
      </c>
    </row>
    <row r="942" spans="1:9" x14ac:dyDescent="0.35">
      <c r="A942">
        <v>17579</v>
      </c>
      <c r="B942">
        <v>127</v>
      </c>
      <c r="C942" t="s">
        <v>471</v>
      </c>
      <c r="D942">
        <v>104</v>
      </c>
      <c r="E942" t="s">
        <v>39</v>
      </c>
      <c r="F942" s="2">
        <v>45469</v>
      </c>
      <c r="G942" t="s">
        <v>468</v>
      </c>
      <c r="H942" t="s">
        <v>640</v>
      </c>
      <c r="I942">
        <v>-1777.84</v>
      </c>
    </row>
    <row r="943" spans="1:9" x14ac:dyDescent="0.35">
      <c r="A943">
        <v>17580</v>
      </c>
      <c r="B943">
        <v>127</v>
      </c>
      <c r="C943" t="s">
        <v>471</v>
      </c>
      <c r="D943">
        <v>104</v>
      </c>
      <c r="E943" t="s">
        <v>39</v>
      </c>
      <c r="F943" s="2">
        <v>45469</v>
      </c>
      <c r="G943" t="s">
        <v>468</v>
      </c>
      <c r="H943" t="s">
        <v>974</v>
      </c>
      <c r="I943">
        <v>-4292.25</v>
      </c>
    </row>
    <row r="944" spans="1:9" x14ac:dyDescent="0.35">
      <c r="A944">
        <v>17581</v>
      </c>
      <c r="B944">
        <v>127</v>
      </c>
      <c r="C944" t="s">
        <v>471</v>
      </c>
      <c r="D944">
        <v>104</v>
      </c>
      <c r="E944" t="s">
        <v>39</v>
      </c>
      <c r="F944" s="2">
        <v>45469</v>
      </c>
      <c r="G944" t="s">
        <v>468</v>
      </c>
      <c r="H944" t="s">
        <v>470</v>
      </c>
      <c r="I944">
        <v>-1200</v>
      </c>
    </row>
    <row r="945" spans="1:9" x14ac:dyDescent="0.35">
      <c r="A945">
        <v>17399</v>
      </c>
      <c r="B945">
        <v>110</v>
      </c>
      <c r="C945" t="s">
        <v>465</v>
      </c>
      <c r="D945">
        <v>104</v>
      </c>
      <c r="E945" t="s">
        <v>39</v>
      </c>
      <c r="F945" s="2">
        <v>45468</v>
      </c>
      <c r="G945" t="s">
        <v>466</v>
      </c>
      <c r="H945" t="s">
        <v>470</v>
      </c>
      <c r="I945">
        <v>10</v>
      </c>
    </row>
    <row r="946" spans="1:9" x14ac:dyDescent="0.35">
      <c r="A946">
        <v>17400</v>
      </c>
      <c r="B946">
        <v>110</v>
      </c>
      <c r="C946" t="s">
        <v>465</v>
      </c>
      <c r="D946">
        <v>104</v>
      </c>
      <c r="E946" t="s">
        <v>39</v>
      </c>
      <c r="F946" s="2">
        <v>45468</v>
      </c>
      <c r="G946" t="s">
        <v>466</v>
      </c>
      <c r="H946" t="s">
        <v>470</v>
      </c>
      <c r="I946">
        <v>11300</v>
      </c>
    </row>
    <row r="947" spans="1:9" x14ac:dyDescent="0.35">
      <c r="A947">
        <v>17401</v>
      </c>
      <c r="B947">
        <v>110</v>
      </c>
      <c r="C947" t="s">
        <v>465</v>
      </c>
      <c r="D947">
        <v>104</v>
      </c>
      <c r="E947" t="s">
        <v>39</v>
      </c>
      <c r="F947" s="2">
        <v>45468</v>
      </c>
      <c r="G947" t="s">
        <v>466</v>
      </c>
      <c r="H947" t="s">
        <v>482</v>
      </c>
      <c r="I947">
        <v>179.81</v>
      </c>
    </row>
    <row r="948" spans="1:9" x14ac:dyDescent="0.35">
      <c r="A948">
        <v>17402</v>
      </c>
      <c r="B948">
        <v>110</v>
      </c>
      <c r="C948" t="s">
        <v>465</v>
      </c>
      <c r="D948">
        <v>104</v>
      </c>
      <c r="E948" t="s">
        <v>39</v>
      </c>
      <c r="F948" s="2">
        <v>45468</v>
      </c>
      <c r="G948" t="s">
        <v>466</v>
      </c>
      <c r="H948" t="s">
        <v>482</v>
      </c>
      <c r="I948">
        <v>2395.64</v>
      </c>
    </row>
    <row r="949" spans="1:9" x14ac:dyDescent="0.35">
      <c r="A949">
        <v>17403</v>
      </c>
      <c r="B949">
        <v>110</v>
      </c>
      <c r="C949" t="s">
        <v>465</v>
      </c>
      <c r="D949">
        <v>104</v>
      </c>
      <c r="E949" t="s">
        <v>39</v>
      </c>
      <c r="F949" s="2">
        <v>45468</v>
      </c>
      <c r="G949" t="s">
        <v>466</v>
      </c>
      <c r="H949" t="s">
        <v>975</v>
      </c>
      <c r="I949">
        <v>5000</v>
      </c>
    </row>
    <row r="950" spans="1:9" x14ac:dyDescent="0.35">
      <c r="A950">
        <v>17404</v>
      </c>
      <c r="B950">
        <v>110</v>
      </c>
      <c r="C950" t="s">
        <v>465</v>
      </c>
      <c r="D950">
        <v>104</v>
      </c>
      <c r="E950" t="s">
        <v>39</v>
      </c>
      <c r="F950" s="2">
        <v>45468</v>
      </c>
      <c r="G950" t="s">
        <v>468</v>
      </c>
      <c r="H950" t="s">
        <v>828</v>
      </c>
      <c r="I950">
        <v>-490</v>
      </c>
    </row>
    <row r="951" spans="1:9" x14ac:dyDescent="0.35">
      <c r="A951">
        <v>17405</v>
      </c>
      <c r="B951">
        <v>110</v>
      </c>
      <c r="C951" t="s">
        <v>465</v>
      </c>
      <c r="D951">
        <v>104</v>
      </c>
      <c r="E951" t="s">
        <v>39</v>
      </c>
      <c r="F951" s="2">
        <v>45468</v>
      </c>
      <c r="G951" t="s">
        <v>468</v>
      </c>
      <c r="H951" t="s">
        <v>976</v>
      </c>
      <c r="I951">
        <v>-1002.5</v>
      </c>
    </row>
    <row r="952" spans="1:9" x14ac:dyDescent="0.35">
      <c r="A952">
        <v>17406</v>
      </c>
      <c r="B952">
        <v>110</v>
      </c>
      <c r="C952" t="s">
        <v>465</v>
      </c>
      <c r="D952">
        <v>104</v>
      </c>
      <c r="E952" t="s">
        <v>39</v>
      </c>
      <c r="F952" s="2">
        <v>45468</v>
      </c>
      <c r="G952" t="s">
        <v>468</v>
      </c>
      <c r="H952" t="s">
        <v>682</v>
      </c>
      <c r="I952">
        <v>-280</v>
      </c>
    </row>
    <row r="953" spans="1:9" x14ac:dyDescent="0.35">
      <c r="A953">
        <v>17407</v>
      </c>
      <c r="B953">
        <v>110</v>
      </c>
      <c r="C953" t="s">
        <v>465</v>
      </c>
      <c r="D953">
        <v>104</v>
      </c>
      <c r="E953" t="s">
        <v>39</v>
      </c>
      <c r="F953" s="2">
        <v>45468</v>
      </c>
      <c r="G953" t="s">
        <v>468</v>
      </c>
      <c r="H953" t="s">
        <v>480</v>
      </c>
      <c r="I953">
        <v>-1.65</v>
      </c>
    </row>
    <row r="954" spans="1:9" x14ac:dyDescent="0.35">
      <c r="A954">
        <v>17408</v>
      </c>
      <c r="B954">
        <v>110</v>
      </c>
      <c r="C954" t="s">
        <v>465</v>
      </c>
      <c r="D954">
        <v>104</v>
      </c>
      <c r="E954" t="s">
        <v>39</v>
      </c>
      <c r="F954" s="2">
        <v>45468</v>
      </c>
      <c r="G954" t="s">
        <v>468</v>
      </c>
      <c r="H954" t="s">
        <v>470</v>
      </c>
      <c r="I954">
        <v>-4600</v>
      </c>
    </row>
    <row r="955" spans="1:9" x14ac:dyDescent="0.35">
      <c r="A955">
        <v>17409</v>
      </c>
      <c r="B955">
        <v>110</v>
      </c>
      <c r="C955" t="s">
        <v>465</v>
      </c>
      <c r="D955">
        <v>104</v>
      </c>
      <c r="E955" t="s">
        <v>39</v>
      </c>
      <c r="F955" s="2">
        <v>45468</v>
      </c>
      <c r="G955" t="s">
        <v>468</v>
      </c>
      <c r="H955" t="s">
        <v>652</v>
      </c>
      <c r="I955">
        <v>-12217.74</v>
      </c>
    </row>
    <row r="956" spans="1:9" x14ac:dyDescent="0.35">
      <c r="A956">
        <v>17410</v>
      </c>
      <c r="B956">
        <v>110</v>
      </c>
      <c r="C956" t="s">
        <v>465</v>
      </c>
      <c r="D956">
        <v>104</v>
      </c>
      <c r="E956" t="s">
        <v>39</v>
      </c>
      <c r="F956" s="2">
        <v>45468</v>
      </c>
      <c r="G956" t="s">
        <v>468</v>
      </c>
      <c r="H956" t="s">
        <v>653</v>
      </c>
      <c r="I956">
        <v>-117.63</v>
      </c>
    </row>
    <row r="957" spans="1:9" x14ac:dyDescent="0.35">
      <c r="A957">
        <v>17411</v>
      </c>
      <c r="B957">
        <v>110</v>
      </c>
      <c r="C957" t="s">
        <v>465</v>
      </c>
      <c r="D957">
        <v>104</v>
      </c>
      <c r="E957" t="s">
        <v>39</v>
      </c>
      <c r="F957" s="2">
        <v>45468</v>
      </c>
      <c r="G957" t="s">
        <v>468</v>
      </c>
      <c r="H957" t="s">
        <v>653</v>
      </c>
      <c r="I957">
        <v>-175.93</v>
      </c>
    </row>
    <row r="958" spans="1:9" x14ac:dyDescent="0.35">
      <c r="A958">
        <v>17539</v>
      </c>
      <c r="B958">
        <v>127</v>
      </c>
      <c r="C958" t="s">
        <v>471</v>
      </c>
      <c r="D958">
        <v>104</v>
      </c>
      <c r="E958" t="s">
        <v>39</v>
      </c>
      <c r="F958" s="2">
        <v>45468</v>
      </c>
      <c r="G958" t="s">
        <v>466</v>
      </c>
      <c r="H958" t="s">
        <v>470</v>
      </c>
      <c r="I958">
        <v>10</v>
      </c>
    </row>
    <row r="959" spans="1:9" x14ac:dyDescent="0.35">
      <c r="A959">
        <v>17540</v>
      </c>
      <c r="B959">
        <v>127</v>
      </c>
      <c r="C959" t="s">
        <v>471</v>
      </c>
      <c r="D959">
        <v>104</v>
      </c>
      <c r="E959" t="s">
        <v>39</v>
      </c>
      <c r="F959" s="2">
        <v>45468</v>
      </c>
      <c r="G959" t="s">
        <v>466</v>
      </c>
      <c r="H959" t="s">
        <v>470</v>
      </c>
      <c r="I959">
        <v>60000</v>
      </c>
    </row>
    <row r="960" spans="1:9" x14ac:dyDescent="0.35">
      <c r="A960">
        <v>17541</v>
      </c>
      <c r="B960">
        <v>127</v>
      </c>
      <c r="C960" t="s">
        <v>471</v>
      </c>
      <c r="D960">
        <v>104</v>
      </c>
      <c r="E960" t="s">
        <v>39</v>
      </c>
      <c r="F960" s="2">
        <v>45468</v>
      </c>
      <c r="G960" t="s">
        <v>466</v>
      </c>
      <c r="H960" t="s">
        <v>482</v>
      </c>
      <c r="I960">
        <v>18.079999999999998</v>
      </c>
    </row>
    <row r="961" spans="1:9" x14ac:dyDescent="0.35">
      <c r="A961">
        <v>17542</v>
      </c>
      <c r="B961">
        <v>127</v>
      </c>
      <c r="C961" t="s">
        <v>471</v>
      </c>
      <c r="D961">
        <v>104</v>
      </c>
      <c r="E961" t="s">
        <v>39</v>
      </c>
      <c r="F961" s="2">
        <v>45468</v>
      </c>
      <c r="G961" t="s">
        <v>468</v>
      </c>
      <c r="H961" t="s">
        <v>977</v>
      </c>
      <c r="I961">
        <v>-135.09</v>
      </c>
    </row>
    <row r="962" spans="1:9" x14ac:dyDescent="0.35">
      <c r="A962">
        <v>17543</v>
      </c>
      <c r="B962">
        <v>127</v>
      </c>
      <c r="C962" t="s">
        <v>471</v>
      </c>
      <c r="D962">
        <v>104</v>
      </c>
      <c r="E962" t="s">
        <v>39</v>
      </c>
      <c r="F962" s="2">
        <v>45468</v>
      </c>
      <c r="G962" t="s">
        <v>468</v>
      </c>
      <c r="H962" t="s">
        <v>978</v>
      </c>
      <c r="I962">
        <v>-191.84</v>
      </c>
    </row>
    <row r="963" spans="1:9" x14ac:dyDescent="0.35">
      <c r="A963">
        <v>17544</v>
      </c>
      <c r="B963">
        <v>127</v>
      </c>
      <c r="C963" t="s">
        <v>471</v>
      </c>
      <c r="D963">
        <v>104</v>
      </c>
      <c r="E963" t="s">
        <v>39</v>
      </c>
      <c r="F963" s="2">
        <v>45468</v>
      </c>
      <c r="G963" t="s">
        <v>468</v>
      </c>
      <c r="H963" t="s">
        <v>979</v>
      </c>
      <c r="I963">
        <v>-215.4</v>
      </c>
    </row>
    <row r="964" spans="1:9" x14ac:dyDescent="0.35">
      <c r="A964">
        <v>17545</v>
      </c>
      <c r="B964">
        <v>127</v>
      </c>
      <c r="C964" t="s">
        <v>471</v>
      </c>
      <c r="D964">
        <v>104</v>
      </c>
      <c r="E964" t="s">
        <v>39</v>
      </c>
      <c r="F964" s="2">
        <v>45468</v>
      </c>
      <c r="G964" t="s">
        <v>468</v>
      </c>
      <c r="H964" t="s">
        <v>980</v>
      </c>
      <c r="I964">
        <v>-316</v>
      </c>
    </row>
    <row r="965" spans="1:9" x14ac:dyDescent="0.35">
      <c r="A965">
        <v>17546</v>
      </c>
      <c r="B965">
        <v>127</v>
      </c>
      <c r="C965" t="s">
        <v>471</v>
      </c>
      <c r="D965">
        <v>104</v>
      </c>
      <c r="E965" t="s">
        <v>39</v>
      </c>
      <c r="F965" s="2">
        <v>45468</v>
      </c>
      <c r="G965" t="s">
        <v>468</v>
      </c>
      <c r="H965" t="s">
        <v>981</v>
      </c>
      <c r="I965">
        <v>-563.97</v>
      </c>
    </row>
    <row r="966" spans="1:9" x14ac:dyDescent="0.35">
      <c r="A966">
        <v>17547</v>
      </c>
      <c r="B966">
        <v>127</v>
      </c>
      <c r="C966" t="s">
        <v>471</v>
      </c>
      <c r="D966">
        <v>104</v>
      </c>
      <c r="E966" t="s">
        <v>39</v>
      </c>
      <c r="F966" s="2">
        <v>45468</v>
      </c>
      <c r="G966" t="s">
        <v>468</v>
      </c>
      <c r="H966" t="s">
        <v>982</v>
      </c>
      <c r="I966">
        <v>-633.36</v>
      </c>
    </row>
    <row r="967" spans="1:9" x14ac:dyDescent="0.35">
      <c r="A967">
        <v>17548</v>
      </c>
      <c r="B967">
        <v>127</v>
      </c>
      <c r="C967" t="s">
        <v>471</v>
      </c>
      <c r="D967">
        <v>104</v>
      </c>
      <c r="E967" t="s">
        <v>39</v>
      </c>
      <c r="F967" s="2">
        <v>45468</v>
      </c>
      <c r="G967" t="s">
        <v>468</v>
      </c>
      <c r="H967" t="s">
        <v>574</v>
      </c>
      <c r="I967">
        <v>-693.33</v>
      </c>
    </row>
    <row r="968" spans="1:9" x14ac:dyDescent="0.35">
      <c r="A968">
        <v>17549</v>
      </c>
      <c r="B968">
        <v>127</v>
      </c>
      <c r="C968" t="s">
        <v>471</v>
      </c>
      <c r="D968">
        <v>104</v>
      </c>
      <c r="E968" t="s">
        <v>39</v>
      </c>
      <c r="F968" s="2">
        <v>45468</v>
      </c>
      <c r="G968" t="s">
        <v>468</v>
      </c>
      <c r="H968" t="s">
        <v>983</v>
      </c>
      <c r="I968">
        <v>-798.9</v>
      </c>
    </row>
    <row r="969" spans="1:9" x14ac:dyDescent="0.35">
      <c r="A969">
        <v>17550</v>
      </c>
      <c r="B969">
        <v>127</v>
      </c>
      <c r="C969" t="s">
        <v>471</v>
      </c>
      <c r="D969">
        <v>104</v>
      </c>
      <c r="E969" t="s">
        <v>39</v>
      </c>
      <c r="F969" s="2">
        <v>45468</v>
      </c>
      <c r="G969" t="s">
        <v>468</v>
      </c>
      <c r="H969" t="s">
        <v>984</v>
      </c>
      <c r="I969">
        <v>-1060.8800000000001</v>
      </c>
    </row>
    <row r="970" spans="1:9" x14ac:dyDescent="0.35">
      <c r="A970">
        <v>17551</v>
      </c>
      <c r="B970">
        <v>127</v>
      </c>
      <c r="C970" t="s">
        <v>471</v>
      </c>
      <c r="D970">
        <v>104</v>
      </c>
      <c r="E970" t="s">
        <v>39</v>
      </c>
      <c r="F970" s="2">
        <v>45468</v>
      </c>
      <c r="G970" t="s">
        <v>468</v>
      </c>
      <c r="H970" t="s">
        <v>985</v>
      </c>
      <c r="I970">
        <v>-1123.43</v>
      </c>
    </row>
    <row r="971" spans="1:9" x14ac:dyDescent="0.35">
      <c r="A971">
        <v>17552</v>
      </c>
      <c r="B971">
        <v>127</v>
      </c>
      <c r="C971" t="s">
        <v>471</v>
      </c>
      <c r="D971">
        <v>104</v>
      </c>
      <c r="E971" t="s">
        <v>39</v>
      </c>
      <c r="F971" s="2">
        <v>45468</v>
      </c>
      <c r="G971" t="s">
        <v>468</v>
      </c>
      <c r="H971" t="s">
        <v>986</v>
      </c>
      <c r="I971">
        <v>-4853.12</v>
      </c>
    </row>
    <row r="972" spans="1:9" x14ac:dyDescent="0.35">
      <c r="A972">
        <v>17553</v>
      </c>
      <c r="B972">
        <v>127</v>
      </c>
      <c r="C972" t="s">
        <v>471</v>
      </c>
      <c r="D972">
        <v>104</v>
      </c>
      <c r="E972" t="s">
        <v>39</v>
      </c>
      <c r="F972" s="2">
        <v>45468</v>
      </c>
      <c r="G972" t="s">
        <v>468</v>
      </c>
      <c r="H972" t="s">
        <v>987</v>
      </c>
      <c r="I972">
        <v>-480</v>
      </c>
    </row>
    <row r="973" spans="1:9" x14ac:dyDescent="0.35">
      <c r="A973">
        <v>17554</v>
      </c>
      <c r="B973">
        <v>127</v>
      </c>
      <c r="C973" t="s">
        <v>471</v>
      </c>
      <c r="D973">
        <v>104</v>
      </c>
      <c r="E973" t="s">
        <v>39</v>
      </c>
      <c r="F973" s="2">
        <v>45468</v>
      </c>
      <c r="G973" t="s">
        <v>468</v>
      </c>
      <c r="H973" t="s">
        <v>988</v>
      </c>
      <c r="I973">
        <v>-1037.33</v>
      </c>
    </row>
    <row r="974" spans="1:9" x14ac:dyDescent="0.35">
      <c r="A974">
        <v>17555</v>
      </c>
      <c r="B974">
        <v>127</v>
      </c>
      <c r="C974" t="s">
        <v>471</v>
      </c>
      <c r="D974">
        <v>104</v>
      </c>
      <c r="E974" t="s">
        <v>39</v>
      </c>
      <c r="F974" s="2">
        <v>45468</v>
      </c>
      <c r="G974" t="s">
        <v>468</v>
      </c>
      <c r="H974" t="s">
        <v>989</v>
      </c>
      <c r="I974">
        <v>-1923.4</v>
      </c>
    </row>
    <row r="975" spans="1:9" x14ac:dyDescent="0.35">
      <c r="A975">
        <v>17556</v>
      </c>
      <c r="B975">
        <v>127</v>
      </c>
      <c r="C975" t="s">
        <v>471</v>
      </c>
      <c r="D975">
        <v>104</v>
      </c>
      <c r="E975" t="s">
        <v>39</v>
      </c>
      <c r="F975" s="2">
        <v>45468</v>
      </c>
      <c r="G975" t="s">
        <v>468</v>
      </c>
      <c r="H975" t="s">
        <v>990</v>
      </c>
      <c r="I975">
        <v>-2697.13</v>
      </c>
    </row>
    <row r="976" spans="1:9" x14ac:dyDescent="0.35">
      <c r="A976">
        <v>17557</v>
      </c>
      <c r="B976">
        <v>127</v>
      </c>
      <c r="C976" t="s">
        <v>471</v>
      </c>
      <c r="D976">
        <v>104</v>
      </c>
      <c r="E976" t="s">
        <v>39</v>
      </c>
      <c r="F976" s="2">
        <v>45468</v>
      </c>
      <c r="G976" t="s">
        <v>468</v>
      </c>
      <c r="H976" t="s">
        <v>907</v>
      </c>
      <c r="I976">
        <v>-2815.66</v>
      </c>
    </row>
    <row r="977" spans="1:9" x14ac:dyDescent="0.35">
      <c r="A977">
        <v>17558</v>
      </c>
      <c r="B977">
        <v>127</v>
      </c>
      <c r="C977" t="s">
        <v>471</v>
      </c>
      <c r="D977">
        <v>104</v>
      </c>
      <c r="E977" t="s">
        <v>39</v>
      </c>
      <c r="F977" s="2">
        <v>45468</v>
      </c>
      <c r="G977" t="s">
        <v>468</v>
      </c>
      <c r="H977" t="s">
        <v>908</v>
      </c>
      <c r="I977">
        <v>-4439.24</v>
      </c>
    </row>
    <row r="978" spans="1:9" x14ac:dyDescent="0.35">
      <c r="A978">
        <v>17559</v>
      </c>
      <c r="B978">
        <v>127</v>
      </c>
      <c r="C978" t="s">
        <v>471</v>
      </c>
      <c r="D978">
        <v>104</v>
      </c>
      <c r="E978" t="s">
        <v>39</v>
      </c>
      <c r="F978" s="2">
        <v>45468</v>
      </c>
      <c r="G978" t="s">
        <v>468</v>
      </c>
      <c r="H978" t="s">
        <v>576</v>
      </c>
      <c r="I978">
        <v>-3520</v>
      </c>
    </row>
    <row r="979" spans="1:9" x14ac:dyDescent="0.35">
      <c r="A979">
        <v>17560</v>
      </c>
      <c r="B979">
        <v>127</v>
      </c>
      <c r="C979" t="s">
        <v>471</v>
      </c>
      <c r="D979">
        <v>104</v>
      </c>
      <c r="E979" t="s">
        <v>39</v>
      </c>
      <c r="F979" s="2">
        <v>45468</v>
      </c>
      <c r="G979" t="s">
        <v>468</v>
      </c>
      <c r="H979" t="s">
        <v>470</v>
      </c>
      <c r="I979">
        <v>-9000</v>
      </c>
    </row>
    <row r="980" spans="1:9" x14ac:dyDescent="0.35">
      <c r="A980">
        <v>17561</v>
      </c>
      <c r="B980">
        <v>127</v>
      </c>
      <c r="C980" t="s">
        <v>471</v>
      </c>
      <c r="D980">
        <v>104</v>
      </c>
      <c r="E980" t="s">
        <v>39</v>
      </c>
      <c r="F980" s="2">
        <v>45468</v>
      </c>
      <c r="G980" t="s">
        <v>468</v>
      </c>
      <c r="H980" t="s">
        <v>991</v>
      </c>
      <c r="I980">
        <v>-1000</v>
      </c>
    </row>
    <row r="981" spans="1:9" x14ac:dyDescent="0.35">
      <c r="A981">
        <v>17562</v>
      </c>
      <c r="B981">
        <v>127</v>
      </c>
      <c r="C981" t="s">
        <v>471</v>
      </c>
      <c r="D981">
        <v>104</v>
      </c>
      <c r="E981" t="s">
        <v>39</v>
      </c>
      <c r="F981" s="2">
        <v>45468</v>
      </c>
      <c r="G981" t="s">
        <v>468</v>
      </c>
      <c r="H981" t="s">
        <v>992</v>
      </c>
      <c r="I981">
        <v>-3520</v>
      </c>
    </row>
    <row r="982" spans="1:9" x14ac:dyDescent="0.35">
      <c r="A982">
        <v>17563</v>
      </c>
      <c r="B982">
        <v>127</v>
      </c>
      <c r="C982" t="s">
        <v>471</v>
      </c>
      <c r="D982">
        <v>104</v>
      </c>
      <c r="E982" t="s">
        <v>39</v>
      </c>
      <c r="F982" s="2">
        <v>45468</v>
      </c>
      <c r="G982" t="s">
        <v>468</v>
      </c>
      <c r="H982" t="s">
        <v>993</v>
      </c>
      <c r="I982">
        <v>-3520</v>
      </c>
    </row>
    <row r="983" spans="1:9" x14ac:dyDescent="0.35">
      <c r="A983">
        <v>17564</v>
      </c>
      <c r="B983">
        <v>127</v>
      </c>
      <c r="C983" t="s">
        <v>471</v>
      </c>
      <c r="D983">
        <v>104</v>
      </c>
      <c r="E983" t="s">
        <v>39</v>
      </c>
      <c r="F983" s="2">
        <v>45468</v>
      </c>
      <c r="G983" t="s">
        <v>468</v>
      </c>
      <c r="H983" t="s">
        <v>994</v>
      </c>
      <c r="I983">
        <v>-3520</v>
      </c>
    </row>
    <row r="984" spans="1:9" x14ac:dyDescent="0.35">
      <c r="A984">
        <v>17565</v>
      </c>
      <c r="B984">
        <v>127</v>
      </c>
      <c r="C984" t="s">
        <v>471</v>
      </c>
      <c r="D984">
        <v>104</v>
      </c>
      <c r="E984" t="s">
        <v>39</v>
      </c>
      <c r="F984" s="2">
        <v>45468</v>
      </c>
      <c r="G984" t="s">
        <v>468</v>
      </c>
      <c r="H984" t="s">
        <v>995</v>
      </c>
      <c r="I984">
        <v>-3520</v>
      </c>
    </row>
    <row r="985" spans="1:9" x14ac:dyDescent="0.35">
      <c r="A985">
        <v>17566</v>
      </c>
      <c r="B985">
        <v>127</v>
      </c>
      <c r="C985" t="s">
        <v>471</v>
      </c>
      <c r="D985">
        <v>104</v>
      </c>
      <c r="E985" t="s">
        <v>39</v>
      </c>
      <c r="F985" s="2">
        <v>45468</v>
      </c>
      <c r="G985" t="s">
        <v>468</v>
      </c>
      <c r="H985" t="s">
        <v>996</v>
      </c>
      <c r="I985">
        <v>-3520</v>
      </c>
    </row>
    <row r="986" spans="1:9" x14ac:dyDescent="0.35">
      <c r="A986">
        <v>17567</v>
      </c>
      <c r="B986">
        <v>127</v>
      </c>
      <c r="C986" t="s">
        <v>471</v>
      </c>
      <c r="D986">
        <v>104</v>
      </c>
      <c r="E986" t="s">
        <v>39</v>
      </c>
      <c r="F986" s="2">
        <v>45468</v>
      </c>
      <c r="G986" t="s">
        <v>468</v>
      </c>
      <c r="H986" t="s">
        <v>997</v>
      </c>
      <c r="I986">
        <v>-4930</v>
      </c>
    </row>
    <row r="987" spans="1:9" x14ac:dyDescent="0.35">
      <c r="A987">
        <v>17392</v>
      </c>
      <c r="B987">
        <v>110</v>
      </c>
      <c r="C987" t="s">
        <v>465</v>
      </c>
      <c r="D987">
        <v>104</v>
      </c>
      <c r="E987" t="s">
        <v>39</v>
      </c>
      <c r="F987" s="2">
        <v>45467</v>
      </c>
      <c r="G987" t="s">
        <v>466</v>
      </c>
      <c r="H987" t="s">
        <v>470</v>
      </c>
      <c r="I987">
        <v>10</v>
      </c>
    </row>
    <row r="988" spans="1:9" x14ac:dyDescent="0.35">
      <c r="A988">
        <v>17393</v>
      </c>
      <c r="B988">
        <v>110</v>
      </c>
      <c r="C988" t="s">
        <v>465</v>
      </c>
      <c r="D988">
        <v>104</v>
      </c>
      <c r="E988" t="s">
        <v>39</v>
      </c>
      <c r="F988" s="2">
        <v>45467</v>
      </c>
      <c r="G988" t="s">
        <v>466</v>
      </c>
      <c r="H988" t="s">
        <v>470</v>
      </c>
      <c r="I988">
        <v>1400</v>
      </c>
    </row>
    <row r="989" spans="1:9" x14ac:dyDescent="0.35">
      <c r="A989">
        <v>17394</v>
      </c>
      <c r="B989">
        <v>110</v>
      </c>
      <c r="C989" t="s">
        <v>465</v>
      </c>
      <c r="D989">
        <v>104</v>
      </c>
      <c r="E989" t="s">
        <v>39</v>
      </c>
      <c r="F989" s="2">
        <v>45467</v>
      </c>
      <c r="G989" t="s">
        <v>466</v>
      </c>
      <c r="H989" t="s">
        <v>998</v>
      </c>
      <c r="I989">
        <v>2000</v>
      </c>
    </row>
    <row r="990" spans="1:9" x14ac:dyDescent="0.35">
      <c r="A990">
        <v>17395</v>
      </c>
      <c r="B990">
        <v>110</v>
      </c>
      <c r="C990" t="s">
        <v>465</v>
      </c>
      <c r="D990">
        <v>104</v>
      </c>
      <c r="E990" t="s">
        <v>39</v>
      </c>
      <c r="F990" s="2">
        <v>45467</v>
      </c>
      <c r="G990" t="s">
        <v>466</v>
      </c>
      <c r="H990" t="s">
        <v>999</v>
      </c>
      <c r="I990">
        <v>668</v>
      </c>
    </row>
    <row r="991" spans="1:9" x14ac:dyDescent="0.35">
      <c r="A991">
        <v>17396</v>
      </c>
      <c r="B991">
        <v>110</v>
      </c>
      <c r="C991" t="s">
        <v>465</v>
      </c>
      <c r="D991">
        <v>104</v>
      </c>
      <c r="E991" t="s">
        <v>39</v>
      </c>
      <c r="F991" s="2">
        <v>45467</v>
      </c>
      <c r="G991" t="s">
        <v>466</v>
      </c>
      <c r="H991" t="s">
        <v>467</v>
      </c>
      <c r="I991">
        <v>1014.79</v>
      </c>
    </row>
    <row r="992" spans="1:9" x14ac:dyDescent="0.35">
      <c r="A992">
        <v>17397</v>
      </c>
      <c r="B992">
        <v>110</v>
      </c>
      <c r="C992" t="s">
        <v>465</v>
      </c>
      <c r="D992">
        <v>104</v>
      </c>
      <c r="E992" t="s">
        <v>39</v>
      </c>
      <c r="F992" s="2">
        <v>45467</v>
      </c>
      <c r="G992" t="s">
        <v>468</v>
      </c>
      <c r="H992" t="s">
        <v>709</v>
      </c>
      <c r="I992">
        <v>-2500</v>
      </c>
    </row>
    <row r="993" spans="1:9" x14ac:dyDescent="0.35">
      <c r="A993">
        <v>17510</v>
      </c>
      <c r="B993">
        <v>127</v>
      </c>
      <c r="C993" t="s">
        <v>471</v>
      </c>
      <c r="D993">
        <v>104</v>
      </c>
      <c r="E993" t="s">
        <v>39</v>
      </c>
      <c r="F993" s="2">
        <v>45467</v>
      </c>
      <c r="G993" t="s">
        <v>466</v>
      </c>
      <c r="H993" t="s">
        <v>470</v>
      </c>
      <c r="I993">
        <v>32000</v>
      </c>
    </row>
    <row r="994" spans="1:9" x14ac:dyDescent="0.35">
      <c r="A994">
        <v>17511</v>
      </c>
      <c r="B994">
        <v>127</v>
      </c>
      <c r="C994" t="s">
        <v>471</v>
      </c>
      <c r="D994">
        <v>104</v>
      </c>
      <c r="E994" t="s">
        <v>39</v>
      </c>
      <c r="F994" s="2">
        <v>45467</v>
      </c>
      <c r="G994" t="s">
        <v>466</v>
      </c>
      <c r="H994" t="s">
        <v>470</v>
      </c>
      <c r="I994">
        <v>10</v>
      </c>
    </row>
    <row r="995" spans="1:9" x14ac:dyDescent="0.35">
      <c r="A995">
        <v>17512</v>
      </c>
      <c r="B995">
        <v>127</v>
      </c>
      <c r="C995" t="s">
        <v>471</v>
      </c>
      <c r="D995">
        <v>104</v>
      </c>
      <c r="E995" t="s">
        <v>39</v>
      </c>
      <c r="F995" s="2">
        <v>45467</v>
      </c>
      <c r="G995" t="s">
        <v>466</v>
      </c>
      <c r="H995" t="s">
        <v>684</v>
      </c>
      <c r="I995">
        <v>8094.46</v>
      </c>
    </row>
    <row r="996" spans="1:9" x14ac:dyDescent="0.35">
      <c r="A996">
        <v>17513</v>
      </c>
      <c r="B996">
        <v>127</v>
      </c>
      <c r="C996" t="s">
        <v>471</v>
      </c>
      <c r="D996">
        <v>104</v>
      </c>
      <c r="E996" t="s">
        <v>39</v>
      </c>
      <c r="F996" s="2">
        <v>45467</v>
      </c>
      <c r="G996" t="s">
        <v>466</v>
      </c>
      <c r="H996" t="s">
        <v>482</v>
      </c>
      <c r="I996">
        <v>276.64999999999998</v>
      </c>
    </row>
    <row r="997" spans="1:9" x14ac:dyDescent="0.35">
      <c r="A997">
        <v>17514</v>
      </c>
      <c r="B997">
        <v>127</v>
      </c>
      <c r="C997" t="s">
        <v>471</v>
      </c>
      <c r="D997">
        <v>104</v>
      </c>
      <c r="E997" t="s">
        <v>39</v>
      </c>
      <c r="F997" s="2">
        <v>45467</v>
      </c>
      <c r="G997" t="s">
        <v>466</v>
      </c>
      <c r="H997" t="s">
        <v>482</v>
      </c>
      <c r="I997">
        <v>533.22</v>
      </c>
    </row>
    <row r="998" spans="1:9" x14ac:dyDescent="0.35">
      <c r="A998">
        <v>17515</v>
      </c>
      <c r="B998">
        <v>127</v>
      </c>
      <c r="C998" t="s">
        <v>471</v>
      </c>
      <c r="D998">
        <v>104</v>
      </c>
      <c r="E998" t="s">
        <v>39</v>
      </c>
      <c r="F998" s="2">
        <v>45467</v>
      </c>
      <c r="G998" t="s">
        <v>468</v>
      </c>
      <c r="H998" t="s">
        <v>1000</v>
      </c>
      <c r="I998">
        <v>-49.5</v>
      </c>
    </row>
    <row r="999" spans="1:9" x14ac:dyDescent="0.35">
      <c r="A999">
        <v>17516</v>
      </c>
      <c r="B999">
        <v>127</v>
      </c>
      <c r="C999" t="s">
        <v>471</v>
      </c>
      <c r="D999">
        <v>104</v>
      </c>
      <c r="E999" t="s">
        <v>39</v>
      </c>
      <c r="F999" s="2">
        <v>45467</v>
      </c>
      <c r="G999" t="s">
        <v>468</v>
      </c>
      <c r="H999" t="s">
        <v>1001</v>
      </c>
      <c r="I999">
        <v>-66</v>
      </c>
    </row>
    <row r="1000" spans="1:9" x14ac:dyDescent="0.35">
      <c r="A1000">
        <v>17517</v>
      </c>
      <c r="B1000">
        <v>127</v>
      </c>
      <c r="C1000" t="s">
        <v>471</v>
      </c>
      <c r="D1000">
        <v>104</v>
      </c>
      <c r="E1000" t="s">
        <v>39</v>
      </c>
      <c r="F1000" s="2">
        <v>45467</v>
      </c>
      <c r="G1000" t="s">
        <v>468</v>
      </c>
      <c r="H1000" t="s">
        <v>1002</v>
      </c>
      <c r="I1000">
        <v>-174.6</v>
      </c>
    </row>
    <row r="1001" spans="1:9" x14ac:dyDescent="0.35">
      <c r="A1001">
        <v>17518</v>
      </c>
      <c r="B1001">
        <v>127</v>
      </c>
      <c r="C1001" t="s">
        <v>471</v>
      </c>
      <c r="D1001">
        <v>104</v>
      </c>
      <c r="E1001" t="s">
        <v>39</v>
      </c>
      <c r="F1001" s="2">
        <v>45467</v>
      </c>
      <c r="G1001" t="s">
        <v>468</v>
      </c>
      <c r="H1001" t="s">
        <v>1003</v>
      </c>
      <c r="I1001">
        <v>-210</v>
      </c>
    </row>
    <row r="1002" spans="1:9" x14ac:dyDescent="0.35">
      <c r="A1002">
        <v>17519</v>
      </c>
      <c r="B1002">
        <v>127</v>
      </c>
      <c r="C1002" t="s">
        <v>471</v>
      </c>
      <c r="D1002">
        <v>104</v>
      </c>
      <c r="E1002" t="s">
        <v>39</v>
      </c>
      <c r="F1002" s="2">
        <v>45467</v>
      </c>
      <c r="G1002" t="s">
        <v>468</v>
      </c>
      <c r="H1002" t="s">
        <v>1004</v>
      </c>
      <c r="I1002">
        <v>-324.36</v>
      </c>
    </row>
    <row r="1003" spans="1:9" x14ac:dyDescent="0.35">
      <c r="A1003">
        <v>17520</v>
      </c>
      <c r="B1003">
        <v>127</v>
      </c>
      <c r="C1003" t="s">
        <v>471</v>
      </c>
      <c r="D1003">
        <v>104</v>
      </c>
      <c r="E1003" t="s">
        <v>39</v>
      </c>
      <c r="F1003" s="2">
        <v>45467</v>
      </c>
      <c r="G1003" t="s">
        <v>468</v>
      </c>
      <c r="H1003" t="s">
        <v>1005</v>
      </c>
      <c r="I1003">
        <v>-513</v>
      </c>
    </row>
    <row r="1004" spans="1:9" x14ac:dyDescent="0.35">
      <c r="A1004">
        <v>17521</v>
      </c>
      <c r="B1004">
        <v>127</v>
      </c>
      <c r="C1004" t="s">
        <v>471</v>
      </c>
      <c r="D1004">
        <v>104</v>
      </c>
      <c r="E1004" t="s">
        <v>39</v>
      </c>
      <c r="F1004" s="2">
        <v>45467</v>
      </c>
      <c r="G1004" t="s">
        <v>468</v>
      </c>
      <c r="H1004" t="s">
        <v>1006</v>
      </c>
      <c r="I1004">
        <v>-582.79999999999995</v>
      </c>
    </row>
    <row r="1005" spans="1:9" x14ac:dyDescent="0.35">
      <c r="A1005">
        <v>17522</v>
      </c>
      <c r="B1005">
        <v>127</v>
      </c>
      <c r="C1005" t="s">
        <v>471</v>
      </c>
      <c r="D1005">
        <v>104</v>
      </c>
      <c r="E1005" t="s">
        <v>39</v>
      </c>
      <c r="F1005" s="2">
        <v>45467</v>
      </c>
      <c r="G1005" t="s">
        <v>468</v>
      </c>
      <c r="H1005" t="s">
        <v>1007</v>
      </c>
      <c r="I1005">
        <v>-594</v>
      </c>
    </row>
    <row r="1006" spans="1:9" x14ac:dyDescent="0.35">
      <c r="A1006">
        <v>17523</v>
      </c>
      <c r="B1006">
        <v>127</v>
      </c>
      <c r="C1006" t="s">
        <v>471</v>
      </c>
      <c r="D1006">
        <v>104</v>
      </c>
      <c r="E1006" t="s">
        <v>39</v>
      </c>
      <c r="F1006" s="2">
        <v>45467</v>
      </c>
      <c r="G1006" t="s">
        <v>468</v>
      </c>
      <c r="H1006" t="s">
        <v>1008</v>
      </c>
      <c r="I1006">
        <v>-691.94</v>
      </c>
    </row>
    <row r="1007" spans="1:9" x14ac:dyDescent="0.35">
      <c r="A1007">
        <v>17524</v>
      </c>
      <c r="B1007">
        <v>127</v>
      </c>
      <c r="C1007" t="s">
        <v>471</v>
      </c>
      <c r="D1007">
        <v>104</v>
      </c>
      <c r="E1007" t="s">
        <v>39</v>
      </c>
      <c r="F1007" s="2">
        <v>45467</v>
      </c>
      <c r="G1007" t="s">
        <v>468</v>
      </c>
      <c r="H1007" t="s">
        <v>1009</v>
      </c>
      <c r="I1007">
        <v>-717.35</v>
      </c>
    </row>
    <row r="1008" spans="1:9" x14ac:dyDescent="0.35">
      <c r="A1008">
        <v>17525</v>
      </c>
      <c r="B1008">
        <v>127</v>
      </c>
      <c r="C1008" t="s">
        <v>471</v>
      </c>
      <c r="D1008">
        <v>104</v>
      </c>
      <c r="E1008" t="s">
        <v>39</v>
      </c>
      <c r="F1008" s="2">
        <v>45467</v>
      </c>
      <c r="G1008" t="s">
        <v>468</v>
      </c>
      <c r="H1008" t="s">
        <v>1010</v>
      </c>
      <c r="I1008">
        <v>-732.7</v>
      </c>
    </row>
    <row r="1009" spans="1:9" x14ac:dyDescent="0.35">
      <c r="A1009">
        <v>17526</v>
      </c>
      <c r="B1009">
        <v>127</v>
      </c>
      <c r="C1009" t="s">
        <v>471</v>
      </c>
      <c r="D1009">
        <v>104</v>
      </c>
      <c r="E1009" t="s">
        <v>39</v>
      </c>
      <c r="F1009" s="2">
        <v>45467</v>
      </c>
      <c r="G1009" t="s">
        <v>468</v>
      </c>
      <c r="H1009" t="s">
        <v>1011</v>
      </c>
      <c r="I1009">
        <v>-799.96</v>
      </c>
    </row>
    <row r="1010" spans="1:9" x14ac:dyDescent="0.35">
      <c r="A1010">
        <v>17527</v>
      </c>
      <c r="B1010">
        <v>127</v>
      </c>
      <c r="C1010" t="s">
        <v>471</v>
      </c>
      <c r="D1010">
        <v>104</v>
      </c>
      <c r="E1010" t="s">
        <v>39</v>
      </c>
      <c r="F1010" s="2">
        <v>45467</v>
      </c>
      <c r="G1010" t="s">
        <v>468</v>
      </c>
      <c r="H1010" t="s">
        <v>1012</v>
      </c>
      <c r="I1010">
        <v>-900.24</v>
      </c>
    </row>
    <row r="1011" spans="1:9" x14ac:dyDescent="0.35">
      <c r="A1011">
        <v>17528</v>
      </c>
      <c r="B1011">
        <v>127</v>
      </c>
      <c r="C1011" t="s">
        <v>471</v>
      </c>
      <c r="D1011">
        <v>104</v>
      </c>
      <c r="E1011" t="s">
        <v>39</v>
      </c>
      <c r="F1011" s="2">
        <v>45467</v>
      </c>
      <c r="G1011" t="s">
        <v>468</v>
      </c>
      <c r="H1011" t="s">
        <v>1013</v>
      </c>
      <c r="I1011">
        <v>-949.5</v>
      </c>
    </row>
    <row r="1012" spans="1:9" x14ac:dyDescent="0.35">
      <c r="A1012">
        <v>17529</v>
      </c>
      <c r="B1012">
        <v>127</v>
      </c>
      <c r="C1012" t="s">
        <v>471</v>
      </c>
      <c r="D1012">
        <v>104</v>
      </c>
      <c r="E1012" t="s">
        <v>39</v>
      </c>
      <c r="F1012" s="2">
        <v>45467</v>
      </c>
      <c r="G1012" t="s">
        <v>468</v>
      </c>
      <c r="H1012" t="s">
        <v>1014</v>
      </c>
      <c r="I1012">
        <v>-2212.65</v>
      </c>
    </row>
    <row r="1013" spans="1:9" x14ac:dyDescent="0.35">
      <c r="A1013">
        <v>17530</v>
      </c>
      <c r="B1013">
        <v>127</v>
      </c>
      <c r="C1013" t="s">
        <v>471</v>
      </c>
      <c r="D1013">
        <v>104</v>
      </c>
      <c r="E1013" t="s">
        <v>39</v>
      </c>
      <c r="F1013" s="2">
        <v>45467</v>
      </c>
      <c r="G1013" t="s">
        <v>468</v>
      </c>
      <c r="H1013" t="s">
        <v>1015</v>
      </c>
      <c r="I1013">
        <v>-2732.2</v>
      </c>
    </row>
    <row r="1014" spans="1:9" x14ac:dyDescent="0.35">
      <c r="A1014">
        <v>17531</v>
      </c>
      <c r="B1014">
        <v>127</v>
      </c>
      <c r="C1014" t="s">
        <v>471</v>
      </c>
      <c r="D1014">
        <v>104</v>
      </c>
      <c r="E1014" t="s">
        <v>39</v>
      </c>
      <c r="F1014" s="2">
        <v>45467</v>
      </c>
      <c r="G1014" t="s">
        <v>468</v>
      </c>
      <c r="H1014" t="s">
        <v>1016</v>
      </c>
      <c r="I1014">
        <v>-2877.51</v>
      </c>
    </row>
    <row r="1015" spans="1:9" x14ac:dyDescent="0.35">
      <c r="A1015">
        <v>17532</v>
      </c>
      <c r="B1015">
        <v>127</v>
      </c>
      <c r="C1015" t="s">
        <v>471</v>
      </c>
      <c r="D1015">
        <v>104</v>
      </c>
      <c r="E1015" t="s">
        <v>39</v>
      </c>
      <c r="F1015" s="2">
        <v>45467</v>
      </c>
      <c r="G1015" t="s">
        <v>468</v>
      </c>
      <c r="H1015" t="s">
        <v>931</v>
      </c>
      <c r="I1015">
        <v>-480</v>
      </c>
    </row>
    <row r="1016" spans="1:9" x14ac:dyDescent="0.35">
      <c r="A1016">
        <v>17533</v>
      </c>
      <c r="B1016">
        <v>127</v>
      </c>
      <c r="C1016" t="s">
        <v>471</v>
      </c>
      <c r="D1016">
        <v>104</v>
      </c>
      <c r="E1016" t="s">
        <v>39</v>
      </c>
      <c r="F1016" s="2">
        <v>45467</v>
      </c>
      <c r="G1016" t="s">
        <v>468</v>
      </c>
      <c r="H1016" t="s">
        <v>1017</v>
      </c>
      <c r="I1016">
        <v>-1118.0899999999999</v>
      </c>
    </row>
    <row r="1017" spans="1:9" x14ac:dyDescent="0.35">
      <c r="A1017">
        <v>17534</v>
      </c>
      <c r="B1017">
        <v>127</v>
      </c>
      <c r="C1017" t="s">
        <v>471</v>
      </c>
      <c r="D1017">
        <v>104</v>
      </c>
      <c r="E1017" t="s">
        <v>39</v>
      </c>
      <c r="F1017" s="2">
        <v>45467</v>
      </c>
      <c r="G1017" t="s">
        <v>468</v>
      </c>
      <c r="H1017" t="s">
        <v>1018</v>
      </c>
      <c r="I1017">
        <v>-3110.56</v>
      </c>
    </row>
    <row r="1018" spans="1:9" x14ac:dyDescent="0.35">
      <c r="A1018">
        <v>17535</v>
      </c>
      <c r="B1018">
        <v>127</v>
      </c>
      <c r="C1018" t="s">
        <v>471</v>
      </c>
      <c r="D1018">
        <v>104</v>
      </c>
      <c r="E1018" t="s">
        <v>39</v>
      </c>
      <c r="F1018" s="2">
        <v>45467</v>
      </c>
      <c r="G1018" t="s">
        <v>468</v>
      </c>
      <c r="H1018" t="s">
        <v>1019</v>
      </c>
      <c r="I1018">
        <v>-3573.91</v>
      </c>
    </row>
    <row r="1019" spans="1:9" x14ac:dyDescent="0.35">
      <c r="A1019">
        <v>17536</v>
      </c>
      <c r="B1019">
        <v>127</v>
      </c>
      <c r="C1019" t="s">
        <v>471</v>
      </c>
      <c r="D1019">
        <v>104</v>
      </c>
      <c r="E1019" t="s">
        <v>39</v>
      </c>
      <c r="F1019" s="2">
        <v>45467</v>
      </c>
      <c r="G1019" t="s">
        <v>468</v>
      </c>
      <c r="H1019" t="s">
        <v>480</v>
      </c>
      <c r="I1019">
        <v>-9</v>
      </c>
    </row>
    <row r="1020" spans="1:9" x14ac:dyDescent="0.35">
      <c r="A1020">
        <v>17537</v>
      </c>
      <c r="B1020">
        <v>127</v>
      </c>
      <c r="C1020" t="s">
        <v>471</v>
      </c>
      <c r="D1020">
        <v>104</v>
      </c>
      <c r="E1020" t="s">
        <v>39</v>
      </c>
      <c r="F1020" s="2">
        <v>45467</v>
      </c>
      <c r="G1020" t="s">
        <v>468</v>
      </c>
      <c r="H1020" t="s">
        <v>1020</v>
      </c>
      <c r="I1020">
        <v>-8094.46</v>
      </c>
    </row>
    <row r="1021" spans="1:9" x14ac:dyDescent="0.35">
      <c r="A1021">
        <v>17538</v>
      </c>
      <c r="B1021">
        <v>127</v>
      </c>
      <c r="C1021" t="s">
        <v>471</v>
      </c>
      <c r="D1021">
        <v>104</v>
      </c>
      <c r="E1021" t="s">
        <v>39</v>
      </c>
      <c r="F1021" s="2">
        <v>45467</v>
      </c>
      <c r="G1021" t="s">
        <v>468</v>
      </c>
      <c r="H1021" t="s">
        <v>470</v>
      </c>
      <c r="I1021">
        <v>-9400</v>
      </c>
    </row>
    <row r="1022" spans="1:9" x14ac:dyDescent="0.35">
      <c r="A1022">
        <v>17376</v>
      </c>
      <c r="B1022">
        <v>110</v>
      </c>
      <c r="C1022" t="s">
        <v>465</v>
      </c>
      <c r="D1022">
        <v>104</v>
      </c>
      <c r="E1022" t="s">
        <v>39</v>
      </c>
      <c r="F1022" s="2">
        <v>45464</v>
      </c>
      <c r="G1022" t="s">
        <v>466</v>
      </c>
      <c r="H1022" t="s">
        <v>470</v>
      </c>
      <c r="I1022">
        <v>700</v>
      </c>
    </row>
    <row r="1023" spans="1:9" x14ac:dyDescent="0.35">
      <c r="A1023">
        <v>17377</v>
      </c>
      <c r="B1023">
        <v>110</v>
      </c>
      <c r="C1023" t="s">
        <v>465</v>
      </c>
      <c r="D1023">
        <v>104</v>
      </c>
      <c r="E1023" t="s">
        <v>39</v>
      </c>
      <c r="F1023" s="2">
        <v>45464</v>
      </c>
      <c r="G1023" t="s">
        <v>466</v>
      </c>
      <c r="H1023" t="s">
        <v>470</v>
      </c>
      <c r="I1023">
        <v>10</v>
      </c>
    </row>
    <row r="1024" spans="1:9" x14ac:dyDescent="0.35">
      <c r="A1024">
        <v>17378</v>
      </c>
      <c r="B1024">
        <v>110</v>
      </c>
      <c r="C1024" t="s">
        <v>465</v>
      </c>
      <c r="D1024">
        <v>104</v>
      </c>
      <c r="E1024" t="s">
        <v>39</v>
      </c>
      <c r="F1024" s="2">
        <v>45464</v>
      </c>
      <c r="G1024" t="s">
        <v>466</v>
      </c>
      <c r="H1024" t="s">
        <v>482</v>
      </c>
      <c r="I1024">
        <v>23.34</v>
      </c>
    </row>
    <row r="1025" spans="1:9" x14ac:dyDescent="0.35">
      <c r="A1025">
        <v>17379</v>
      </c>
      <c r="B1025">
        <v>110</v>
      </c>
      <c r="C1025" t="s">
        <v>465</v>
      </c>
      <c r="D1025">
        <v>104</v>
      </c>
      <c r="E1025" t="s">
        <v>39</v>
      </c>
      <c r="F1025" s="2">
        <v>45464</v>
      </c>
      <c r="G1025" t="s">
        <v>466</v>
      </c>
      <c r="H1025" t="s">
        <v>482</v>
      </c>
      <c r="I1025">
        <v>696.9</v>
      </c>
    </row>
    <row r="1026" spans="1:9" x14ac:dyDescent="0.35">
      <c r="A1026">
        <v>17380</v>
      </c>
      <c r="B1026">
        <v>110</v>
      </c>
      <c r="C1026" t="s">
        <v>465</v>
      </c>
      <c r="D1026">
        <v>104</v>
      </c>
      <c r="E1026" t="s">
        <v>39</v>
      </c>
      <c r="F1026" s="2">
        <v>45464</v>
      </c>
      <c r="G1026" t="s">
        <v>466</v>
      </c>
      <c r="H1026" t="s">
        <v>1021</v>
      </c>
      <c r="I1026">
        <v>2000</v>
      </c>
    </row>
    <row r="1027" spans="1:9" x14ac:dyDescent="0.35">
      <c r="A1027">
        <v>17381</v>
      </c>
      <c r="B1027">
        <v>110</v>
      </c>
      <c r="C1027" t="s">
        <v>465</v>
      </c>
      <c r="D1027">
        <v>104</v>
      </c>
      <c r="E1027" t="s">
        <v>39</v>
      </c>
      <c r="F1027" s="2">
        <v>45464</v>
      </c>
      <c r="G1027" t="s">
        <v>466</v>
      </c>
      <c r="H1027" t="s">
        <v>1022</v>
      </c>
      <c r="I1027">
        <v>2000</v>
      </c>
    </row>
    <row r="1028" spans="1:9" x14ac:dyDescent="0.35">
      <c r="A1028">
        <v>17382</v>
      </c>
      <c r="B1028">
        <v>110</v>
      </c>
      <c r="C1028" t="s">
        <v>465</v>
      </c>
      <c r="D1028">
        <v>104</v>
      </c>
      <c r="E1028" t="s">
        <v>39</v>
      </c>
      <c r="F1028" s="2">
        <v>45464</v>
      </c>
      <c r="G1028" t="s">
        <v>466</v>
      </c>
      <c r="H1028" t="s">
        <v>1023</v>
      </c>
      <c r="I1028">
        <v>484</v>
      </c>
    </row>
    <row r="1029" spans="1:9" x14ac:dyDescent="0.35">
      <c r="A1029">
        <v>17383</v>
      </c>
      <c r="B1029">
        <v>110</v>
      </c>
      <c r="C1029" t="s">
        <v>465</v>
      </c>
      <c r="D1029">
        <v>104</v>
      </c>
      <c r="E1029" t="s">
        <v>39</v>
      </c>
      <c r="F1029" s="2">
        <v>45464</v>
      </c>
      <c r="G1029" t="s">
        <v>468</v>
      </c>
      <c r="H1029" t="s">
        <v>1024</v>
      </c>
      <c r="I1029">
        <v>-1503.98</v>
      </c>
    </row>
    <row r="1030" spans="1:9" x14ac:dyDescent="0.35">
      <c r="A1030">
        <v>17384</v>
      </c>
      <c r="B1030">
        <v>110</v>
      </c>
      <c r="C1030" t="s">
        <v>465</v>
      </c>
      <c r="D1030">
        <v>104</v>
      </c>
      <c r="E1030" t="s">
        <v>39</v>
      </c>
      <c r="F1030" s="2">
        <v>45464</v>
      </c>
      <c r="G1030" t="s">
        <v>468</v>
      </c>
      <c r="H1030" t="s">
        <v>862</v>
      </c>
      <c r="I1030">
        <v>-1009.32</v>
      </c>
    </row>
    <row r="1031" spans="1:9" x14ac:dyDescent="0.35">
      <c r="A1031">
        <v>17385</v>
      </c>
      <c r="B1031">
        <v>110</v>
      </c>
      <c r="C1031" t="s">
        <v>465</v>
      </c>
      <c r="D1031">
        <v>104</v>
      </c>
      <c r="E1031" t="s">
        <v>39</v>
      </c>
      <c r="F1031" s="2">
        <v>45464</v>
      </c>
      <c r="G1031" t="s">
        <v>468</v>
      </c>
      <c r="H1031" t="s">
        <v>480</v>
      </c>
      <c r="I1031">
        <v>-4.47</v>
      </c>
    </row>
    <row r="1032" spans="1:9" x14ac:dyDescent="0.35">
      <c r="A1032">
        <v>17386</v>
      </c>
      <c r="B1032">
        <v>110</v>
      </c>
      <c r="C1032" t="s">
        <v>465</v>
      </c>
      <c r="D1032">
        <v>104</v>
      </c>
      <c r="E1032" t="s">
        <v>39</v>
      </c>
      <c r="F1032" s="2">
        <v>45464</v>
      </c>
      <c r="G1032" t="s">
        <v>468</v>
      </c>
      <c r="H1032" t="s">
        <v>480</v>
      </c>
      <c r="I1032">
        <v>-4.47</v>
      </c>
    </row>
    <row r="1033" spans="1:9" x14ac:dyDescent="0.35">
      <c r="A1033">
        <v>17387</v>
      </c>
      <c r="B1033">
        <v>110</v>
      </c>
      <c r="C1033" t="s">
        <v>465</v>
      </c>
      <c r="D1033">
        <v>104</v>
      </c>
      <c r="E1033" t="s">
        <v>39</v>
      </c>
      <c r="F1033" s="2">
        <v>45464</v>
      </c>
      <c r="G1033" t="s">
        <v>468</v>
      </c>
      <c r="H1033" t="s">
        <v>480</v>
      </c>
      <c r="I1033">
        <v>-9</v>
      </c>
    </row>
    <row r="1034" spans="1:9" x14ac:dyDescent="0.35">
      <c r="A1034">
        <v>17388</v>
      </c>
      <c r="B1034">
        <v>110</v>
      </c>
      <c r="C1034" t="s">
        <v>465</v>
      </c>
      <c r="D1034">
        <v>104</v>
      </c>
      <c r="E1034" t="s">
        <v>39</v>
      </c>
      <c r="F1034" s="2">
        <v>45464</v>
      </c>
      <c r="G1034" t="s">
        <v>468</v>
      </c>
      <c r="H1034" t="s">
        <v>480</v>
      </c>
      <c r="I1034">
        <v>-9</v>
      </c>
    </row>
    <row r="1035" spans="1:9" x14ac:dyDescent="0.35">
      <c r="A1035">
        <v>17389</v>
      </c>
      <c r="B1035">
        <v>110</v>
      </c>
      <c r="C1035" t="s">
        <v>465</v>
      </c>
      <c r="D1035">
        <v>104</v>
      </c>
      <c r="E1035" t="s">
        <v>39</v>
      </c>
      <c r="F1035" s="2">
        <v>45464</v>
      </c>
      <c r="G1035" t="s">
        <v>468</v>
      </c>
      <c r="H1035" t="s">
        <v>480</v>
      </c>
      <c r="I1035">
        <v>-9</v>
      </c>
    </row>
    <row r="1036" spans="1:9" x14ac:dyDescent="0.35">
      <c r="A1036">
        <v>17390</v>
      </c>
      <c r="B1036">
        <v>110</v>
      </c>
      <c r="C1036" t="s">
        <v>465</v>
      </c>
      <c r="D1036">
        <v>104</v>
      </c>
      <c r="E1036" t="s">
        <v>39</v>
      </c>
      <c r="F1036" s="2">
        <v>45464</v>
      </c>
      <c r="G1036" t="s">
        <v>468</v>
      </c>
      <c r="H1036" t="s">
        <v>470</v>
      </c>
      <c r="I1036">
        <v>-3300</v>
      </c>
    </row>
    <row r="1037" spans="1:9" x14ac:dyDescent="0.35">
      <c r="A1037">
        <v>17391</v>
      </c>
      <c r="B1037">
        <v>110</v>
      </c>
      <c r="C1037" t="s">
        <v>465</v>
      </c>
      <c r="D1037">
        <v>104</v>
      </c>
      <c r="E1037" t="s">
        <v>39</v>
      </c>
      <c r="F1037" s="2">
        <v>45464</v>
      </c>
      <c r="G1037" t="s">
        <v>468</v>
      </c>
      <c r="H1037" t="s">
        <v>1025</v>
      </c>
      <c r="I1037">
        <v>-65</v>
      </c>
    </row>
    <row r="1038" spans="1:9" x14ac:dyDescent="0.35">
      <c r="A1038">
        <v>17491</v>
      </c>
      <c r="B1038">
        <v>127</v>
      </c>
      <c r="C1038" t="s">
        <v>471</v>
      </c>
      <c r="D1038">
        <v>104</v>
      </c>
      <c r="E1038" t="s">
        <v>39</v>
      </c>
      <c r="F1038" s="2">
        <v>45464</v>
      </c>
      <c r="G1038" t="s">
        <v>466</v>
      </c>
      <c r="H1038" t="s">
        <v>470</v>
      </c>
      <c r="I1038">
        <v>18000</v>
      </c>
    </row>
    <row r="1039" spans="1:9" x14ac:dyDescent="0.35">
      <c r="A1039">
        <v>17492</v>
      </c>
      <c r="B1039">
        <v>127</v>
      </c>
      <c r="C1039" t="s">
        <v>471</v>
      </c>
      <c r="D1039">
        <v>104</v>
      </c>
      <c r="E1039" t="s">
        <v>39</v>
      </c>
      <c r="F1039" s="2">
        <v>45464</v>
      </c>
      <c r="G1039" t="s">
        <v>466</v>
      </c>
      <c r="H1039" t="s">
        <v>470</v>
      </c>
      <c r="I1039">
        <v>10</v>
      </c>
    </row>
    <row r="1040" spans="1:9" x14ac:dyDescent="0.35">
      <c r="A1040">
        <v>17493</v>
      </c>
      <c r="B1040">
        <v>127</v>
      </c>
      <c r="C1040" t="s">
        <v>471</v>
      </c>
      <c r="D1040">
        <v>104</v>
      </c>
      <c r="E1040" t="s">
        <v>39</v>
      </c>
      <c r="F1040" s="2">
        <v>45464</v>
      </c>
      <c r="G1040" t="s">
        <v>468</v>
      </c>
      <c r="H1040" t="s">
        <v>1026</v>
      </c>
      <c r="I1040">
        <v>-138.34</v>
      </c>
    </row>
    <row r="1041" spans="1:9" x14ac:dyDescent="0.35">
      <c r="A1041">
        <v>17494</v>
      </c>
      <c r="B1041">
        <v>127</v>
      </c>
      <c r="C1041" t="s">
        <v>471</v>
      </c>
      <c r="D1041">
        <v>104</v>
      </c>
      <c r="E1041" t="s">
        <v>39</v>
      </c>
      <c r="F1041" s="2">
        <v>45464</v>
      </c>
      <c r="G1041" t="s">
        <v>468</v>
      </c>
      <c r="H1041" t="s">
        <v>1027</v>
      </c>
      <c r="I1041">
        <v>-316</v>
      </c>
    </row>
    <row r="1042" spans="1:9" x14ac:dyDescent="0.35">
      <c r="A1042">
        <v>17495</v>
      </c>
      <c r="B1042">
        <v>127</v>
      </c>
      <c r="C1042" t="s">
        <v>471</v>
      </c>
      <c r="D1042">
        <v>104</v>
      </c>
      <c r="E1042" t="s">
        <v>39</v>
      </c>
      <c r="F1042" s="2">
        <v>45464</v>
      </c>
      <c r="G1042" t="s">
        <v>468</v>
      </c>
      <c r="H1042" t="s">
        <v>1028</v>
      </c>
      <c r="I1042">
        <v>-594</v>
      </c>
    </row>
    <row r="1043" spans="1:9" x14ac:dyDescent="0.35">
      <c r="A1043">
        <v>17496</v>
      </c>
      <c r="B1043">
        <v>127</v>
      </c>
      <c r="C1043" t="s">
        <v>471</v>
      </c>
      <c r="D1043">
        <v>104</v>
      </c>
      <c r="E1043" t="s">
        <v>39</v>
      </c>
      <c r="F1043" s="2">
        <v>45464</v>
      </c>
      <c r="G1043" t="s">
        <v>468</v>
      </c>
      <c r="H1043" t="s">
        <v>1029</v>
      </c>
      <c r="I1043">
        <v>-889.8</v>
      </c>
    </row>
    <row r="1044" spans="1:9" x14ac:dyDescent="0.35">
      <c r="A1044">
        <v>17497</v>
      </c>
      <c r="B1044">
        <v>127</v>
      </c>
      <c r="C1044" t="s">
        <v>471</v>
      </c>
      <c r="D1044">
        <v>104</v>
      </c>
      <c r="E1044" t="s">
        <v>39</v>
      </c>
      <c r="F1044" s="2">
        <v>45464</v>
      </c>
      <c r="G1044" t="s">
        <v>468</v>
      </c>
      <c r="H1044" t="s">
        <v>1030</v>
      </c>
      <c r="I1044">
        <v>-1007.72</v>
      </c>
    </row>
    <row r="1045" spans="1:9" x14ac:dyDescent="0.35">
      <c r="A1045">
        <v>17498</v>
      </c>
      <c r="B1045">
        <v>127</v>
      </c>
      <c r="C1045" t="s">
        <v>471</v>
      </c>
      <c r="D1045">
        <v>104</v>
      </c>
      <c r="E1045" t="s">
        <v>39</v>
      </c>
      <c r="F1045" s="2">
        <v>45464</v>
      </c>
      <c r="G1045" t="s">
        <v>468</v>
      </c>
      <c r="H1045" t="s">
        <v>1031</v>
      </c>
      <c r="I1045">
        <v>-1638.15</v>
      </c>
    </row>
    <row r="1046" spans="1:9" x14ac:dyDescent="0.35">
      <c r="A1046">
        <v>17499</v>
      </c>
      <c r="B1046">
        <v>127</v>
      </c>
      <c r="C1046" t="s">
        <v>471</v>
      </c>
      <c r="D1046">
        <v>104</v>
      </c>
      <c r="E1046" t="s">
        <v>39</v>
      </c>
      <c r="F1046" s="2">
        <v>45464</v>
      </c>
      <c r="G1046" t="s">
        <v>468</v>
      </c>
      <c r="H1046" t="s">
        <v>1032</v>
      </c>
      <c r="I1046">
        <v>-1802.2</v>
      </c>
    </row>
    <row r="1047" spans="1:9" x14ac:dyDescent="0.35">
      <c r="A1047">
        <v>17500</v>
      </c>
      <c r="B1047">
        <v>127</v>
      </c>
      <c r="C1047" t="s">
        <v>471</v>
      </c>
      <c r="D1047">
        <v>104</v>
      </c>
      <c r="E1047" t="s">
        <v>39</v>
      </c>
      <c r="F1047" s="2">
        <v>45464</v>
      </c>
      <c r="G1047" t="s">
        <v>468</v>
      </c>
      <c r="H1047" t="s">
        <v>1033</v>
      </c>
      <c r="I1047">
        <v>-2911</v>
      </c>
    </row>
    <row r="1048" spans="1:9" x14ac:dyDescent="0.35">
      <c r="A1048">
        <v>17501</v>
      </c>
      <c r="B1048">
        <v>127</v>
      </c>
      <c r="C1048" t="s">
        <v>471</v>
      </c>
      <c r="D1048">
        <v>104</v>
      </c>
      <c r="E1048" t="s">
        <v>39</v>
      </c>
      <c r="F1048" s="2">
        <v>45464</v>
      </c>
      <c r="G1048" t="s">
        <v>468</v>
      </c>
      <c r="H1048" t="s">
        <v>1034</v>
      </c>
      <c r="I1048">
        <v>-598.1</v>
      </c>
    </row>
    <row r="1049" spans="1:9" x14ac:dyDescent="0.35">
      <c r="A1049">
        <v>17502</v>
      </c>
      <c r="B1049">
        <v>127</v>
      </c>
      <c r="C1049" t="s">
        <v>471</v>
      </c>
      <c r="D1049">
        <v>104</v>
      </c>
      <c r="E1049" t="s">
        <v>39</v>
      </c>
      <c r="F1049" s="2">
        <v>45464</v>
      </c>
      <c r="G1049" t="s">
        <v>468</v>
      </c>
      <c r="H1049" t="s">
        <v>951</v>
      </c>
      <c r="I1049">
        <v>-1358.96</v>
      </c>
    </row>
    <row r="1050" spans="1:9" x14ac:dyDescent="0.35">
      <c r="A1050">
        <v>17503</v>
      </c>
      <c r="B1050">
        <v>127</v>
      </c>
      <c r="C1050" t="s">
        <v>471</v>
      </c>
      <c r="D1050">
        <v>104</v>
      </c>
      <c r="E1050" t="s">
        <v>39</v>
      </c>
      <c r="F1050" s="2">
        <v>45464</v>
      </c>
      <c r="G1050" t="s">
        <v>468</v>
      </c>
      <c r="H1050" t="s">
        <v>1035</v>
      </c>
      <c r="I1050">
        <v>-1592.16</v>
      </c>
    </row>
    <row r="1051" spans="1:9" x14ac:dyDescent="0.35">
      <c r="A1051">
        <v>17504</v>
      </c>
      <c r="B1051">
        <v>127</v>
      </c>
      <c r="C1051" t="s">
        <v>471</v>
      </c>
      <c r="D1051">
        <v>104</v>
      </c>
      <c r="E1051" t="s">
        <v>39</v>
      </c>
      <c r="F1051" s="2">
        <v>45464</v>
      </c>
      <c r="G1051" t="s">
        <v>468</v>
      </c>
      <c r="H1051" t="s">
        <v>547</v>
      </c>
      <c r="I1051">
        <v>-1500.75</v>
      </c>
    </row>
    <row r="1052" spans="1:9" x14ac:dyDescent="0.35">
      <c r="A1052">
        <v>17505</v>
      </c>
      <c r="B1052">
        <v>127</v>
      </c>
      <c r="C1052" t="s">
        <v>471</v>
      </c>
      <c r="D1052">
        <v>104</v>
      </c>
      <c r="E1052" t="s">
        <v>39</v>
      </c>
      <c r="F1052" s="2">
        <v>45464</v>
      </c>
      <c r="G1052" t="s">
        <v>468</v>
      </c>
      <c r="H1052" t="s">
        <v>1036</v>
      </c>
      <c r="I1052">
        <v>-145</v>
      </c>
    </row>
    <row r="1053" spans="1:9" x14ac:dyDescent="0.35">
      <c r="A1053">
        <v>17506</v>
      </c>
      <c r="B1053">
        <v>127</v>
      </c>
      <c r="C1053" t="s">
        <v>471</v>
      </c>
      <c r="D1053">
        <v>104</v>
      </c>
      <c r="E1053" t="s">
        <v>39</v>
      </c>
      <c r="F1053" s="2">
        <v>45464</v>
      </c>
      <c r="G1053" t="s">
        <v>468</v>
      </c>
      <c r="H1053" t="s">
        <v>952</v>
      </c>
      <c r="I1053">
        <v>-2685.68</v>
      </c>
    </row>
    <row r="1054" spans="1:9" x14ac:dyDescent="0.35">
      <c r="A1054">
        <v>17507</v>
      </c>
      <c r="B1054">
        <v>127</v>
      </c>
      <c r="C1054" t="s">
        <v>471</v>
      </c>
      <c r="D1054">
        <v>104</v>
      </c>
      <c r="E1054" t="s">
        <v>39</v>
      </c>
      <c r="F1054" s="2">
        <v>45464</v>
      </c>
      <c r="G1054" t="s">
        <v>468</v>
      </c>
      <c r="H1054" t="s">
        <v>480</v>
      </c>
      <c r="I1054">
        <v>-4.78</v>
      </c>
    </row>
    <row r="1055" spans="1:9" x14ac:dyDescent="0.35">
      <c r="A1055">
        <v>17508</v>
      </c>
      <c r="B1055">
        <v>127</v>
      </c>
      <c r="C1055" t="s">
        <v>471</v>
      </c>
      <c r="D1055">
        <v>104</v>
      </c>
      <c r="E1055" t="s">
        <v>39</v>
      </c>
      <c r="F1055" s="2">
        <v>45464</v>
      </c>
      <c r="G1055" t="s">
        <v>468</v>
      </c>
      <c r="H1055" t="s">
        <v>480</v>
      </c>
      <c r="I1055">
        <v>-9</v>
      </c>
    </row>
    <row r="1056" spans="1:9" x14ac:dyDescent="0.35">
      <c r="A1056">
        <v>17369</v>
      </c>
      <c r="B1056">
        <v>110</v>
      </c>
      <c r="C1056" t="s">
        <v>465</v>
      </c>
      <c r="D1056">
        <v>104</v>
      </c>
      <c r="E1056" t="s">
        <v>39</v>
      </c>
      <c r="F1056" s="2">
        <v>45463</v>
      </c>
      <c r="G1056" t="s">
        <v>466</v>
      </c>
      <c r="H1056" t="s">
        <v>470</v>
      </c>
      <c r="I1056">
        <v>26000</v>
      </c>
    </row>
    <row r="1057" spans="1:9" x14ac:dyDescent="0.35">
      <c r="A1057">
        <v>17370</v>
      </c>
      <c r="B1057">
        <v>110</v>
      </c>
      <c r="C1057" t="s">
        <v>465</v>
      </c>
      <c r="D1057">
        <v>104</v>
      </c>
      <c r="E1057" t="s">
        <v>39</v>
      </c>
      <c r="F1057" s="2">
        <v>45463</v>
      </c>
      <c r="G1057" t="s">
        <v>466</v>
      </c>
      <c r="H1057" t="s">
        <v>470</v>
      </c>
      <c r="I1057">
        <v>10</v>
      </c>
    </row>
    <row r="1058" spans="1:9" x14ac:dyDescent="0.35">
      <c r="A1058">
        <v>17371</v>
      </c>
      <c r="B1058">
        <v>110</v>
      </c>
      <c r="C1058" t="s">
        <v>465</v>
      </c>
      <c r="D1058">
        <v>104</v>
      </c>
      <c r="E1058" t="s">
        <v>39</v>
      </c>
      <c r="F1058" s="2">
        <v>45463</v>
      </c>
      <c r="G1058" t="s">
        <v>468</v>
      </c>
      <c r="H1058" t="s">
        <v>1037</v>
      </c>
      <c r="I1058">
        <v>-174.99</v>
      </c>
    </row>
    <row r="1059" spans="1:9" x14ac:dyDescent="0.35">
      <c r="A1059">
        <v>17372</v>
      </c>
      <c r="B1059">
        <v>110</v>
      </c>
      <c r="C1059" t="s">
        <v>465</v>
      </c>
      <c r="D1059">
        <v>104</v>
      </c>
      <c r="E1059" t="s">
        <v>39</v>
      </c>
      <c r="F1059" s="2">
        <v>45463</v>
      </c>
      <c r="G1059" t="s">
        <v>468</v>
      </c>
      <c r="H1059" t="s">
        <v>1038</v>
      </c>
      <c r="I1059">
        <v>-18907.27</v>
      </c>
    </row>
    <row r="1060" spans="1:9" x14ac:dyDescent="0.35">
      <c r="A1060">
        <v>17374</v>
      </c>
      <c r="B1060">
        <v>110</v>
      </c>
      <c r="C1060" t="s">
        <v>465</v>
      </c>
      <c r="D1060">
        <v>104</v>
      </c>
      <c r="E1060" t="s">
        <v>39</v>
      </c>
      <c r="F1060" s="2">
        <v>45463</v>
      </c>
      <c r="G1060" t="s">
        <v>468</v>
      </c>
      <c r="H1060" t="s">
        <v>1039</v>
      </c>
      <c r="I1060">
        <v>-351.05</v>
      </c>
    </row>
    <row r="1061" spans="1:9" x14ac:dyDescent="0.35">
      <c r="A1061">
        <v>17375</v>
      </c>
      <c r="B1061">
        <v>110</v>
      </c>
      <c r="C1061" t="s">
        <v>465</v>
      </c>
      <c r="D1061">
        <v>104</v>
      </c>
      <c r="E1061" t="s">
        <v>39</v>
      </c>
      <c r="F1061" s="2">
        <v>45463</v>
      </c>
      <c r="G1061" t="s">
        <v>468</v>
      </c>
      <c r="H1061" t="s">
        <v>1040</v>
      </c>
      <c r="I1061">
        <v>-5700</v>
      </c>
    </row>
    <row r="1062" spans="1:9" x14ac:dyDescent="0.35">
      <c r="A1062">
        <v>17476</v>
      </c>
      <c r="B1062">
        <v>127</v>
      </c>
      <c r="C1062" t="s">
        <v>471</v>
      </c>
      <c r="D1062">
        <v>104</v>
      </c>
      <c r="E1062" t="s">
        <v>39</v>
      </c>
      <c r="F1062" s="2">
        <v>45463</v>
      </c>
      <c r="G1062" t="s">
        <v>466</v>
      </c>
      <c r="H1062" t="s">
        <v>470</v>
      </c>
      <c r="I1062">
        <v>30000</v>
      </c>
    </row>
    <row r="1063" spans="1:9" x14ac:dyDescent="0.35">
      <c r="A1063">
        <v>17477</v>
      </c>
      <c r="B1063">
        <v>127</v>
      </c>
      <c r="C1063" t="s">
        <v>471</v>
      </c>
      <c r="D1063">
        <v>104</v>
      </c>
      <c r="E1063" t="s">
        <v>39</v>
      </c>
      <c r="F1063" s="2">
        <v>45463</v>
      </c>
      <c r="G1063" t="s">
        <v>466</v>
      </c>
      <c r="H1063" t="s">
        <v>470</v>
      </c>
      <c r="I1063">
        <v>10</v>
      </c>
    </row>
    <row r="1064" spans="1:9" x14ac:dyDescent="0.35">
      <c r="A1064">
        <v>17478</v>
      </c>
      <c r="B1064">
        <v>127</v>
      </c>
      <c r="C1064" t="s">
        <v>471</v>
      </c>
      <c r="D1064">
        <v>104</v>
      </c>
      <c r="E1064" t="s">
        <v>39</v>
      </c>
      <c r="F1064" s="2">
        <v>45463</v>
      </c>
      <c r="G1064" t="s">
        <v>468</v>
      </c>
      <c r="H1064" t="s">
        <v>873</v>
      </c>
      <c r="I1064">
        <v>-755.94</v>
      </c>
    </row>
    <row r="1065" spans="1:9" x14ac:dyDescent="0.35">
      <c r="A1065">
        <v>17479</v>
      </c>
      <c r="B1065">
        <v>127</v>
      </c>
      <c r="C1065" t="s">
        <v>471</v>
      </c>
      <c r="D1065">
        <v>104</v>
      </c>
      <c r="E1065" t="s">
        <v>39</v>
      </c>
      <c r="F1065" s="2">
        <v>45463</v>
      </c>
      <c r="G1065" t="s">
        <v>468</v>
      </c>
      <c r="H1065" t="s">
        <v>1041</v>
      </c>
      <c r="I1065">
        <v>-185</v>
      </c>
    </row>
    <row r="1066" spans="1:9" x14ac:dyDescent="0.35">
      <c r="A1066">
        <v>17480</v>
      </c>
      <c r="B1066">
        <v>127</v>
      </c>
      <c r="C1066" t="s">
        <v>471</v>
      </c>
      <c r="D1066">
        <v>104</v>
      </c>
      <c r="E1066" t="s">
        <v>39</v>
      </c>
      <c r="F1066" s="2">
        <v>45463</v>
      </c>
      <c r="G1066" t="s">
        <v>468</v>
      </c>
      <c r="H1066" t="s">
        <v>1042</v>
      </c>
      <c r="I1066">
        <v>-315.60000000000002</v>
      </c>
    </row>
    <row r="1067" spans="1:9" x14ac:dyDescent="0.35">
      <c r="A1067">
        <v>17481</v>
      </c>
      <c r="B1067">
        <v>127</v>
      </c>
      <c r="C1067" t="s">
        <v>471</v>
      </c>
      <c r="D1067">
        <v>104</v>
      </c>
      <c r="E1067" t="s">
        <v>39</v>
      </c>
      <c r="F1067" s="2">
        <v>45463</v>
      </c>
      <c r="G1067" t="s">
        <v>468</v>
      </c>
      <c r="H1067" t="s">
        <v>1043</v>
      </c>
      <c r="I1067">
        <v>-568.03</v>
      </c>
    </row>
    <row r="1068" spans="1:9" x14ac:dyDescent="0.35">
      <c r="A1068">
        <v>17482</v>
      </c>
      <c r="B1068">
        <v>127</v>
      </c>
      <c r="C1068" t="s">
        <v>471</v>
      </c>
      <c r="D1068">
        <v>104</v>
      </c>
      <c r="E1068" t="s">
        <v>39</v>
      </c>
      <c r="F1068" s="2">
        <v>45463</v>
      </c>
      <c r="G1068" t="s">
        <v>468</v>
      </c>
      <c r="H1068" t="s">
        <v>1044</v>
      </c>
      <c r="I1068">
        <v>-722.7</v>
      </c>
    </row>
    <row r="1069" spans="1:9" x14ac:dyDescent="0.35">
      <c r="A1069">
        <v>17483</v>
      </c>
      <c r="B1069">
        <v>127</v>
      </c>
      <c r="C1069" t="s">
        <v>471</v>
      </c>
      <c r="D1069">
        <v>104</v>
      </c>
      <c r="E1069" t="s">
        <v>39</v>
      </c>
      <c r="F1069" s="2">
        <v>45463</v>
      </c>
      <c r="G1069" t="s">
        <v>468</v>
      </c>
      <c r="H1069" t="s">
        <v>1045</v>
      </c>
      <c r="I1069">
        <v>-896.29</v>
      </c>
    </row>
    <row r="1070" spans="1:9" x14ac:dyDescent="0.35">
      <c r="A1070">
        <v>17484</v>
      </c>
      <c r="B1070">
        <v>127</v>
      </c>
      <c r="C1070" t="s">
        <v>471</v>
      </c>
      <c r="D1070">
        <v>104</v>
      </c>
      <c r="E1070" t="s">
        <v>39</v>
      </c>
      <c r="F1070" s="2">
        <v>45463</v>
      </c>
      <c r="G1070" t="s">
        <v>468</v>
      </c>
      <c r="H1070" t="s">
        <v>1046</v>
      </c>
      <c r="I1070">
        <v>-11344.64</v>
      </c>
    </row>
    <row r="1071" spans="1:9" x14ac:dyDescent="0.35">
      <c r="A1071">
        <v>17485</v>
      </c>
      <c r="B1071">
        <v>127</v>
      </c>
      <c r="C1071" t="s">
        <v>471</v>
      </c>
      <c r="D1071">
        <v>104</v>
      </c>
      <c r="E1071" t="s">
        <v>39</v>
      </c>
      <c r="F1071" s="2">
        <v>45463</v>
      </c>
      <c r="G1071" t="s">
        <v>468</v>
      </c>
      <c r="H1071" t="s">
        <v>480</v>
      </c>
      <c r="I1071">
        <v>-9</v>
      </c>
    </row>
    <row r="1072" spans="1:9" x14ac:dyDescent="0.35">
      <c r="A1072">
        <v>17486</v>
      </c>
      <c r="B1072">
        <v>127</v>
      </c>
      <c r="C1072" t="s">
        <v>471</v>
      </c>
      <c r="D1072">
        <v>104</v>
      </c>
      <c r="E1072" t="s">
        <v>39</v>
      </c>
      <c r="F1072" s="2">
        <v>45463</v>
      </c>
      <c r="G1072" t="s">
        <v>468</v>
      </c>
      <c r="H1072" t="s">
        <v>480</v>
      </c>
      <c r="I1072">
        <v>-9</v>
      </c>
    </row>
    <row r="1073" spans="1:9" x14ac:dyDescent="0.35">
      <c r="A1073">
        <v>17487</v>
      </c>
      <c r="B1073">
        <v>127</v>
      </c>
      <c r="C1073" t="s">
        <v>471</v>
      </c>
      <c r="D1073">
        <v>104</v>
      </c>
      <c r="E1073" t="s">
        <v>39</v>
      </c>
      <c r="F1073" s="2">
        <v>45463</v>
      </c>
      <c r="G1073" t="s">
        <v>468</v>
      </c>
      <c r="H1073" t="s">
        <v>470</v>
      </c>
      <c r="I1073">
        <v>-13700</v>
      </c>
    </row>
    <row r="1074" spans="1:9" x14ac:dyDescent="0.35">
      <c r="A1074">
        <v>17489</v>
      </c>
      <c r="B1074">
        <v>127</v>
      </c>
      <c r="C1074" t="s">
        <v>471</v>
      </c>
      <c r="D1074">
        <v>104</v>
      </c>
      <c r="E1074" t="s">
        <v>39</v>
      </c>
      <c r="F1074" s="2">
        <v>45463</v>
      </c>
      <c r="G1074" t="s">
        <v>468</v>
      </c>
      <c r="H1074" t="s">
        <v>1047</v>
      </c>
      <c r="I1074">
        <v>-1200</v>
      </c>
    </row>
    <row r="1075" spans="1:9" x14ac:dyDescent="0.35">
      <c r="A1075">
        <v>17490</v>
      </c>
      <c r="B1075">
        <v>127</v>
      </c>
      <c r="C1075" t="s">
        <v>471</v>
      </c>
      <c r="D1075">
        <v>104</v>
      </c>
      <c r="E1075" t="s">
        <v>39</v>
      </c>
      <c r="F1075" s="2">
        <v>45463</v>
      </c>
      <c r="G1075" t="s">
        <v>468</v>
      </c>
      <c r="H1075" t="s">
        <v>1048</v>
      </c>
      <c r="I1075">
        <v>-35.159999999999997</v>
      </c>
    </row>
    <row r="1076" spans="1:9" x14ac:dyDescent="0.35">
      <c r="A1076">
        <v>17363</v>
      </c>
      <c r="B1076">
        <v>110</v>
      </c>
      <c r="C1076" t="s">
        <v>465</v>
      </c>
      <c r="D1076">
        <v>104</v>
      </c>
      <c r="E1076" t="s">
        <v>39</v>
      </c>
      <c r="F1076" s="2">
        <v>45462</v>
      </c>
      <c r="G1076" t="s">
        <v>466</v>
      </c>
      <c r="H1076" t="s">
        <v>470</v>
      </c>
      <c r="I1076">
        <v>10</v>
      </c>
    </row>
    <row r="1077" spans="1:9" x14ac:dyDescent="0.35">
      <c r="A1077">
        <v>17364</v>
      </c>
      <c r="B1077">
        <v>110</v>
      </c>
      <c r="C1077" t="s">
        <v>465</v>
      </c>
      <c r="D1077">
        <v>104</v>
      </c>
      <c r="E1077" t="s">
        <v>39</v>
      </c>
      <c r="F1077" s="2">
        <v>45462</v>
      </c>
      <c r="G1077" t="s">
        <v>466</v>
      </c>
      <c r="H1077" t="s">
        <v>470</v>
      </c>
      <c r="I1077">
        <v>8700</v>
      </c>
    </row>
    <row r="1078" spans="1:9" x14ac:dyDescent="0.35">
      <c r="A1078">
        <v>17365</v>
      </c>
      <c r="B1078">
        <v>110</v>
      </c>
      <c r="C1078" t="s">
        <v>465</v>
      </c>
      <c r="D1078">
        <v>104</v>
      </c>
      <c r="E1078" t="s">
        <v>39</v>
      </c>
      <c r="F1078" s="2">
        <v>45462</v>
      </c>
      <c r="G1078" t="s">
        <v>466</v>
      </c>
      <c r="H1078" t="s">
        <v>482</v>
      </c>
      <c r="I1078">
        <v>812.35</v>
      </c>
    </row>
    <row r="1079" spans="1:9" x14ac:dyDescent="0.35">
      <c r="A1079">
        <v>17366</v>
      </c>
      <c r="B1079">
        <v>110</v>
      </c>
      <c r="C1079" t="s">
        <v>465</v>
      </c>
      <c r="D1079">
        <v>104</v>
      </c>
      <c r="E1079" t="s">
        <v>39</v>
      </c>
      <c r="F1079" s="2">
        <v>45462</v>
      </c>
      <c r="G1079" t="s">
        <v>466</v>
      </c>
      <c r="H1079" t="s">
        <v>583</v>
      </c>
      <c r="I1079">
        <v>1738.57</v>
      </c>
    </row>
    <row r="1080" spans="1:9" x14ac:dyDescent="0.35">
      <c r="A1080">
        <v>17367</v>
      </c>
      <c r="B1080">
        <v>110</v>
      </c>
      <c r="C1080" t="s">
        <v>465</v>
      </c>
      <c r="D1080">
        <v>104</v>
      </c>
      <c r="E1080" t="s">
        <v>39</v>
      </c>
      <c r="F1080" s="2">
        <v>45462</v>
      </c>
      <c r="G1080" t="s">
        <v>466</v>
      </c>
      <c r="H1080" t="s">
        <v>1049</v>
      </c>
      <c r="I1080">
        <v>600.73</v>
      </c>
    </row>
    <row r="1081" spans="1:9" x14ac:dyDescent="0.35">
      <c r="A1081">
        <v>17368</v>
      </c>
      <c r="B1081">
        <v>110</v>
      </c>
      <c r="C1081" t="s">
        <v>465</v>
      </c>
      <c r="D1081">
        <v>104</v>
      </c>
      <c r="E1081" t="s">
        <v>39</v>
      </c>
      <c r="F1081" s="2">
        <v>45462</v>
      </c>
      <c r="G1081" t="s">
        <v>468</v>
      </c>
      <c r="H1081" t="s">
        <v>652</v>
      </c>
      <c r="I1081">
        <v>-11861.65</v>
      </c>
    </row>
    <row r="1082" spans="1:9" x14ac:dyDescent="0.35">
      <c r="A1082">
        <v>17453</v>
      </c>
      <c r="B1082">
        <v>127</v>
      </c>
      <c r="C1082" t="s">
        <v>471</v>
      </c>
      <c r="D1082">
        <v>104</v>
      </c>
      <c r="E1082" t="s">
        <v>39</v>
      </c>
      <c r="F1082" s="2">
        <v>45462</v>
      </c>
      <c r="G1082" t="s">
        <v>466</v>
      </c>
      <c r="H1082" t="s">
        <v>470</v>
      </c>
      <c r="I1082">
        <v>10</v>
      </c>
    </row>
    <row r="1083" spans="1:9" x14ac:dyDescent="0.35">
      <c r="A1083">
        <v>17454</v>
      </c>
      <c r="B1083">
        <v>127</v>
      </c>
      <c r="C1083" t="s">
        <v>471</v>
      </c>
      <c r="D1083">
        <v>104</v>
      </c>
      <c r="E1083" t="s">
        <v>39</v>
      </c>
      <c r="F1083" s="2">
        <v>45462</v>
      </c>
      <c r="G1083" t="s">
        <v>466</v>
      </c>
      <c r="H1083" t="s">
        <v>470</v>
      </c>
      <c r="I1083">
        <v>2000</v>
      </c>
    </row>
    <row r="1084" spans="1:9" x14ac:dyDescent="0.35">
      <c r="A1084">
        <v>17455</v>
      </c>
      <c r="B1084">
        <v>127</v>
      </c>
      <c r="C1084" t="s">
        <v>471</v>
      </c>
      <c r="D1084">
        <v>104</v>
      </c>
      <c r="E1084" t="s">
        <v>39</v>
      </c>
      <c r="F1084" s="2">
        <v>45462</v>
      </c>
      <c r="G1084" t="s">
        <v>466</v>
      </c>
      <c r="H1084" t="s">
        <v>470</v>
      </c>
      <c r="I1084">
        <v>18000</v>
      </c>
    </row>
    <row r="1085" spans="1:9" x14ac:dyDescent="0.35">
      <c r="A1085">
        <v>17456</v>
      </c>
      <c r="B1085">
        <v>127</v>
      </c>
      <c r="C1085" t="s">
        <v>471</v>
      </c>
      <c r="D1085">
        <v>104</v>
      </c>
      <c r="E1085" t="s">
        <v>39</v>
      </c>
      <c r="F1085" s="2">
        <v>45462</v>
      </c>
      <c r="G1085" t="s">
        <v>466</v>
      </c>
      <c r="H1085" t="s">
        <v>482</v>
      </c>
      <c r="I1085">
        <v>142.61000000000001</v>
      </c>
    </row>
    <row r="1086" spans="1:9" x14ac:dyDescent="0.35">
      <c r="A1086">
        <v>17457</v>
      </c>
      <c r="B1086">
        <v>127</v>
      </c>
      <c r="C1086" t="s">
        <v>471</v>
      </c>
      <c r="D1086">
        <v>104</v>
      </c>
      <c r="E1086" t="s">
        <v>39</v>
      </c>
      <c r="F1086" s="2">
        <v>45462</v>
      </c>
      <c r="G1086" t="s">
        <v>466</v>
      </c>
      <c r="H1086" t="s">
        <v>482</v>
      </c>
      <c r="I1086">
        <v>129.9</v>
      </c>
    </row>
    <row r="1087" spans="1:9" x14ac:dyDescent="0.35">
      <c r="A1087">
        <v>17458</v>
      </c>
      <c r="B1087">
        <v>127</v>
      </c>
      <c r="C1087" t="s">
        <v>471</v>
      </c>
      <c r="D1087">
        <v>104</v>
      </c>
      <c r="E1087" t="s">
        <v>39</v>
      </c>
      <c r="F1087" s="2">
        <v>45462</v>
      </c>
      <c r="G1087" t="s">
        <v>466</v>
      </c>
      <c r="H1087" t="s">
        <v>482</v>
      </c>
      <c r="I1087">
        <v>7437.71</v>
      </c>
    </row>
    <row r="1088" spans="1:9" x14ac:dyDescent="0.35">
      <c r="A1088">
        <v>17459</v>
      </c>
      <c r="B1088">
        <v>127</v>
      </c>
      <c r="C1088" t="s">
        <v>471</v>
      </c>
      <c r="D1088">
        <v>104</v>
      </c>
      <c r="E1088" t="s">
        <v>39</v>
      </c>
      <c r="F1088" s="2">
        <v>45462</v>
      </c>
      <c r="G1088" t="s">
        <v>466</v>
      </c>
      <c r="H1088" t="s">
        <v>1050</v>
      </c>
      <c r="I1088">
        <v>58.92</v>
      </c>
    </row>
    <row r="1089" spans="1:9" x14ac:dyDescent="0.35">
      <c r="A1089">
        <v>17460</v>
      </c>
      <c r="B1089">
        <v>127</v>
      </c>
      <c r="C1089" t="s">
        <v>471</v>
      </c>
      <c r="D1089">
        <v>104</v>
      </c>
      <c r="E1089" t="s">
        <v>39</v>
      </c>
      <c r="F1089" s="2">
        <v>45462</v>
      </c>
      <c r="G1089" t="s">
        <v>468</v>
      </c>
      <c r="H1089" t="s">
        <v>1051</v>
      </c>
      <c r="I1089">
        <v>-138.5</v>
      </c>
    </row>
    <row r="1090" spans="1:9" x14ac:dyDescent="0.35">
      <c r="A1090">
        <v>17461</v>
      </c>
      <c r="B1090">
        <v>127</v>
      </c>
      <c r="C1090" t="s">
        <v>471</v>
      </c>
      <c r="D1090">
        <v>104</v>
      </c>
      <c r="E1090" t="s">
        <v>39</v>
      </c>
      <c r="F1090" s="2">
        <v>45462</v>
      </c>
      <c r="G1090" t="s">
        <v>468</v>
      </c>
      <c r="H1090" t="s">
        <v>1052</v>
      </c>
      <c r="I1090">
        <v>-508</v>
      </c>
    </row>
    <row r="1091" spans="1:9" x14ac:dyDescent="0.35">
      <c r="A1091">
        <v>17462</v>
      </c>
      <c r="B1091">
        <v>127</v>
      </c>
      <c r="C1091" t="s">
        <v>471</v>
      </c>
      <c r="D1091">
        <v>104</v>
      </c>
      <c r="E1091" t="s">
        <v>39</v>
      </c>
      <c r="F1091" s="2">
        <v>45462</v>
      </c>
      <c r="G1091" t="s">
        <v>468</v>
      </c>
      <c r="H1091" t="s">
        <v>1053</v>
      </c>
      <c r="I1091">
        <v>-755.95</v>
      </c>
    </row>
    <row r="1092" spans="1:9" x14ac:dyDescent="0.35">
      <c r="A1092">
        <v>17463</v>
      </c>
      <c r="B1092">
        <v>127</v>
      </c>
      <c r="C1092" t="s">
        <v>471</v>
      </c>
      <c r="D1092">
        <v>104</v>
      </c>
      <c r="E1092" t="s">
        <v>39</v>
      </c>
      <c r="F1092" s="2">
        <v>45462</v>
      </c>
      <c r="G1092" t="s">
        <v>468</v>
      </c>
      <c r="H1092" t="s">
        <v>1054</v>
      </c>
      <c r="I1092">
        <v>-840</v>
      </c>
    </row>
    <row r="1093" spans="1:9" x14ac:dyDescent="0.35">
      <c r="A1093">
        <v>17464</v>
      </c>
      <c r="B1093">
        <v>127</v>
      </c>
      <c r="C1093" t="s">
        <v>471</v>
      </c>
      <c r="D1093">
        <v>104</v>
      </c>
      <c r="E1093" t="s">
        <v>39</v>
      </c>
      <c r="F1093" s="2">
        <v>45462</v>
      </c>
      <c r="G1093" t="s">
        <v>468</v>
      </c>
      <c r="H1093" t="s">
        <v>1055</v>
      </c>
      <c r="I1093">
        <v>-1209.83</v>
      </c>
    </row>
    <row r="1094" spans="1:9" x14ac:dyDescent="0.35">
      <c r="A1094">
        <v>17465</v>
      </c>
      <c r="B1094">
        <v>127</v>
      </c>
      <c r="C1094" t="s">
        <v>471</v>
      </c>
      <c r="D1094">
        <v>104</v>
      </c>
      <c r="E1094" t="s">
        <v>39</v>
      </c>
      <c r="F1094" s="2">
        <v>45462</v>
      </c>
      <c r="G1094" t="s">
        <v>468</v>
      </c>
      <c r="H1094" t="s">
        <v>1056</v>
      </c>
      <c r="I1094">
        <v>-1447.85</v>
      </c>
    </row>
    <row r="1095" spans="1:9" x14ac:dyDescent="0.35">
      <c r="A1095">
        <v>17466</v>
      </c>
      <c r="B1095">
        <v>127</v>
      </c>
      <c r="C1095" t="s">
        <v>471</v>
      </c>
      <c r="D1095">
        <v>104</v>
      </c>
      <c r="E1095" t="s">
        <v>39</v>
      </c>
      <c r="F1095" s="2">
        <v>45462</v>
      </c>
      <c r="G1095" t="s">
        <v>468</v>
      </c>
      <c r="H1095" t="s">
        <v>1057</v>
      </c>
      <c r="I1095">
        <v>-5466.74</v>
      </c>
    </row>
    <row r="1096" spans="1:9" x14ac:dyDescent="0.35">
      <c r="A1096">
        <v>17467</v>
      </c>
      <c r="B1096">
        <v>127</v>
      </c>
      <c r="C1096" t="s">
        <v>471</v>
      </c>
      <c r="D1096">
        <v>104</v>
      </c>
      <c r="E1096" t="s">
        <v>39</v>
      </c>
      <c r="F1096" s="2">
        <v>45462</v>
      </c>
      <c r="G1096" t="s">
        <v>468</v>
      </c>
      <c r="H1096" t="s">
        <v>1058</v>
      </c>
      <c r="I1096">
        <v>-2600.8000000000002</v>
      </c>
    </row>
    <row r="1097" spans="1:9" x14ac:dyDescent="0.35">
      <c r="A1097">
        <v>17468</v>
      </c>
      <c r="B1097">
        <v>127</v>
      </c>
      <c r="C1097" t="s">
        <v>471</v>
      </c>
      <c r="D1097">
        <v>104</v>
      </c>
      <c r="E1097" t="s">
        <v>39</v>
      </c>
      <c r="F1097" s="2">
        <v>45462</v>
      </c>
      <c r="G1097" t="s">
        <v>468</v>
      </c>
      <c r="H1097" t="s">
        <v>1059</v>
      </c>
      <c r="I1097">
        <v>-1226.5</v>
      </c>
    </row>
    <row r="1098" spans="1:9" x14ac:dyDescent="0.35">
      <c r="A1098">
        <v>17469</v>
      </c>
      <c r="B1098">
        <v>127</v>
      </c>
      <c r="C1098" t="s">
        <v>471</v>
      </c>
      <c r="D1098">
        <v>104</v>
      </c>
      <c r="E1098" t="s">
        <v>39</v>
      </c>
      <c r="F1098" s="2">
        <v>45462</v>
      </c>
      <c r="G1098" t="s">
        <v>468</v>
      </c>
      <c r="H1098" t="s">
        <v>1060</v>
      </c>
      <c r="I1098">
        <v>-1620.82</v>
      </c>
    </row>
    <row r="1099" spans="1:9" x14ac:dyDescent="0.35">
      <c r="A1099">
        <v>17470</v>
      </c>
      <c r="B1099">
        <v>127</v>
      </c>
      <c r="C1099" t="s">
        <v>471</v>
      </c>
      <c r="D1099">
        <v>104</v>
      </c>
      <c r="E1099" t="s">
        <v>39</v>
      </c>
      <c r="F1099" s="2">
        <v>45462</v>
      </c>
      <c r="G1099" t="s">
        <v>468</v>
      </c>
      <c r="H1099" t="s">
        <v>974</v>
      </c>
      <c r="I1099">
        <v>-4292.26</v>
      </c>
    </row>
    <row r="1100" spans="1:9" x14ac:dyDescent="0.35">
      <c r="A1100">
        <v>17471</v>
      </c>
      <c r="B1100">
        <v>127</v>
      </c>
      <c r="C1100" t="s">
        <v>471</v>
      </c>
      <c r="D1100">
        <v>104</v>
      </c>
      <c r="E1100" t="s">
        <v>39</v>
      </c>
      <c r="F1100" s="2">
        <v>45462</v>
      </c>
      <c r="G1100" t="s">
        <v>468</v>
      </c>
      <c r="H1100" t="s">
        <v>1061</v>
      </c>
      <c r="I1100">
        <v>-220.01</v>
      </c>
    </row>
    <row r="1101" spans="1:9" x14ac:dyDescent="0.35">
      <c r="A1101">
        <v>17472</v>
      </c>
      <c r="B1101">
        <v>127</v>
      </c>
      <c r="C1101" t="s">
        <v>471</v>
      </c>
      <c r="D1101">
        <v>104</v>
      </c>
      <c r="E1101" t="s">
        <v>39</v>
      </c>
      <c r="F1101" s="2">
        <v>45462</v>
      </c>
      <c r="G1101" t="s">
        <v>468</v>
      </c>
      <c r="H1101" t="s">
        <v>1062</v>
      </c>
      <c r="I1101">
        <v>-342</v>
      </c>
    </row>
    <row r="1102" spans="1:9" x14ac:dyDescent="0.35">
      <c r="A1102">
        <v>17473</v>
      </c>
      <c r="B1102">
        <v>127</v>
      </c>
      <c r="C1102" t="s">
        <v>471</v>
      </c>
      <c r="D1102">
        <v>104</v>
      </c>
      <c r="E1102" t="s">
        <v>39</v>
      </c>
      <c r="F1102" s="2">
        <v>45462</v>
      </c>
      <c r="G1102" t="s">
        <v>468</v>
      </c>
      <c r="H1102" t="s">
        <v>1063</v>
      </c>
      <c r="I1102">
        <v>-815</v>
      </c>
    </row>
    <row r="1103" spans="1:9" x14ac:dyDescent="0.35">
      <c r="A1103">
        <v>17474</v>
      </c>
      <c r="B1103">
        <v>127</v>
      </c>
      <c r="C1103" t="s">
        <v>471</v>
      </c>
      <c r="D1103">
        <v>104</v>
      </c>
      <c r="E1103" t="s">
        <v>39</v>
      </c>
      <c r="F1103" s="2">
        <v>45462</v>
      </c>
      <c r="G1103" t="s">
        <v>468</v>
      </c>
      <c r="H1103" t="s">
        <v>1064</v>
      </c>
      <c r="I1103">
        <v>-58.92</v>
      </c>
    </row>
    <row r="1104" spans="1:9" x14ac:dyDescent="0.35">
      <c r="A1104">
        <v>17475</v>
      </c>
      <c r="B1104">
        <v>127</v>
      </c>
      <c r="C1104" t="s">
        <v>471</v>
      </c>
      <c r="D1104">
        <v>104</v>
      </c>
      <c r="E1104" t="s">
        <v>39</v>
      </c>
      <c r="F1104" s="2">
        <v>45462</v>
      </c>
      <c r="G1104" t="s">
        <v>468</v>
      </c>
      <c r="H1104" t="s">
        <v>882</v>
      </c>
      <c r="I1104">
        <v>-6227.96</v>
      </c>
    </row>
    <row r="1105" spans="1:9" x14ac:dyDescent="0.35">
      <c r="A1105">
        <v>16369</v>
      </c>
      <c r="B1105">
        <v>127</v>
      </c>
      <c r="C1105" t="s">
        <v>471</v>
      </c>
      <c r="D1105">
        <v>104</v>
      </c>
      <c r="E1105" t="s">
        <v>39</v>
      </c>
      <c r="F1105" s="2">
        <v>45461</v>
      </c>
      <c r="G1105" t="s">
        <v>466</v>
      </c>
      <c r="H1105" t="s">
        <v>470</v>
      </c>
      <c r="I1105">
        <v>10</v>
      </c>
    </row>
    <row r="1106" spans="1:9" x14ac:dyDescent="0.35">
      <c r="A1106">
        <v>16370</v>
      </c>
      <c r="B1106">
        <v>127</v>
      </c>
      <c r="C1106" t="s">
        <v>471</v>
      </c>
      <c r="D1106">
        <v>104</v>
      </c>
      <c r="E1106" t="s">
        <v>39</v>
      </c>
      <c r="F1106" s="2">
        <v>45461</v>
      </c>
      <c r="G1106" t="s">
        <v>466</v>
      </c>
      <c r="H1106" t="s">
        <v>470</v>
      </c>
      <c r="I1106">
        <v>35000</v>
      </c>
    </row>
    <row r="1107" spans="1:9" x14ac:dyDescent="0.35">
      <c r="A1107">
        <v>16372</v>
      </c>
      <c r="B1107">
        <v>127</v>
      </c>
      <c r="C1107" t="s">
        <v>471</v>
      </c>
      <c r="D1107">
        <v>104</v>
      </c>
      <c r="E1107" t="s">
        <v>39</v>
      </c>
      <c r="F1107" s="2">
        <v>45461</v>
      </c>
      <c r="G1107" t="s">
        <v>468</v>
      </c>
      <c r="H1107" t="s">
        <v>1065</v>
      </c>
      <c r="I1107">
        <v>-55</v>
      </c>
    </row>
    <row r="1108" spans="1:9" x14ac:dyDescent="0.35">
      <c r="A1108">
        <v>16373</v>
      </c>
      <c r="B1108">
        <v>127</v>
      </c>
      <c r="C1108" t="s">
        <v>471</v>
      </c>
      <c r="D1108">
        <v>104</v>
      </c>
      <c r="E1108" t="s">
        <v>39</v>
      </c>
      <c r="F1108" s="2">
        <v>45461</v>
      </c>
      <c r="G1108" t="s">
        <v>468</v>
      </c>
      <c r="H1108" t="s">
        <v>1066</v>
      </c>
      <c r="I1108">
        <v>-181.97</v>
      </c>
    </row>
    <row r="1109" spans="1:9" x14ac:dyDescent="0.35">
      <c r="A1109">
        <v>16374</v>
      </c>
      <c r="B1109">
        <v>127</v>
      </c>
      <c r="C1109" t="s">
        <v>471</v>
      </c>
      <c r="D1109">
        <v>104</v>
      </c>
      <c r="E1109" t="s">
        <v>39</v>
      </c>
      <c r="F1109" s="2">
        <v>45461</v>
      </c>
      <c r="G1109" t="s">
        <v>468</v>
      </c>
      <c r="H1109" t="s">
        <v>1067</v>
      </c>
      <c r="I1109">
        <v>-316</v>
      </c>
    </row>
    <row r="1110" spans="1:9" x14ac:dyDescent="0.35">
      <c r="A1110">
        <v>16375</v>
      </c>
      <c r="B1110">
        <v>127</v>
      </c>
      <c r="C1110" t="s">
        <v>471</v>
      </c>
      <c r="D1110">
        <v>104</v>
      </c>
      <c r="E1110" t="s">
        <v>39</v>
      </c>
      <c r="F1110" s="2">
        <v>45461</v>
      </c>
      <c r="G1110" t="s">
        <v>468</v>
      </c>
      <c r="H1110" t="s">
        <v>1068</v>
      </c>
      <c r="I1110">
        <v>-569.70000000000005</v>
      </c>
    </row>
    <row r="1111" spans="1:9" x14ac:dyDescent="0.35">
      <c r="A1111">
        <v>16376</v>
      </c>
      <c r="B1111">
        <v>127</v>
      </c>
      <c r="C1111" t="s">
        <v>471</v>
      </c>
      <c r="D1111">
        <v>104</v>
      </c>
      <c r="E1111" t="s">
        <v>39</v>
      </c>
      <c r="F1111" s="2">
        <v>45461</v>
      </c>
      <c r="G1111" t="s">
        <v>468</v>
      </c>
      <c r="H1111" t="s">
        <v>1069</v>
      </c>
      <c r="I1111">
        <v>-761.47</v>
      </c>
    </row>
    <row r="1112" spans="1:9" x14ac:dyDescent="0.35">
      <c r="A1112">
        <v>16377</v>
      </c>
      <c r="B1112">
        <v>127</v>
      </c>
      <c r="C1112" t="s">
        <v>471</v>
      </c>
      <c r="D1112">
        <v>104</v>
      </c>
      <c r="E1112" t="s">
        <v>39</v>
      </c>
      <c r="F1112" s="2">
        <v>45461</v>
      </c>
      <c r="G1112" t="s">
        <v>468</v>
      </c>
      <c r="H1112" t="s">
        <v>1070</v>
      </c>
      <c r="I1112">
        <v>-1232.0999999999999</v>
      </c>
    </row>
    <row r="1113" spans="1:9" x14ac:dyDescent="0.35">
      <c r="A1113">
        <v>16378</v>
      </c>
      <c r="B1113">
        <v>127</v>
      </c>
      <c r="C1113" t="s">
        <v>471</v>
      </c>
      <c r="D1113">
        <v>104</v>
      </c>
      <c r="E1113" t="s">
        <v>39</v>
      </c>
      <c r="F1113" s="2">
        <v>45461</v>
      </c>
      <c r="G1113" t="s">
        <v>468</v>
      </c>
      <c r="H1113" t="s">
        <v>1071</v>
      </c>
      <c r="I1113">
        <v>-1404.6</v>
      </c>
    </row>
    <row r="1114" spans="1:9" x14ac:dyDescent="0.35">
      <c r="A1114">
        <v>16379</v>
      </c>
      <c r="B1114">
        <v>127</v>
      </c>
      <c r="C1114" t="s">
        <v>471</v>
      </c>
      <c r="D1114">
        <v>104</v>
      </c>
      <c r="E1114" t="s">
        <v>39</v>
      </c>
      <c r="F1114" s="2">
        <v>45461</v>
      </c>
      <c r="G1114" t="s">
        <v>468</v>
      </c>
      <c r="H1114" t="s">
        <v>987</v>
      </c>
      <c r="I1114">
        <v>-480</v>
      </c>
    </row>
    <row r="1115" spans="1:9" x14ac:dyDescent="0.35">
      <c r="A1115">
        <v>16380</v>
      </c>
      <c r="B1115">
        <v>127</v>
      </c>
      <c r="C1115" t="s">
        <v>471</v>
      </c>
      <c r="D1115">
        <v>104</v>
      </c>
      <c r="E1115" t="s">
        <v>39</v>
      </c>
      <c r="F1115" s="2">
        <v>45461</v>
      </c>
      <c r="G1115" t="s">
        <v>468</v>
      </c>
      <c r="H1115" t="s">
        <v>988</v>
      </c>
      <c r="I1115">
        <v>-1037.33</v>
      </c>
    </row>
    <row r="1116" spans="1:9" x14ac:dyDescent="0.35">
      <c r="A1116">
        <v>16381</v>
      </c>
      <c r="B1116">
        <v>127</v>
      </c>
      <c r="C1116" t="s">
        <v>471</v>
      </c>
      <c r="D1116">
        <v>104</v>
      </c>
      <c r="E1116" t="s">
        <v>39</v>
      </c>
      <c r="F1116" s="2">
        <v>45461</v>
      </c>
      <c r="G1116" t="s">
        <v>468</v>
      </c>
      <c r="H1116" t="s">
        <v>989</v>
      </c>
      <c r="I1116">
        <v>-1923.4</v>
      </c>
    </row>
    <row r="1117" spans="1:9" x14ac:dyDescent="0.35">
      <c r="A1117">
        <v>16382</v>
      </c>
      <c r="B1117">
        <v>127</v>
      </c>
      <c r="C1117" t="s">
        <v>471</v>
      </c>
      <c r="D1117">
        <v>104</v>
      </c>
      <c r="E1117" t="s">
        <v>39</v>
      </c>
      <c r="F1117" s="2">
        <v>45461</v>
      </c>
      <c r="G1117" t="s">
        <v>468</v>
      </c>
      <c r="H1117" t="s">
        <v>990</v>
      </c>
      <c r="I1117">
        <v>-2697.13</v>
      </c>
    </row>
    <row r="1118" spans="1:9" x14ac:dyDescent="0.35">
      <c r="A1118">
        <v>16383</v>
      </c>
      <c r="B1118">
        <v>127</v>
      </c>
      <c r="C1118" t="s">
        <v>471</v>
      </c>
      <c r="D1118">
        <v>104</v>
      </c>
      <c r="E1118" t="s">
        <v>39</v>
      </c>
      <c r="F1118" s="2">
        <v>45461</v>
      </c>
      <c r="G1118" t="s">
        <v>468</v>
      </c>
      <c r="H1118" t="s">
        <v>1072</v>
      </c>
      <c r="I1118">
        <v>-3677.53</v>
      </c>
    </row>
    <row r="1119" spans="1:9" x14ac:dyDescent="0.35">
      <c r="A1119">
        <v>16384</v>
      </c>
      <c r="B1119">
        <v>127</v>
      </c>
      <c r="C1119" t="s">
        <v>471</v>
      </c>
      <c r="D1119">
        <v>104</v>
      </c>
      <c r="E1119" t="s">
        <v>39</v>
      </c>
      <c r="F1119" s="2">
        <v>45461</v>
      </c>
      <c r="G1119" t="s">
        <v>468</v>
      </c>
      <c r="H1119" t="s">
        <v>908</v>
      </c>
      <c r="I1119">
        <v>-4439.2299999999996</v>
      </c>
    </row>
    <row r="1120" spans="1:9" x14ac:dyDescent="0.35">
      <c r="A1120">
        <v>16385</v>
      </c>
      <c r="B1120">
        <v>127</v>
      </c>
      <c r="C1120" t="s">
        <v>471</v>
      </c>
      <c r="D1120">
        <v>104</v>
      </c>
      <c r="E1120" t="s">
        <v>39</v>
      </c>
      <c r="F1120" s="2">
        <v>45461</v>
      </c>
      <c r="G1120" t="s">
        <v>468</v>
      </c>
      <c r="H1120" t="s">
        <v>1073</v>
      </c>
      <c r="I1120">
        <v>-1796.54</v>
      </c>
    </row>
    <row r="1121" spans="1:9" x14ac:dyDescent="0.35">
      <c r="A1121">
        <v>16386</v>
      </c>
      <c r="B1121">
        <v>127</v>
      </c>
      <c r="C1121" t="s">
        <v>471</v>
      </c>
      <c r="D1121">
        <v>104</v>
      </c>
      <c r="E1121" t="s">
        <v>39</v>
      </c>
      <c r="F1121" s="2">
        <v>45461</v>
      </c>
      <c r="G1121" t="s">
        <v>468</v>
      </c>
      <c r="H1121" t="s">
        <v>1074</v>
      </c>
      <c r="I1121">
        <v>-6910.3</v>
      </c>
    </row>
    <row r="1122" spans="1:9" x14ac:dyDescent="0.35">
      <c r="A1122">
        <v>16387</v>
      </c>
      <c r="B1122">
        <v>127</v>
      </c>
      <c r="C1122" t="s">
        <v>471</v>
      </c>
      <c r="D1122">
        <v>104</v>
      </c>
      <c r="E1122" t="s">
        <v>39</v>
      </c>
      <c r="F1122" s="2">
        <v>45461</v>
      </c>
      <c r="G1122" t="s">
        <v>468</v>
      </c>
      <c r="H1122" t="s">
        <v>480</v>
      </c>
      <c r="I1122">
        <v>-9</v>
      </c>
    </row>
    <row r="1123" spans="1:9" x14ac:dyDescent="0.35">
      <c r="A1123">
        <v>16388</v>
      </c>
      <c r="B1123">
        <v>127</v>
      </c>
      <c r="C1123" t="s">
        <v>471</v>
      </c>
      <c r="D1123">
        <v>104</v>
      </c>
      <c r="E1123" t="s">
        <v>39</v>
      </c>
      <c r="F1123" s="2">
        <v>45461</v>
      </c>
      <c r="G1123" t="s">
        <v>468</v>
      </c>
      <c r="H1123" t="s">
        <v>480</v>
      </c>
      <c r="I1123">
        <v>-9</v>
      </c>
    </row>
    <row r="1124" spans="1:9" x14ac:dyDescent="0.35">
      <c r="A1124">
        <v>16389</v>
      </c>
      <c r="B1124">
        <v>127</v>
      </c>
      <c r="C1124" t="s">
        <v>471</v>
      </c>
      <c r="D1124">
        <v>104</v>
      </c>
      <c r="E1124" t="s">
        <v>39</v>
      </c>
      <c r="F1124" s="2">
        <v>45461</v>
      </c>
      <c r="G1124" t="s">
        <v>468</v>
      </c>
      <c r="H1124" t="s">
        <v>480</v>
      </c>
      <c r="I1124">
        <v>-9</v>
      </c>
    </row>
    <row r="1125" spans="1:9" x14ac:dyDescent="0.35">
      <c r="A1125">
        <v>16390</v>
      </c>
      <c r="B1125">
        <v>127</v>
      </c>
      <c r="C1125" t="s">
        <v>471</v>
      </c>
      <c r="D1125">
        <v>104</v>
      </c>
      <c r="E1125" t="s">
        <v>39</v>
      </c>
      <c r="F1125" s="2">
        <v>45461</v>
      </c>
      <c r="G1125" t="s">
        <v>468</v>
      </c>
      <c r="H1125" t="s">
        <v>480</v>
      </c>
      <c r="I1125">
        <v>-9</v>
      </c>
    </row>
    <row r="1126" spans="1:9" x14ac:dyDescent="0.35">
      <c r="A1126">
        <v>16391</v>
      </c>
      <c r="B1126">
        <v>127</v>
      </c>
      <c r="C1126" t="s">
        <v>471</v>
      </c>
      <c r="D1126">
        <v>104</v>
      </c>
      <c r="E1126" t="s">
        <v>39</v>
      </c>
      <c r="F1126" s="2">
        <v>45461</v>
      </c>
      <c r="G1126" t="s">
        <v>468</v>
      </c>
      <c r="H1126" t="s">
        <v>480</v>
      </c>
      <c r="I1126">
        <v>-9</v>
      </c>
    </row>
    <row r="1127" spans="1:9" x14ac:dyDescent="0.35">
      <c r="A1127">
        <v>16392</v>
      </c>
      <c r="B1127">
        <v>127</v>
      </c>
      <c r="C1127" t="s">
        <v>471</v>
      </c>
      <c r="D1127">
        <v>104</v>
      </c>
      <c r="E1127" t="s">
        <v>39</v>
      </c>
      <c r="F1127" s="2">
        <v>45461</v>
      </c>
      <c r="G1127" t="s">
        <v>468</v>
      </c>
      <c r="H1127" t="s">
        <v>480</v>
      </c>
      <c r="I1127">
        <v>-9</v>
      </c>
    </row>
    <row r="1128" spans="1:9" x14ac:dyDescent="0.35">
      <c r="A1128">
        <v>16393</v>
      </c>
      <c r="B1128">
        <v>127</v>
      </c>
      <c r="C1128" t="s">
        <v>471</v>
      </c>
      <c r="D1128">
        <v>104</v>
      </c>
      <c r="E1128" t="s">
        <v>39</v>
      </c>
      <c r="F1128" s="2">
        <v>45461</v>
      </c>
      <c r="G1128" t="s">
        <v>468</v>
      </c>
      <c r="H1128" t="s">
        <v>480</v>
      </c>
      <c r="I1128">
        <v>-9</v>
      </c>
    </row>
    <row r="1129" spans="1:9" x14ac:dyDescent="0.35">
      <c r="A1129">
        <v>16394</v>
      </c>
      <c r="B1129">
        <v>127</v>
      </c>
      <c r="C1129" t="s">
        <v>471</v>
      </c>
      <c r="D1129">
        <v>104</v>
      </c>
      <c r="E1129" t="s">
        <v>39</v>
      </c>
      <c r="F1129" s="2">
        <v>45461</v>
      </c>
      <c r="G1129" t="s">
        <v>468</v>
      </c>
      <c r="H1129" t="s">
        <v>480</v>
      </c>
      <c r="I1129">
        <v>-9</v>
      </c>
    </row>
    <row r="1130" spans="1:9" x14ac:dyDescent="0.35">
      <c r="A1130">
        <v>16395</v>
      </c>
      <c r="B1130">
        <v>127</v>
      </c>
      <c r="C1130" t="s">
        <v>471</v>
      </c>
      <c r="D1130">
        <v>104</v>
      </c>
      <c r="E1130" t="s">
        <v>39</v>
      </c>
      <c r="F1130" s="2">
        <v>45461</v>
      </c>
      <c r="G1130" t="s">
        <v>468</v>
      </c>
      <c r="H1130" t="s">
        <v>480</v>
      </c>
      <c r="I1130">
        <v>-9</v>
      </c>
    </row>
    <row r="1131" spans="1:9" x14ac:dyDescent="0.35">
      <c r="A1131">
        <v>16396</v>
      </c>
      <c r="B1131">
        <v>127</v>
      </c>
      <c r="C1131" t="s">
        <v>471</v>
      </c>
      <c r="D1131">
        <v>104</v>
      </c>
      <c r="E1131" t="s">
        <v>39</v>
      </c>
      <c r="F1131" s="2">
        <v>45461</v>
      </c>
      <c r="G1131" t="s">
        <v>468</v>
      </c>
      <c r="H1131" t="s">
        <v>480</v>
      </c>
      <c r="I1131">
        <v>-9</v>
      </c>
    </row>
    <row r="1132" spans="1:9" x14ac:dyDescent="0.35">
      <c r="A1132">
        <v>17357</v>
      </c>
      <c r="B1132">
        <v>110</v>
      </c>
      <c r="C1132" t="s">
        <v>465</v>
      </c>
      <c r="D1132">
        <v>104</v>
      </c>
      <c r="E1132" t="s">
        <v>39</v>
      </c>
      <c r="F1132" s="2">
        <v>45461</v>
      </c>
      <c r="G1132" t="s">
        <v>466</v>
      </c>
      <c r="H1132" t="s">
        <v>470</v>
      </c>
      <c r="I1132">
        <v>10</v>
      </c>
    </row>
    <row r="1133" spans="1:9" x14ac:dyDescent="0.35">
      <c r="A1133">
        <v>17358</v>
      </c>
      <c r="B1133">
        <v>110</v>
      </c>
      <c r="C1133" t="s">
        <v>465</v>
      </c>
      <c r="D1133">
        <v>104</v>
      </c>
      <c r="E1133" t="s">
        <v>39</v>
      </c>
      <c r="F1133" s="2">
        <v>45461</v>
      </c>
      <c r="G1133" t="s">
        <v>466</v>
      </c>
      <c r="H1133" t="s">
        <v>470</v>
      </c>
      <c r="I1133">
        <v>8000</v>
      </c>
    </row>
    <row r="1134" spans="1:9" x14ac:dyDescent="0.35">
      <c r="A1134">
        <v>17359</v>
      </c>
      <c r="B1134">
        <v>110</v>
      </c>
      <c r="C1134" t="s">
        <v>465</v>
      </c>
      <c r="D1134">
        <v>104</v>
      </c>
      <c r="E1134" t="s">
        <v>39</v>
      </c>
      <c r="F1134" s="2">
        <v>45461</v>
      </c>
      <c r="G1134" t="s">
        <v>468</v>
      </c>
      <c r="H1134" t="s">
        <v>1075</v>
      </c>
      <c r="I1134">
        <v>-2152.5</v>
      </c>
    </row>
    <row r="1135" spans="1:9" x14ac:dyDescent="0.35">
      <c r="A1135">
        <v>17360</v>
      </c>
      <c r="B1135">
        <v>110</v>
      </c>
      <c r="C1135" t="s">
        <v>465</v>
      </c>
      <c r="D1135">
        <v>104</v>
      </c>
      <c r="E1135" t="s">
        <v>39</v>
      </c>
      <c r="F1135" s="2">
        <v>45461</v>
      </c>
      <c r="G1135" t="s">
        <v>468</v>
      </c>
      <c r="H1135" t="s">
        <v>1076</v>
      </c>
      <c r="I1135">
        <v>-1009.27</v>
      </c>
    </row>
    <row r="1136" spans="1:9" x14ac:dyDescent="0.35">
      <c r="A1136">
        <v>17361</v>
      </c>
      <c r="B1136">
        <v>110</v>
      </c>
      <c r="C1136" t="s">
        <v>465</v>
      </c>
      <c r="D1136">
        <v>104</v>
      </c>
      <c r="E1136" t="s">
        <v>39</v>
      </c>
      <c r="F1136" s="2">
        <v>45461</v>
      </c>
      <c r="G1136" t="s">
        <v>468</v>
      </c>
      <c r="H1136" t="s">
        <v>1077</v>
      </c>
      <c r="I1136">
        <v>-4023.78</v>
      </c>
    </row>
    <row r="1137" spans="1:9" x14ac:dyDescent="0.35">
      <c r="A1137">
        <v>17349</v>
      </c>
      <c r="B1137">
        <v>110</v>
      </c>
      <c r="C1137" t="s">
        <v>465</v>
      </c>
      <c r="D1137">
        <v>104</v>
      </c>
      <c r="E1137" t="s">
        <v>39</v>
      </c>
      <c r="F1137" s="2">
        <v>45460</v>
      </c>
      <c r="G1137" t="s">
        <v>466</v>
      </c>
      <c r="H1137" t="s">
        <v>470</v>
      </c>
      <c r="I1137">
        <v>10</v>
      </c>
    </row>
    <row r="1138" spans="1:9" x14ac:dyDescent="0.35">
      <c r="A1138">
        <v>17350</v>
      </c>
      <c r="B1138">
        <v>110</v>
      </c>
      <c r="C1138" t="s">
        <v>465</v>
      </c>
      <c r="D1138">
        <v>104</v>
      </c>
      <c r="E1138" t="s">
        <v>39</v>
      </c>
      <c r="F1138" s="2">
        <v>45460</v>
      </c>
      <c r="G1138" t="s">
        <v>466</v>
      </c>
      <c r="H1138" t="s">
        <v>470</v>
      </c>
      <c r="I1138">
        <v>200</v>
      </c>
    </row>
    <row r="1139" spans="1:9" x14ac:dyDescent="0.35">
      <c r="A1139">
        <v>17351</v>
      </c>
      <c r="B1139">
        <v>110</v>
      </c>
      <c r="C1139" t="s">
        <v>465</v>
      </c>
      <c r="D1139">
        <v>104</v>
      </c>
      <c r="E1139" t="s">
        <v>39</v>
      </c>
      <c r="F1139" s="2">
        <v>45460</v>
      </c>
      <c r="G1139" t="s">
        <v>466</v>
      </c>
      <c r="H1139" t="s">
        <v>470</v>
      </c>
      <c r="I1139">
        <v>44000</v>
      </c>
    </row>
    <row r="1140" spans="1:9" x14ac:dyDescent="0.35">
      <c r="A1140">
        <v>17352</v>
      </c>
      <c r="B1140">
        <v>110</v>
      </c>
      <c r="C1140" t="s">
        <v>465</v>
      </c>
      <c r="D1140">
        <v>104</v>
      </c>
      <c r="E1140" t="s">
        <v>39</v>
      </c>
      <c r="F1140" s="2">
        <v>45460</v>
      </c>
      <c r="G1140" t="s">
        <v>466</v>
      </c>
      <c r="H1140" t="s">
        <v>482</v>
      </c>
      <c r="I1140">
        <v>209.79</v>
      </c>
    </row>
    <row r="1141" spans="1:9" x14ac:dyDescent="0.35">
      <c r="A1141">
        <v>17353</v>
      </c>
      <c r="B1141">
        <v>110</v>
      </c>
      <c r="C1141" t="s">
        <v>465</v>
      </c>
      <c r="D1141">
        <v>104</v>
      </c>
      <c r="E1141" t="s">
        <v>39</v>
      </c>
      <c r="F1141" s="2">
        <v>45460</v>
      </c>
      <c r="G1141" t="s">
        <v>466</v>
      </c>
      <c r="H1141" t="s">
        <v>482</v>
      </c>
      <c r="I1141">
        <v>154.6</v>
      </c>
    </row>
    <row r="1142" spans="1:9" x14ac:dyDescent="0.35">
      <c r="A1142">
        <v>17354</v>
      </c>
      <c r="B1142">
        <v>110</v>
      </c>
      <c r="C1142" t="s">
        <v>465</v>
      </c>
      <c r="D1142">
        <v>104</v>
      </c>
      <c r="E1142" t="s">
        <v>39</v>
      </c>
      <c r="F1142" s="2">
        <v>45460</v>
      </c>
      <c r="G1142" t="s">
        <v>468</v>
      </c>
      <c r="H1142" t="s">
        <v>478</v>
      </c>
      <c r="I1142">
        <v>-44047.02</v>
      </c>
    </row>
    <row r="1143" spans="1:9" x14ac:dyDescent="0.35">
      <c r="A1143">
        <v>17355</v>
      </c>
      <c r="B1143">
        <v>110</v>
      </c>
      <c r="C1143" t="s">
        <v>465</v>
      </c>
      <c r="D1143">
        <v>104</v>
      </c>
      <c r="E1143" t="s">
        <v>39</v>
      </c>
      <c r="F1143" s="2">
        <v>45460</v>
      </c>
      <c r="G1143" t="s">
        <v>468</v>
      </c>
      <c r="H1143" t="s">
        <v>1078</v>
      </c>
      <c r="I1143">
        <v>-116.14</v>
      </c>
    </row>
    <row r="1144" spans="1:9" x14ac:dyDescent="0.35">
      <c r="A1144">
        <v>17356</v>
      </c>
      <c r="B1144">
        <v>110</v>
      </c>
      <c r="C1144" t="s">
        <v>465</v>
      </c>
      <c r="D1144">
        <v>104</v>
      </c>
      <c r="E1144" t="s">
        <v>39</v>
      </c>
      <c r="F1144" s="2">
        <v>45460</v>
      </c>
      <c r="G1144" t="s">
        <v>468</v>
      </c>
      <c r="H1144" t="s">
        <v>1079</v>
      </c>
      <c r="I1144">
        <v>-400</v>
      </c>
    </row>
    <row r="1145" spans="1:9" x14ac:dyDescent="0.35">
      <c r="A1145">
        <v>16109</v>
      </c>
      <c r="B1145">
        <v>110</v>
      </c>
      <c r="C1145" t="s">
        <v>465</v>
      </c>
      <c r="D1145">
        <v>104</v>
      </c>
      <c r="E1145" t="s">
        <v>39</v>
      </c>
      <c r="F1145" s="2">
        <v>45457</v>
      </c>
      <c r="G1145" t="s">
        <v>466</v>
      </c>
      <c r="H1145" t="s">
        <v>470</v>
      </c>
      <c r="I1145">
        <v>10</v>
      </c>
    </row>
    <row r="1146" spans="1:9" x14ac:dyDescent="0.35">
      <c r="A1146">
        <v>16110</v>
      </c>
      <c r="B1146">
        <v>110</v>
      </c>
      <c r="C1146" t="s">
        <v>465</v>
      </c>
      <c r="D1146">
        <v>104</v>
      </c>
      <c r="E1146" t="s">
        <v>39</v>
      </c>
      <c r="F1146" s="2">
        <v>45457</v>
      </c>
      <c r="G1146" t="s">
        <v>466</v>
      </c>
      <c r="H1146" t="s">
        <v>470</v>
      </c>
      <c r="I1146">
        <v>3300</v>
      </c>
    </row>
    <row r="1147" spans="1:9" x14ac:dyDescent="0.35">
      <c r="A1147">
        <v>16111</v>
      </c>
      <c r="B1147">
        <v>110</v>
      </c>
      <c r="C1147" t="s">
        <v>465</v>
      </c>
      <c r="D1147">
        <v>104</v>
      </c>
      <c r="E1147" t="s">
        <v>39</v>
      </c>
      <c r="F1147" s="2">
        <v>45457</v>
      </c>
      <c r="G1147" t="s">
        <v>466</v>
      </c>
      <c r="H1147" t="s">
        <v>1080</v>
      </c>
      <c r="I1147">
        <v>1900</v>
      </c>
    </row>
    <row r="1148" spans="1:9" x14ac:dyDescent="0.35">
      <c r="A1148">
        <v>16112</v>
      </c>
      <c r="B1148">
        <v>110</v>
      </c>
      <c r="C1148" t="s">
        <v>465</v>
      </c>
      <c r="D1148">
        <v>104</v>
      </c>
      <c r="E1148" t="s">
        <v>39</v>
      </c>
      <c r="F1148" s="2">
        <v>45457</v>
      </c>
      <c r="G1148" t="s">
        <v>466</v>
      </c>
      <c r="H1148" t="s">
        <v>1081</v>
      </c>
      <c r="I1148">
        <v>2000</v>
      </c>
    </row>
    <row r="1149" spans="1:9" x14ac:dyDescent="0.35">
      <c r="A1149">
        <v>16113</v>
      </c>
      <c r="B1149">
        <v>110</v>
      </c>
      <c r="C1149" t="s">
        <v>465</v>
      </c>
      <c r="D1149">
        <v>104</v>
      </c>
      <c r="E1149" t="s">
        <v>39</v>
      </c>
      <c r="F1149" s="2">
        <v>45457</v>
      </c>
      <c r="G1149" t="s">
        <v>466</v>
      </c>
      <c r="H1149" t="s">
        <v>1082</v>
      </c>
      <c r="I1149">
        <v>747</v>
      </c>
    </row>
    <row r="1150" spans="1:9" x14ac:dyDescent="0.35">
      <c r="A1150">
        <v>16114</v>
      </c>
      <c r="B1150">
        <v>110</v>
      </c>
      <c r="C1150" t="s">
        <v>465</v>
      </c>
      <c r="D1150">
        <v>104</v>
      </c>
      <c r="E1150" t="s">
        <v>39</v>
      </c>
      <c r="F1150" s="2">
        <v>45457</v>
      </c>
      <c r="G1150" t="s">
        <v>466</v>
      </c>
      <c r="H1150" t="s">
        <v>1083</v>
      </c>
      <c r="I1150">
        <v>100</v>
      </c>
    </row>
    <row r="1151" spans="1:9" x14ac:dyDescent="0.35">
      <c r="A1151">
        <v>16116</v>
      </c>
      <c r="B1151">
        <v>110</v>
      </c>
      <c r="C1151" t="s">
        <v>465</v>
      </c>
      <c r="D1151">
        <v>104</v>
      </c>
      <c r="E1151" t="s">
        <v>39</v>
      </c>
      <c r="F1151" s="2">
        <v>45457</v>
      </c>
      <c r="G1151" t="s">
        <v>468</v>
      </c>
      <c r="H1151" t="s">
        <v>824</v>
      </c>
      <c r="I1151">
        <v>-820</v>
      </c>
    </row>
    <row r="1152" spans="1:9" x14ac:dyDescent="0.35">
      <c r="A1152">
        <v>16117</v>
      </c>
      <c r="B1152">
        <v>110</v>
      </c>
      <c r="C1152" t="s">
        <v>465</v>
      </c>
      <c r="D1152">
        <v>104</v>
      </c>
      <c r="E1152" t="s">
        <v>39</v>
      </c>
      <c r="F1152" s="2">
        <v>45457</v>
      </c>
      <c r="G1152" t="s">
        <v>468</v>
      </c>
      <c r="H1152" t="s">
        <v>1084</v>
      </c>
      <c r="I1152">
        <v>-1232</v>
      </c>
    </row>
    <row r="1153" spans="1:9" x14ac:dyDescent="0.35">
      <c r="A1153">
        <v>16118</v>
      </c>
      <c r="B1153">
        <v>110</v>
      </c>
      <c r="C1153" t="s">
        <v>465</v>
      </c>
      <c r="D1153">
        <v>104</v>
      </c>
      <c r="E1153" t="s">
        <v>39</v>
      </c>
      <c r="F1153" s="2">
        <v>45457</v>
      </c>
      <c r="G1153" t="s">
        <v>468</v>
      </c>
      <c r="H1153" t="s">
        <v>1085</v>
      </c>
      <c r="I1153">
        <v>-1300.5</v>
      </c>
    </row>
    <row r="1154" spans="1:9" x14ac:dyDescent="0.35">
      <c r="A1154">
        <v>16119</v>
      </c>
      <c r="B1154">
        <v>110</v>
      </c>
      <c r="C1154" t="s">
        <v>465</v>
      </c>
      <c r="D1154">
        <v>104</v>
      </c>
      <c r="E1154" t="s">
        <v>39</v>
      </c>
      <c r="F1154" s="2">
        <v>45457</v>
      </c>
      <c r="G1154" t="s">
        <v>468</v>
      </c>
      <c r="H1154" t="s">
        <v>767</v>
      </c>
      <c r="I1154">
        <v>-149.9</v>
      </c>
    </row>
    <row r="1155" spans="1:9" x14ac:dyDescent="0.35">
      <c r="A1155">
        <v>16120</v>
      </c>
      <c r="B1155">
        <v>110</v>
      </c>
      <c r="C1155" t="s">
        <v>465</v>
      </c>
      <c r="D1155">
        <v>104</v>
      </c>
      <c r="E1155" t="s">
        <v>39</v>
      </c>
      <c r="F1155" s="2">
        <v>45457</v>
      </c>
      <c r="G1155" t="s">
        <v>468</v>
      </c>
      <c r="H1155" t="s">
        <v>470</v>
      </c>
      <c r="I1155">
        <v>-4400</v>
      </c>
    </row>
    <row r="1156" spans="1:9" x14ac:dyDescent="0.35">
      <c r="A1156">
        <v>16347</v>
      </c>
      <c r="B1156">
        <v>127</v>
      </c>
      <c r="C1156" t="s">
        <v>471</v>
      </c>
      <c r="D1156">
        <v>104</v>
      </c>
      <c r="E1156" t="s">
        <v>39</v>
      </c>
      <c r="F1156" s="2">
        <v>45457</v>
      </c>
      <c r="G1156" t="s">
        <v>466</v>
      </c>
      <c r="H1156" t="s">
        <v>470</v>
      </c>
      <c r="I1156">
        <v>12.5</v>
      </c>
    </row>
    <row r="1157" spans="1:9" x14ac:dyDescent="0.35">
      <c r="A1157">
        <v>16348</v>
      </c>
      <c r="B1157">
        <v>127</v>
      </c>
      <c r="C1157" t="s">
        <v>471</v>
      </c>
      <c r="D1157">
        <v>104</v>
      </c>
      <c r="E1157" t="s">
        <v>39</v>
      </c>
      <c r="F1157" s="2">
        <v>45457</v>
      </c>
      <c r="G1157" t="s">
        <v>466</v>
      </c>
      <c r="H1157" t="s">
        <v>470</v>
      </c>
      <c r="I1157">
        <v>5500</v>
      </c>
    </row>
    <row r="1158" spans="1:9" x14ac:dyDescent="0.35">
      <c r="A1158">
        <v>16349</v>
      </c>
      <c r="B1158">
        <v>127</v>
      </c>
      <c r="C1158" t="s">
        <v>471</v>
      </c>
      <c r="D1158">
        <v>104</v>
      </c>
      <c r="E1158" t="s">
        <v>39</v>
      </c>
      <c r="F1158" s="2">
        <v>45457</v>
      </c>
      <c r="G1158" t="s">
        <v>466</v>
      </c>
      <c r="H1158" t="s">
        <v>470</v>
      </c>
      <c r="I1158">
        <v>30000</v>
      </c>
    </row>
    <row r="1159" spans="1:9" x14ac:dyDescent="0.35">
      <c r="A1159">
        <v>16350</v>
      </c>
      <c r="B1159">
        <v>127</v>
      </c>
      <c r="C1159" t="s">
        <v>471</v>
      </c>
      <c r="D1159">
        <v>104</v>
      </c>
      <c r="E1159" t="s">
        <v>39</v>
      </c>
      <c r="F1159" s="2">
        <v>45457</v>
      </c>
      <c r="G1159" t="s">
        <v>466</v>
      </c>
      <c r="H1159" t="s">
        <v>482</v>
      </c>
      <c r="I1159">
        <v>10</v>
      </c>
    </row>
    <row r="1160" spans="1:9" x14ac:dyDescent="0.35">
      <c r="A1160">
        <v>16351</v>
      </c>
      <c r="B1160">
        <v>127</v>
      </c>
      <c r="C1160" t="s">
        <v>471</v>
      </c>
      <c r="D1160">
        <v>104</v>
      </c>
      <c r="E1160" t="s">
        <v>39</v>
      </c>
      <c r="F1160" s="2">
        <v>45457</v>
      </c>
      <c r="G1160" t="s">
        <v>468</v>
      </c>
      <c r="H1160" t="s">
        <v>1035</v>
      </c>
      <c r="I1160">
        <v>-1592.17</v>
      </c>
    </row>
    <row r="1161" spans="1:9" x14ac:dyDescent="0.35">
      <c r="A1161">
        <v>16352</v>
      </c>
      <c r="B1161">
        <v>127</v>
      </c>
      <c r="C1161" t="s">
        <v>471</v>
      </c>
      <c r="D1161">
        <v>104</v>
      </c>
      <c r="E1161" t="s">
        <v>39</v>
      </c>
      <c r="F1161" s="2">
        <v>45457</v>
      </c>
      <c r="G1161" t="s">
        <v>468</v>
      </c>
      <c r="H1161" t="s">
        <v>1086</v>
      </c>
      <c r="I1161">
        <v>-897.15</v>
      </c>
    </row>
    <row r="1162" spans="1:9" x14ac:dyDescent="0.35">
      <c r="A1162">
        <v>16353</v>
      </c>
      <c r="B1162">
        <v>127</v>
      </c>
      <c r="C1162" t="s">
        <v>471</v>
      </c>
      <c r="D1162">
        <v>104</v>
      </c>
      <c r="E1162" t="s">
        <v>39</v>
      </c>
      <c r="F1162" s="2">
        <v>45457</v>
      </c>
      <c r="G1162" t="s">
        <v>468</v>
      </c>
      <c r="H1162" t="s">
        <v>1087</v>
      </c>
      <c r="I1162">
        <v>-1565.25</v>
      </c>
    </row>
    <row r="1163" spans="1:9" x14ac:dyDescent="0.35">
      <c r="A1163">
        <v>16354</v>
      </c>
      <c r="B1163">
        <v>127</v>
      </c>
      <c r="C1163" t="s">
        <v>471</v>
      </c>
      <c r="D1163">
        <v>104</v>
      </c>
      <c r="E1163" t="s">
        <v>39</v>
      </c>
      <c r="F1163" s="2">
        <v>45457</v>
      </c>
      <c r="G1163" t="s">
        <v>468</v>
      </c>
      <c r="H1163" t="s">
        <v>1088</v>
      </c>
      <c r="I1163">
        <v>-2620.2600000000002</v>
      </c>
    </row>
    <row r="1164" spans="1:9" x14ac:dyDescent="0.35">
      <c r="A1164">
        <v>16355</v>
      </c>
      <c r="B1164">
        <v>127</v>
      </c>
      <c r="C1164" t="s">
        <v>471</v>
      </c>
      <c r="D1164">
        <v>104</v>
      </c>
      <c r="E1164" t="s">
        <v>39</v>
      </c>
      <c r="F1164" s="2">
        <v>45457</v>
      </c>
      <c r="G1164" t="s">
        <v>468</v>
      </c>
      <c r="H1164" t="s">
        <v>1089</v>
      </c>
      <c r="I1164">
        <v>-474</v>
      </c>
    </row>
    <row r="1165" spans="1:9" x14ac:dyDescent="0.35">
      <c r="A1165">
        <v>16356</v>
      </c>
      <c r="B1165">
        <v>127</v>
      </c>
      <c r="C1165" t="s">
        <v>471</v>
      </c>
      <c r="D1165">
        <v>104</v>
      </c>
      <c r="E1165" t="s">
        <v>39</v>
      </c>
      <c r="F1165" s="2">
        <v>45457</v>
      </c>
      <c r="G1165" t="s">
        <v>468</v>
      </c>
      <c r="H1165" t="s">
        <v>789</v>
      </c>
      <c r="I1165">
        <v>-156.1</v>
      </c>
    </row>
    <row r="1166" spans="1:9" x14ac:dyDescent="0.35">
      <c r="A1166">
        <v>16357</v>
      </c>
      <c r="B1166">
        <v>127</v>
      </c>
      <c r="C1166" t="s">
        <v>471</v>
      </c>
      <c r="D1166">
        <v>104</v>
      </c>
      <c r="E1166" t="s">
        <v>39</v>
      </c>
      <c r="F1166" s="2">
        <v>45457</v>
      </c>
      <c r="G1166" t="s">
        <v>468</v>
      </c>
      <c r="H1166" t="s">
        <v>576</v>
      </c>
      <c r="I1166">
        <v>-1830</v>
      </c>
    </row>
    <row r="1167" spans="1:9" x14ac:dyDescent="0.35">
      <c r="A1167">
        <v>16358</v>
      </c>
      <c r="B1167">
        <v>127</v>
      </c>
      <c r="C1167" t="s">
        <v>471</v>
      </c>
      <c r="D1167">
        <v>104</v>
      </c>
      <c r="E1167" t="s">
        <v>39</v>
      </c>
      <c r="F1167" s="2">
        <v>45457</v>
      </c>
      <c r="G1167" t="s">
        <v>468</v>
      </c>
      <c r="H1167" t="s">
        <v>1090</v>
      </c>
      <c r="I1167">
        <v>-3500</v>
      </c>
    </row>
    <row r="1168" spans="1:9" x14ac:dyDescent="0.35">
      <c r="A1168">
        <v>16359</v>
      </c>
      <c r="B1168">
        <v>127</v>
      </c>
      <c r="C1168" t="s">
        <v>471</v>
      </c>
      <c r="D1168">
        <v>104</v>
      </c>
      <c r="E1168" t="s">
        <v>39</v>
      </c>
      <c r="F1168" s="2">
        <v>45457</v>
      </c>
      <c r="G1168" t="s">
        <v>468</v>
      </c>
      <c r="H1168" t="s">
        <v>1091</v>
      </c>
      <c r="I1168">
        <v>-2640</v>
      </c>
    </row>
    <row r="1169" spans="1:9" x14ac:dyDescent="0.35">
      <c r="A1169">
        <v>16360</v>
      </c>
      <c r="B1169">
        <v>127</v>
      </c>
      <c r="C1169" t="s">
        <v>471</v>
      </c>
      <c r="D1169">
        <v>104</v>
      </c>
      <c r="E1169" t="s">
        <v>39</v>
      </c>
      <c r="F1169" s="2">
        <v>45457</v>
      </c>
      <c r="G1169" t="s">
        <v>468</v>
      </c>
      <c r="H1169" t="s">
        <v>1092</v>
      </c>
      <c r="I1169">
        <v>-2500</v>
      </c>
    </row>
    <row r="1170" spans="1:9" x14ac:dyDescent="0.35">
      <c r="A1170">
        <v>16361</v>
      </c>
      <c r="B1170">
        <v>127</v>
      </c>
      <c r="C1170" t="s">
        <v>471</v>
      </c>
      <c r="D1170">
        <v>104</v>
      </c>
      <c r="E1170" t="s">
        <v>39</v>
      </c>
      <c r="F1170" s="2">
        <v>45457</v>
      </c>
      <c r="G1170" t="s">
        <v>468</v>
      </c>
      <c r="H1170" t="s">
        <v>1093</v>
      </c>
      <c r="I1170">
        <v>-2250</v>
      </c>
    </row>
    <row r="1171" spans="1:9" x14ac:dyDescent="0.35">
      <c r="A1171">
        <v>16362</v>
      </c>
      <c r="B1171">
        <v>127</v>
      </c>
      <c r="C1171" t="s">
        <v>471</v>
      </c>
      <c r="D1171">
        <v>104</v>
      </c>
      <c r="E1171" t="s">
        <v>39</v>
      </c>
      <c r="F1171" s="2">
        <v>45457</v>
      </c>
      <c r="G1171" t="s">
        <v>468</v>
      </c>
      <c r="H1171" t="s">
        <v>1094</v>
      </c>
      <c r="I1171">
        <v>-2000</v>
      </c>
    </row>
    <row r="1172" spans="1:9" x14ac:dyDescent="0.35">
      <c r="A1172">
        <v>16363</v>
      </c>
      <c r="B1172">
        <v>127</v>
      </c>
      <c r="C1172" t="s">
        <v>471</v>
      </c>
      <c r="D1172">
        <v>104</v>
      </c>
      <c r="E1172" t="s">
        <v>39</v>
      </c>
      <c r="F1172" s="2">
        <v>45457</v>
      </c>
      <c r="G1172" t="s">
        <v>468</v>
      </c>
      <c r="H1172" t="s">
        <v>1095</v>
      </c>
      <c r="I1172">
        <v>-2000</v>
      </c>
    </row>
    <row r="1173" spans="1:9" x14ac:dyDescent="0.35">
      <c r="A1173">
        <v>16364</v>
      </c>
      <c r="B1173">
        <v>127</v>
      </c>
      <c r="C1173" t="s">
        <v>471</v>
      </c>
      <c r="D1173">
        <v>104</v>
      </c>
      <c r="E1173" t="s">
        <v>39</v>
      </c>
      <c r="F1173" s="2">
        <v>45457</v>
      </c>
      <c r="G1173" t="s">
        <v>468</v>
      </c>
      <c r="H1173" t="s">
        <v>1096</v>
      </c>
      <c r="I1173">
        <v>-1830</v>
      </c>
    </row>
    <row r="1174" spans="1:9" x14ac:dyDescent="0.35">
      <c r="A1174">
        <v>16365</v>
      </c>
      <c r="B1174">
        <v>127</v>
      </c>
      <c r="C1174" t="s">
        <v>471</v>
      </c>
      <c r="D1174">
        <v>104</v>
      </c>
      <c r="E1174" t="s">
        <v>39</v>
      </c>
      <c r="F1174" s="2">
        <v>45457</v>
      </c>
      <c r="G1174" t="s">
        <v>468</v>
      </c>
      <c r="H1174" t="s">
        <v>1097</v>
      </c>
      <c r="I1174">
        <v>-1830</v>
      </c>
    </row>
    <row r="1175" spans="1:9" x14ac:dyDescent="0.35">
      <c r="A1175">
        <v>16366</v>
      </c>
      <c r="B1175">
        <v>127</v>
      </c>
      <c r="C1175" t="s">
        <v>471</v>
      </c>
      <c r="D1175">
        <v>104</v>
      </c>
      <c r="E1175" t="s">
        <v>39</v>
      </c>
      <c r="F1175" s="2">
        <v>45457</v>
      </c>
      <c r="G1175" t="s">
        <v>468</v>
      </c>
      <c r="H1175" t="s">
        <v>1098</v>
      </c>
      <c r="I1175">
        <v>-1830</v>
      </c>
    </row>
    <row r="1176" spans="1:9" x14ac:dyDescent="0.35">
      <c r="A1176">
        <v>16367</v>
      </c>
      <c r="B1176">
        <v>127</v>
      </c>
      <c r="C1176" t="s">
        <v>471</v>
      </c>
      <c r="D1176">
        <v>104</v>
      </c>
      <c r="E1176" t="s">
        <v>39</v>
      </c>
      <c r="F1176" s="2">
        <v>45457</v>
      </c>
      <c r="G1176" t="s">
        <v>468</v>
      </c>
      <c r="H1176" t="s">
        <v>1099</v>
      </c>
      <c r="I1176">
        <v>-6000</v>
      </c>
    </row>
    <row r="1177" spans="1:9" x14ac:dyDescent="0.35">
      <c r="A1177">
        <v>16103</v>
      </c>
      <c r="B1177">
        <v>110</v>
      </c>
      <c r="C1177" t="s">
        <v>465</v>
      </c>
      <c r="D1177">
        <v>104</v>
      </c>
      <c r="E1177" t="s">
        <v>39</v>
      </c>
      <c r="F1177" s="2">
        <v>45456</v>
      </c>
      <c r="G1177" t="s">
        <v>466</v>
      </c>
      <c r="H1177" t="s">
        <v>470</v>
      </c>
      <c r="I1177">
        <v>10</v>
      </c>
    </row>
    <row r="1178" spans="1:9" x14ac:dyDescent="0.35">
      <c r="A1178">
        <v>16104</v>
      </c>
      <c r="B1178">
        <v>110</v>
      </c>
      <c r="C1178" t="s">
        <v>465</v>
      </c>
      <c r="D1178">
        <v>104</v>
      </c>
      <c r="E1178" t="s">
        <v>39</v>
      </c>
      <c r="F1178" s="2">
        <v>45456</v>
      </c>
      <c r="G1178" t="s">
        <v>466</v>
      </c>
      <c r="H1178" t="s">
        <v>470</v>
      </c>
      <c r="I1178">
        <v>18800</v>
      </c>
    </row>
    <row r="1179" spans="1:9" x14ac:dyDescent="0.35">
      <c r="A1179">
        <v>16105</v>
      </c>
      <c r="B1179">
        <v>110</v>
      </c>
      <c r="C1179" t="s">
        <v>465</v>
      </c>
      <c r="D1179">
        <v>104</v>
      </c>
      <c r="E1179" t="s">
        <v>39</v>
      </c>
      <c r="F1179" s="2">
        <v>45456</v>
      </c>
      <c r="G1179" t="s">
        <v>466</v>
      </c>
      <c r="H1179" t="s">
        <v>482</v>
      </c>
      <c r="I1179">
        <v>14.24</v>
      </c>
    </row>
    <row r="1180" spans="1:9" x14ac:dyDescent="0.35">
      <c r="A1180">
        <v>16106</v>
      </c>
      <c r="B1180">
        <v>110</v>
      </c>
      <c r="C1180" t="s">
        <v>465</v>
      </c>
      <c r="D1180">
        <v>104</v>
      </c>
      <c r="E1180" t="s">
        <v>39</v>
      </c>
      <c r="F1180" s="2">
        <v>45456</v>
      </c>
      <c r="G1180" t="s">
        <v>468</v>
      </c>
      <c r="H1180" t="s">
        <v>657</v>
      </c>
      <c r="I1180">
        <v>-181.08</v>
      </c>
    </row>
    <row r="1181" spans="1:9" x14ac:dyDescent="0.35">
      <c r="A1181">
        <v>16107</v>
      </c>
      <c r="B1181">
        <v>110</v>
      </c>
      <c r="C1181" t="s">
        <v>465</v>
      </c>
      <c r="D1181">
        <v>104</v>
      </c>
      <c r="E1181" t="s">
        <v>39</v>
      </c>
      <c r="F1181" s="2">
        <v>45456</v>
      </c>
      <c r="G1181" t="s">
        <v>468</v>
      </c>
      <c r="H1181" t="s">
        <v>1100</v>
      </c>
      <c r="I1181">
        <v>-18643.16</v>
      </c>
    </row>
    <row r="1182" spans="1:9" x14ac:dyDescent="0.35">
      <c r="A1182">
        <v>16108</v>
      </c>
      <c r="B1182">
        <v>110</v>
      </c>
      <c r="C1182" t="s">
        <v>465</v>
      </c>
      <c r="D1182">
        <v>104</v>
      </c>
      <c r="E1182" t="s">
        <v>39</v>
      </c>
      <c r="F1182" s="2">
        <v>45456</v>
      </c>
      <c r="G1182" t="s">
        <v>466</v>
      </c>
      <c r="H1182" t="s">
        <v>482</v>
      </c>
      <c r="I1182">
        <v>14.24</v>
      </c>
    </row>
    <row r="1183" spans="1:9" x14ac:dyDescent="0.35">
      <c r="A1183">
        <v>16336</v>
      </c>
      <c r="B1183">
        <v>127</v>
      </c>
      <c r="C1183" t="s">
        <v>471</v>
      </c>
      <c r="D1183">
        <v>104</v>
      </c>
      <c r="E1183" t="s">
        <v>39</v>
      </c>
      <c r="F1183" s="2">
        <v>45456</v>
      </c>
      <c r="G1183" t="s">
        <v>466</v>
      </c>
      <c r="H1183" t="s">
        <v>470</v>
      </c>
      <c r="I1183">
        <v>10</v>
      </c>
    </row>
    <row r="1184" spans="1:9" x14ac:dyDescent="0.35">
      <c r="A1184">
        <v>16337</v>
      </c>
      <c r="B1184">
        <v>127</v>
      </c>
      <c r="C1184" t="s">
        <v>471</v>
      </c>
      <c r="D1184">
        <v>104</v>
      </c>
      <c r="E1184" t="s">
        <v>39</v>
      </c>
      <c r="F1184" s="2">
        <v>45456</v>
      </c>
      <c r="G1184" t="s">
        <v>466</v>
      </c>
      <c r="H1184" t="s">
        <v>470</v>
      </c>
      <c r="I1184">
        <v>15000</v>
      </c>
    </row>
    <row r="1185" spans="1:9" x14ac:dyDescent="0.35">
      <c r="A1185">
        <v>16338</v>
      </c>
      <c r="B1185">
        <v>127</v>
      </c>
      <c r="C1185" t="s">
        <v>471</v>
      </c>
      <c r="D1185">
        <v>104</v>
      </c>
      <c r="E1185" t="s">
        <v>39</v>
      </c>
      <c r="F1185" s="2">
        <v>45456</v>
      </c>
      <c r="G1185" t="s">
        <v>466</v>
      </c>
      <c r="H1185" t="s">
        <v>482</v>
      </c>
      <c r="I1185">
        <v>137.04</v>
      </c>
    </row>
    <row r="1186" spans="1:9" x14ac:dyDescent="0.35">
      <c r="A1186">
        <v>16339</v>
      </c>
      <c r="B1186">
        <v>127</v>
      </c>
      <c r="C1186" t="s">
        <v>471</v>
      </c>
      <c r="D1186">
        <v>104</v>
      </c>
      <c r="E1186" t="s">
        <v>39</v>
      </c>
      <c r="F1186" s="2">
        <v>45456</v>
      </c>
      <c r="G1186" t="s">
        <v>468</v>
      </c>
      <c r="H1186" t="s">
        <v>1101</v>
      </c>
      <c r="I1186">
        <v>-399.98</v>
      </c>
    </row>
    <row r="1187" spans="1:9" x14ac:dyDescent="0.35">
      <c r="A1187">
        <v>16340</v>
      </c>
      <c r="B1187">
        <v>127</v>
      </c>
      <c r="C1187" t="s">
        <v>471</v>
      </c>
      <c r="D1187">
        <v>104</v>
      </c>
      <c r="E1187" t="s">
        <v>39</v>
      </c>
      <c r="F1187" s="2">
        <v>45456</v>
      </c>
      <c r="G1187" t="s">
        <v>468</v>
      </c>
      <c r="H1187" t="s">
        <v>1102</v>
      </c>
      <c r="I1187">
        <v>-1694.6</v>
      </c>
    </row>
    <row r="1188" spans="1:9" x14ac:dyDescent="0.35">
      <c r="A1188">
        <v>16341</v>
      </c>
      <c r="B1188">
        <v>127</v>
      </c>
      <c r="C1188" t="s">
        <v>471</v>
      </c>
      <c r="D1188">
        <v>104</v>
      </c>
      <c r="E1188" t="s">
        <v>39</v>
      </c>
      <c r="F1188" s="2">
        <v>45456</v>
      </c>
      <c r="G1188" t="s">
        <v>468</v>
      </c>
      <c r="H1188" t="s">
        <v>1103</v>
      </c>
      <c r="I1188">
        <v>-799.17</v>
      </c>
    </row>
    <row r="1189" spans="1:9" x14ac:dyDescent="0.35">
      <c r="A1189">
        <v>16342</v>
      </c>
      <c r="B1189">
        <v>127</v>
      </c>
      <c r="C1189" t="s">
        <v>471</v>
      </c>
      <c r="D1189">
        <v>104</v>
      </c>
      <c r="E1189" t="s">
        <v>39</v>
      </c>
      <c r="F1189" s="2">
        <v>45456</v>
      </c>
      <c r="G1189" t="s">
        <v>468</v>
      </c>
      <c r="H1189" t="s">
        <v>1104</v>
      </c>
      <c r="I1189">
        <v>-1861.3</v>
      </c>
    </row>
    <row r="1190" spans="1:9" x14ac:dyDescent="0.35">
      <c r="A1190">
        <v>16343</v>
      </c>
      <c r="B1190">
        <v>127</v>
      </c>
      <c r="C1190" t="s">
        <v>471</v>
      </c>
      <c r="D1190">
        <v>104</v>
      </c>
      <c r="E1190" t="s">
        <v>39</v>
      </c>
      <c r="F1190" s="2">
        <v>45456</v>
      </c>
      <c r="G1190" t="s">
        <v>468</v>
      </c>
      <c r="H1190" t="s">
        <v>622</v>
      </c>
      <c r="I1190">
        <v>-1067.17</v>
      </c>
    </row>
    <row r="1191" spans="1:9" x14ac:dyDescent="0.35">
      <c r="A1191">
        <v>16344</v>
      </c>
      <c r="B1191">
        <v>127</v>
      </c>
      <c r="C1191" t="s">
        <v>471</v>
      </c>
      <c r="D1191">
        <v>104</v>
      </c>
      <c r="E1191" t="s">
        <v>39</v>
      </c>
      <c r="F1191" s="2">
        <v>45456</v>
      </c>
      <c r="G1191" t="s">
        <v>468</v>
      </c>
      <c r="H1191" t="s">
        <v>1105</v>
      </c>
      <c r="I1191">
        <v>-2415.8200000000002</v>
      </c>
    </row>
    <row r="1192" spans="1:9" x14ac:dyDescent="0.35">
      <c r="A1192">
        <v>16345</v>
      </c>
      <c r="B1192">
        <v>127</v>
      </c>
      <c r="C1192" t="s">
        <v>471</v>
      </c>
      <c r="D1192">
        <v>104</v>
      </c>
      <c r="E1192" t="s">
        <v>39</v>
      </c>
      <c r="F1192" s="2">
        <v>45456</v>
      </c>
      <c r="G1192" t="s">
        <v>468</v>
      </c>
      <c r="H1192" t="s">
        <v>480</v>
      </c>
      <c r="I1192">
        <v>-9</v>
      </c>
    </row>
    <row r="1193" spans="1:9" x14ac:dyDescent="0.35">
      <c r="A1193">
        <v>16346</v>
      </c>
      <c r="B1193">
        <v>127</v>
      </c>
      <c r="C1193" t="s">
        <v>471</v>
      </c>
      <c r="D1193">
        <v>104</v>
      </c>
      <c r="E1193" t="s">
        <v>39</v>
      </c>
      <c r="F1193" s="2">
        <v>45456</v>
      </c>
      <c r="G1193" t="s">
        <v>468</v>
      </c>
      <c r="H1193" t="s">
        <v>470</v>
      </c>
      <c r="I1193">
        <v>-6900</v>
      </c>
    </row>
    <row r="1194" spans="1:9" x14ac:dyDescent="0.35">
      <c r="A1194">
        <v>16095</v>
      </c>
      <c r="B1194">
        <v>110</v>
      </c>
      <c r="C1194" t="s">
        <v>465</v>
      </c>
      <c r="D1194">
        <v>104</v>
      </c>
      <c r="E1194" t="s">
        <v>39</v>
      </c>
      <c r="F1194" s="2">
        <v>45455</v>
      </c>
      <c r="G1194" t="s">
        <v>466</v>
      </c>
      <c r="H1194" t="s">
        <v>1106</v>
      </c>
      <c r="I1194">
        <v>4925.7</v>
      </c>
    </row>
    <row r="1195" spans="1:9" x14ac:dyDescent="0.35">
      <c r="A1195">
        <v>16096</v>
      </c>
      <c r="B1195">
        <v>110</v>
      </c>
      <c r="C1195" t="s">
        <v>465</v>
      </c>
      <c r="D1195">
        <v>104</v>
      </c>
      <c r="E1195" t="s">
        <v>39</v>
      </c>
      <c r="F1195" s="2">
        <v>45455</v>
      </c>
      <c r="G1195" t="s">
        <v>466</v>
      </c>
      <c r="H1195" t="s">
        <v>470</v>
      </c>
      <c r="I1195">
        <v>10</v>
      </c>
    </row>
    <row r="1196" spans="1:9" x14ac:dyDescent="0.35">
      <c r="A1196">
        <v>16097</v>
      </c>
      <c r="B1196">
        <v>110</v>
      </c>
      <c r="C1196" t="s">
        <v>465</v>
      </c>
      <c r="D1196">
        <v>104</v>
      </c>
      <c r="E1196" t="s">
        <v>39</v>
      </c>
      <c r="F1196" s="2">
        <v>45455</v>
      </c>
      <c r="G1196" t="s">
        <v>466</v>
      </c>
      <c r="H1196" t="s">
        <v>482</v>
      </c>
      <c r="I1196">
        <v>629.38</v>
      </c>
    </row>
    <row r="1197" spans="1:9" x14ac:dyDescent="0.35">
      <c r="A1197">
        <v>16098</v>
      </c>
      <c r="B1197">
        <v>110</v>
      </c>
      <c r="C1197" t="s">
        <v>465</v>
      </c>
      <c r="D1197">
        <v>104</v>
      </c>
      <c r="E1197" t="s">
        <v>39</v>
      </c>
      <c r="F1197" s="2">
        <v>45455</v>
      </c>
      <c r="G1197" t="s">
        <v>466</v>
      </c>
      <c r="H1197" t="s">
        <v>482</v>
      </c>
      <c r="I1197">
        <v>10.55</v>
      </c>
    </row>
    <row r="1198" spans="1:9" x14ac:dyDescent="0.35">
      <c r="A1198">
        <v>16099</v>
      </c>
      <c r="B1198">
        <v>110</v>
      </c>
      <c r="C1198" t="s">
        <v>465</v>
      </c>
      <c r="D1198">
        <v>104</v>
      </c>
      <c r="E1198" t="s">
        <v>39</v>
      </c>
      <c r="F1198" s="2">
        <v>45455</v>
      </c>
      <c r="G1198" t="s">
        <v>466</v>
      </c>
      <c r="H1198" t="s">
        <v>744</v>
      </c>
      <c r="I1198">
        <v>2014.02</v>
      </c>
    </row>
    <row r="1199" spans="1:9" x14ac:dyDescent="0.35">
      <c r="A1199">
        <v>16100</v>
      </c>
      <c r="B1199">
        <v>110</v>
      </c>
      <c r="C1199" t="s">
        <v>465</v>
      </c>
      <c r="D1199">
        <v>104</v>
      </c>
      <c r="E1199" t="s">
        <v>39</v>
      </c>
      <c r="F1199" s="2">
        <v>45455</v>
      </c>
      <c r="G1199" t="s">
        <v>466</v>
      </c>
      <c r="H1199" t="s">
        <v>1107</v>
      </c>
      <c r="I1199">
        <v>810.34</v>
      </c>
    </row>
    <row r="1200" spans="1:9" x14ac:dyDescent="0.35">
      <c r="A1200">
        <v>16101</v>
      </c>
      <c r="B1200">
        <v>110</v>
      </c>
      <c r="C1200" t="s">
        <v>465</v>
      </c>
      <c r="D1200">
        <v>104</v>
      </c>
      <c r="E1200" t="s">
        <v>39</v>
      </c>
      <c r="F1200" s="2">
        <v>45455</v>
      </c>
      <c r="G1200" t="s">
        <v>468</v>
      </c>
      <c r="H1200" t="s">
        <v>1108</v>
      </c>
      <c r="I1200">
        <v>-699.99</v>
      </c>
    </row>
    <row r="1201" spans="1:9" x14ac:dyDescent="0.35">
      <c r="A1201">
        <v>16102</v>
      </c>
      <c r="B1201">
        <v>110</v>
      </c>
      <c r="C1201" t="s">
        <v>465</v>
      </c>
      <c r="D1201">
        <v>104</v>
      </c>
      <c r="E1201" t="s">
        <v>39</v>
      </c>
      <c r="F1201" s="2">
        <v>45455</v>
      </c>
      <c r="G1201" t="s">
        <v>468</v>
      </c>
      <c r="H1201" t="s">
        <v>470</v>
      </c>
      <c r="I1201">
        <v>-7700</v>
      </c>
    </row>
    <row r="1202" spans="1:9" x14ac:dyDescent="0.35">
      <c r="A1202">
        <v>16323</v>
      </c>
      <c r="B1202">
        <v>127</v>
      </c>
      <c r="C1202" t="s">
        <v>471</v>
      </c>
      <c r="D1202">
        <v>104</v>
      </c>
      <c r="E1202" t="s">
        <v>39</v>
      </c>
      <c r="F1202" s="2">
        <v>45455</v>
      </c>
      <c r="G1202" t="s">
        <v>466</v>
      </c>
      <c r="H1202" t="s">
        <v>470</v>
      </c>
      <c r="I1202">
        <v>10</v>
      </c>
    </row>
    <row r="1203" spans="1:9" x14ac:dyDescent="0.35">
      <c r="A1203">
        <v>16324</v>
      </c>
      <c r="B1203">
        <v>127</v>
      </c>
      <c r="C1203" t="s">
        <v>471</v>
      </c>
      <c r="D1203">
        <v>104</v>
      </c>
      <c r="E1203" t="s">
        <v>39</v>
      </c>
      <c r="F1203" s="2">
        <v>45455</v>
      </c>
      <c r="G1203" t="s">
        <v>466</v>
      </c>
      <c r="H1203" t="s">
        <v>470</v>
      </c>
      <c r="I1203">
        <v>13000</v>
      </c>
    </row>
    <row r="1204" spans="1:9" x14ac:dyDescent="0.35">
      <c r="A1204">
        <v>16325</v>
      </c>
      <c r="B1204">
        <v>127</v>
      </c>
      <c r="C1204" t="s">
        <v>471</v>
      </c>
      <c r="D1204">
        <v>104</v>
      </c>
      <c r="E1204" t="s">
        <v>39</v>
      </c>
      <c r="F1204" s="2">
        <v>45455</v>
      </c>
      <c r="G1204" t="s">
        <v>468</v>
      </c>
      <c r="H1204" t="s">
        <v>1109</v>
      </c>
      <c r="I1204">
        <v>-75</v>
      </c>
    </row>
    <row r="1205" spans="1:9" x14ac:dyDescent="0.35">
      <c r="A1205">
        <v>16326</v>
      </c>
      <c r="B1205">
        <v>127</v>
      </c>
      <c r="C1205" t="s">
        <v>471</v>
      </c>
      <c r="D1205">
        <v>104</v>
      </c>
      <c r="E1205" t="s">
        <v>39</v>
      </c>
      <c r="F1205" s="2">
        <v>45455</v>
      </c>
      <c r="G1205" t="s">
        <v>468</v>
      </c>
      <c r="H1205" t="s">
        <v>1110</v>
      </c>
      <c r="I1205">
        <v>-637.75</v>
      </c>
    </row>
    <row r="1206" spans="1:9" x14ac:dyDescent="0.35">
      <c r="A1206">
        <v>16327</v>
      </c>
      <c r="B1206">
        <v>127</v>
      </c>
      <c r="C1206" t="s">
        <v>471</v>
      </c>
      <c r="D1206">
        <v>104</v>
      </c>
      <c r="E1206" t="s">
        <v>39</v>
      </c>
      <c r="F1206" s="2">
        <v>45455</v>
      </c>
      <c r="G1206" t="s">
        <v>468</v>
      </c>
      <c r="H1206" t="s">
        <v>1111</v>
      </c>
      <c r="I1206">
        <v>-648</v>
      </c>
    </row>
    <row r="1207" spans="1:9" x14ac:dyDescent="0.35">
      <c r="A1207">
        <v>16328</v>
      </c>
      <c r="B1207">
        <v>127</v>
      </c>
      <c r="C1207" t="s">
        <v>471</v>
      </c>
      <c r="D1207">
        <v>104</v>
      </c>
      <c r="E1207" t="s">
        <v>39</v>
      </c>
      <c r="F1207" s="2">
        <v>45455</v>
      </c>
      <c r="G1207" t="s">
        <v>468</v>
      </c>
      <c r="H1207" t="s">
        <v>1112</v>
      </c>
      <c r="I1207">
        <v>-1898.15</v>
      </c>
    </row>
    <row r="1208" spans="1:9" x14ac:dyDescent="0.35">
      <c r="A1208">
        <v>16329</v>
      </c>
      <c r="B1208">
        <v>127</v>
      </c>
      <c r="C1208" t="s">
        <v>471</v>
      </c>
      <c r="D1208">
        <v>104</v>
      </c>
      <c r="E1208" t="s">
        <v>39</v>
      </c>
      <c r="F1208" s="2">
        <v>45455</v>
      </c>
      <c r="G1208" t="s">
        <v>468</v>
      </c>
      <c r="H1208" t="s">
        <v>1059</v>
      </c>
      <c r="I1208">
        <v>-1226.5</v>
      </c>
    </row>
    <row r="1209" spans="1:9" x14ac:dyDescent="0.35">
      <c r="A1209">
        <v>16330</v>
      </c>
      <c r="B1209">
        <v>127</v>
      </c>
      <c r="C1209" t="s">
        <v>471</v>
      </c>
      <c r="D1209">
        <v>104</v>
      </c>
      <c r="E1209" t="s">
        <v>39</v>
      </c>
      <c r="F1209" s="2">
        <v>45455</v>
      </c>
      <c r="G1209" t="s">
        <v>468</v>
      </c>
      <c r="H1209" t="s">
        <v>1113</v>
      </c>
      <c r="I1209">
        <v>-756.01</v>
      </c>
    </row>
    <row r="1210" spans="1:9" x14ac:dyDescent="0.35">
      <c r="A1210">
        <v>16331</v>
      </c>
      <c r="B1210">
        <v>127</v>
      </c>
      <c r="C1210" t="s">
        <v>471</v>
      </c>
      <c r="D1210">
        <v>104</v>
      </c>
      <c r="E1210" t="s">
        <v>39</v>
      </c>
      <c r="F1210" s="2">
        <v>45455</v>
      </c>
      <c r="G1210" t="s">
        <v>468</v>
      </c>
      <c r="H1210" t="s">
        <v>1060</v>
      </c>
      <c r="I1210">
        <v>-1620.82</v>
      </c>
    </row>
    <row r="1211" spans="1:9" x14ac:dyDescent="0.35">
      <c r="A1211">
        <v>16332</v>
      </c>
      <c r="B1211">
        <v>127</v>
      </c>
      <c r="C1211" t="s">
        <v>471</v>
      </c>
      <c r="D1211">
        <v>104</v>
      </c>
      <c r="E1211" t="s">
        <v>39</v>
      </c>
      <c r="F1211" s="2">
        <v>45455</v>
      </c>
      <c r="G1211" t="s">
        <v>468</v>
      </c>
      <c r="H1211" t="s">
        <v>1114</v>
      </c>
      <c r="I1211">
        <v>-2504.9</v>
      </c>
    </row>
    <row r="1212" spans="1:9" x14ac:dyDescent="0.35">
      <c r="A1212">
        <v>16333</v>
      </c>
      <c r="B1212">
        <v>127</v>
      </c>
      <c r="C1212" t="s">
        <v>471</v>
      </c>
      <c r="D1212">
        <v>104</v>
      </c>
      <c r="E1212" t="s">
        <v>39</v>
      </c>
      <c r="F1212" s="2">
        <v>45455</v>
      </c>
      <c r="G1212" t="s">
        <v>468</v>
      </c>
      <c r="H1212" t="s">
        <v>470</v>
      </c>
      <c r="I1212">
        <v>-2900</v>
      </c>
    </row>
    <row r="1213" spans="1:9" x14ac:dyDescent="0.35">
      <c r="A1213">
        <v>16334</v>
      </c>
      <c r="B1213">
        <v>127</v>
      </c>
      <c r="C1213" t="s">
        <v>471</v>
      </c>
      <c r="D1213">
        <v>104</v>
      </c>
      <c r="E1213" t="s">
        <v>39</v>
      </c>
      <c r="F1213" s="2">
        <v>45455</v>
      </c>
      <c r="G1213" t="s">
        <v>468</v>
      </c>
      <c r="H1213" t="s">
        <v>1115</v>
      </c>
      <c r="I1213">
        <v>-460</v>
      </c>
    </row>
    <row r="1214" spans="1:9" x14ac:dyDescent="0.35">
      <c r="A1214">
        <v>16087</v>
      </c>
      <c r="B1214">
        <v>110</v>
      </c>
      <c r="C1214" t="s">
        <v>465</v>
      </c>
      <c r="D1214">
        <v>104</v>
      </c>
      <c r="E1214" t="s">
        <v>39</v>
      </c>
      <c r="F1214" s="2">
        <v>45454</v>
      </c>
      <c r="G1214" t="s">
        <v>466</v>
      </c>
      <c r="H1214" t="s">
        <v>470</v>
      </c>
      <c r="I1214">
        <v>10</v>
      </c>
    </row>
    <row r="1215" spans="1:9" x14ac:dyDescent="0.35">
      <c r="A1215">
        <v>16088</v>
      </c>
      <c r="B1215">
        <v>110</v>
      </c>
      <c r="C1215" t="s">
        <v>465</v>
      </c>
      <c r="D1215">
        <v>104</v>
      </c>
      <c r="E1215" t="s">
        <v>39</v>
      </c>
      <c r="F1215" s="2">
        <v>45454</v>
      </c>
      <c r="G1215" t="s">
        <v>466</v>
      </c>
      <c r="H1215" t="s">
        <v>470</v>
      </c>
      <c r="I1215">
        <v>6000</v>
      </c>
    </row>
    <row r="1216" spans="1:9" x14ac:dyDescent="0.35">
      <c r="A1216">
        <v>16089</v>
      </c>
      <c r="B1216">
        <v>110</v>
      </c>
      <c r="C1216" t="s">
        <v>465</v>
      </c>
      <c r="D1216">
        <v>104</v>
      </c>
      <c r="E1216" t="s">
        <v>39</v>
      </c>
      <c r="F1216" s="2">
        <v>45454</v>
      </c>
      <c r="G1216" t="s">
        <v>466</v>
      </c>
      <c r="H1216" t="s">
        <v>470</v>
      </c>
      <c r="I1216">
        <v>700</v>
      </c>
    </row>
    <row r="1217" spans="1:9" x14ac:dyDescent="0.35">
      <c r="A1217">
        <v>16090</v>
      </c>
      <c r="B1217">
        <v>110</v>
      </c>
      <c r="C1217" t="s">
        <v>465</v>
      </c>
      <c r="D1217">
        <v>104</v>
      </c>
      <c r="E1217" t="s">
        <v>39</v>
      </c>
      <c r="F1217" s="2">
        <v>45454</v>
      </c>
      <c r="G1217" t="s">
        <v>468</v>
      </c>
      <c r="H1217" t="s">
        <v>1116</v>
      </c>
      <c r="I1217">
        <v>-188.68</v>
      </c>
    </row>
    <row r="1218" spans="1:9" x14ac:dyDescent="0.35">
      <c r="A1218">
        <v>16091</v>
      </c>
      <c r="B1218">
        <v>110</v>
      </c>
      <c r="C1218" t="s">
        <v>465</v>
      </c>
      <c r="D1218">
        <v>104</v>
      </c>
      <c r="E1218" t="s">
        <v>39</v>
      </c>
      <c r="F1218" s="2">
        <v>45454</v>
      </c>
      <c r="G1218" t="s">
        <v>468</v>
      </c>
      <c r="H1218" t="s">
        <v>682</v>
      </c>
      <c r="I1218">
        <v>-900</v>
      </c>
    </row>
    <row r="1219" spans="1:9" x14ac:dyDescent="0.35">
      <c r="A1219">
        <v>16092</v>
      </c>
      <c r="B1219">
        <v>110</v>
      </c>
      <c r="C1219" t="s">
        <v>465</v>
      </c>
      <c r="D1219">
        <v>104</v>
      </c>
      <c r="E1219" t="s">
        <v>39</v>
      </c>
      <c r="F1219" s="2">
        <v>45454</v>
      </c>
      <c r="G1219" t="s">
        <v>468</v>
      </c>
      <c r="H1219" t="s">
        <v>1077</v>
      </c>
      <c r="I1219">
        <v>-4023.77</v>
      </c>
    </row>
    <row r="1220" spans="1:9" x14ac:dyDescent="0.35">
      <c r="A1220">
        <v>16094</v>
      </c>
      <c r="B1220">
        <v>110</v>
      </c>
      <c r="C1220" t="s">
        <v>465</v>
      </c>
      <c r="D1220">
        <v>104</v>
      </c>
      <c r="E1220" t="s">
        <v>39</v>
      </c>
      <c r="F1220" s="2">
        <v>45454</v>
      </c>
      <c r="G1220" t="s">
        <v>468</v>
      </c>
      <c r="H1220" t="s">
        <v>1117</v>
      </c>
      <c r="I1220">
        <v>-750</v>
      </c>
    </row>
    <row r="1221" spans="1:9" x14ac:dyDescent="0.35">
      <c r="A1221">
        <v>16305</v>
      </c>
      <c r="B1221">
        <v>127</v>
      </c>
      <c r="C1221" t="s">
        <v>471</v>
      </c>
      <c r="D1221">
        <v>104</v>
      </c>
      <c r="E1221" t="s">
        <v>39</v>
      </c>
      <c r="F1221" s="2">
        <v>45454</v>
      </c>
      <c r="G1221" t="s">
        <v>466</v>
      </c>
      <c r="H1221" t="s">
        <v>470</v>
      </c>
      <c r="I1221">
        <v>16000</v>
      </c>
    </row>
    <row r="1222" spans="1:9" x14ac:dyDescent="0.35">
      <c r="A1222">
        <v>16306</v>
      </c>
      <c r="B1222">
        <v>127</v>
      </c>
      <c r="C1222" t="s">
        <v>471</v>
      </c>
      <c r="D1222">
        <v>104</v>
      </c>
      <c r="E1222" t="s">
        <v>39</v>
      </c>
      <c r="F1222" s="2">
        <v>45454</v>
      </c>
      <c r="G1222" t="s">
        <v>466</v>
      </c>
      <c r="H1222" t="s">
        <v>470</v>
      </c>
      <c r="I1222">
        <v>10</v>
      </c>
    </row>
    <row r="1223" spans="1:9" x14ac:dyDescent="0.35">
      <c r="A1223">
        <v>16307</v>
      </c>
      <c r="B1223">
        <v>127</v>
      </c>
      <c r="C1223" t="s">
        <v>471</v>
      </c>
      <c r="D1223">
        <v>104</v>
      </c>
      <c r="E1223" t="s">
        <v>39</v>
      </c>
      <c r="F1223" s="2">
        <v>45454</v>
      </c>
      <c r="G1223" t="s">
        <v>466</v>
      </c>
      <c r="H1223" t="s">
        <v>470</v>
      </c>
      <c r="I1223">
        <v>360</v>
      </c>
    </row>
    <row r="1224" spans="1:9" x14ac:dyDescent="0.35">
      <c r="A1224">
        <v>16308</v>
      </c>
      <c r="B1224">
        <v>127</v>
      </c>
      <c r="C1224" t="s">
        <v>471</v>
      </c>
      <c r="D1224">
        <v>104</v>
      </c>
      <c r="E1224" t="s">
        <v>39</v>
      </c>
      <c r="F1224" s="2">
        <v>45454</v>
      </c>
      <c r="G1224" t="s">
        <v>466</v>
      </c>
      <c r="H1224" t="s">
        <v>482</v>
      </c>
      <c r="I1224">
        <v>29.82</v>
      </c>
    </row>
    <row r="1225" spans="1:9" x14ac:dyDescent="0.35">
      <c r="A1225">
        <v>16309</v>
      </c>
      <c r="B1225">
        <v>127</v>
      </c>
      <c r="C1225" t="s">
        <v>471</v>
      </c>
      <c r="D1225">
        <v>104</v>
      </c>
      <c r="E1225" t="s">
        <v>39</v>
      </c>
      <c r="F1225" s="2">
        <v>45454</v>
      </c>
      <c r="G1225" t="s">
        <v>466</v>
      </c>
      <c r="H1225" t="s">
        <v>482</v>
      </c>
      <c r="I1225">
        <v>84.47</v>
      </c>
    </row>
    <row r="1226" spans="1:9" x14ac:dyDescent="0.35">
      <c r="A1226">
        <v>16310</v>
      </c>
      <c r="B1226">
        <v>127</v>
      </c>
      <c r="C1226" t="s">
        <v>471</v>
      </c>
      <c r="D1226">
        <v>104</v>
      </c>
      <c r="E1226" t="s">
        <v>39</v>
      </c>
      <c r="F1226" s="2">
        <v>45454</v>
      </c>
      <c r="G1226" t="s">
        <v>466</v>
      </c>
      <c r="H1226" t="s">
        <v>482</v>
      </c>
      <c r="I1226">
        <v>137.55000000000001</v>
      </c>
    </row>
    <row r="1227" spans="1:9" x14ac:dyDescent="0.35">
      <c r="A1227">
        <v>16311</v>
      </c>
      <c r="B1227">
        <v>127</v>
      </c>
      <c r="C1227" t="s">
        <v>471</v>
      </c>
      <c r="D1227">
        <v>104</v>
      </c>
      <c r="E1227" t="s">
        <v>39</v>
      </c>
      <c r="F1227" s="2">
        <v>45454</v>
      </c>
      <c r="G1227" t="s">
        <v>468</v>
      </c>
      <c r="H1227" t="s">
        <v>1118</v>
      </c>
      <c r="I1227">
        <v>-78</v>
      </c>
    </row>
    <row r="1228" spans="1:9" x14ac:dyDescent="0.35">
      <c r="A1228">
        <v>16312</v>
      </c>
      <c r="B1228">
        <v>127</v>
      </c>
      <c r="C1228" t="s">
        <v>471</v>
      </c>
      <c r="D1228">
        <v>104</v>
      </c>
      <c r="E1228" t="s">
        <v>39</v>
      </c>
      <c r="F1228" s="2">
        <v>45454</v>
      </c>
      <c r="G1228" t="s">
        <v>468</v>
      </c>
      <c r="H1228" t="s">
        <v>1119</v>
      </c>
      <c r="I1228">
        <v>-365.44</v>
      </c>
    </row>
    <row r="1229" spans="1:9" x14ac:dyDescent="0.35">
      <c r="A1229">
        <v>16313</v>
      </c>
      <c r="B1229">
        <v>127</v>
      </c>
      <c r="C1229" t="s">
        <v>471</v>
      </c>
      <c r="D1229">
        <v>104</v>
      </c>
      <c r="E1229" t="s">
        <v>39</v>
      </c>
      <c r="F1229" s="2">
        <v>45454</v>
      </c>
      <c r="G1229" t="s">
        <v>468</v>
      </c>
      <c r="H1229" t="s">
        <v>1120</v>
      </c>
      <c r="I1229">
        <v>-474</v>
      </c>
    </row>
    <row r="1230" spans="1:9" x14ac:dyDescent="0.35">
      <c r="A1230">
        <v>16314</v>
      </c>
      <c r="B1230">
        <v>127</v>
      </c>
      <c r="C1230" t="s">
        <v>471</v>
      </c>
      <c r="D1230">
        <v>104</v>
      </c>
      <c r="E1230" t="s">
        <v>39</v>
      </c>
      <c r="F1230" s="2">
        <v>45454</v>
      </c>
      <c r="G1230" t="s">
        <v>468</v>
      </c>
      <c r="H1230" t="s">
        <v>1121</v>
      </c>
      <c r="I1230">
        <v>-550.55999999999995</v>
      </c>
    </row>
    <row r="1231" spans="1:9" x14ac:dyDescent="0.35">
      <c r="A1231">
        <v>16315</v>
      </c>
      <c r="B1231">
        <v>127</v>
      </c>
      <c r="C1231" t="s">
        <v>471</v>
      </c>
      <c r="D1231">
        <v>104</v>
      </c>
      <c r="E1231" t="s">
        <v>39</v>
      </c>
      <c r="F1231" s="2">
        <v>45454</v>
      </c>
      <c r="G1231" t="s">
        <v>468</v>
      </c>
      <c r="H1231" t="s">
        <v>1122</v>
      </c>
      <c r="I1231">
        <v>-1207.5999999999999</v>
      </c>
    </row>
    <row r="1232" spans="1:9" x14ac:dyDescent="0.35">
      <c r="A1232">
        <v>16316</v>
      </c>
      <c r="B1232">
        <v>127</v>
      </c>
      <c r="C1232" t="s">
        <v>471</v>
      </c>
      <c r="D1232">
        <v>104</v>
      </c>
      <c r="E1232" t="s">
        <v>39</v>
      </c>
      <c r="F1232" s="2">
        <v>45454</v>
      </c>
      <c r="G1232" t="s">
        <v>468</v>
      </c>
      <c r="H1232" t="s">
        <v>1123</v>
      </c>
      <c r="I1232">
        <v>-1356.9</v>
      </c>
    </row>
    <row r="1233" spans="1:9" x14ac:dyDescent="0.35">
      <c r="A1233">
        <v>16317</v>
      </c>
      <c r="B1233">
        <v>127</v>
      </c>
      <c r="C1233" t="s">
        <v>471</v>
      </c>
      <c r="D1233">
        <v>104</v>
      </c>
      <c r="E1233" t="s">
        <v>39</v>
      </c>
      <c r="F1233" s="2">
        <v>45454</v>
      </c>
      <c r="G1233" t="s">
        <v>468</v>
      </c>
      <c r="H1233" t="s">
        <v>1124</v>
      </c>
      <c r="I1233">
        <v>-2050.1799999999998</v>
      </c>
    </row>
    <row r="1234" spans="1:9" x14ac:dyDescent="0.35">
      <c r="A1234">
        <v>16318</v>
      </c>
      <c r="B1234">
        <v>127</v>
      </c>
      <c r="C1234" t="s">
        <v>471</v>
      </c>
      <c r="D1234">
        <v>104</v>
      </c>
      <c r="E1234" t="s">
        <v>39</v>
      </c>
      <c r="F1234" s="2">
        <v>45454</v>
      </c>
      <c r="G1234" t="s">
        <v>468</v>
      </c>
      <c r="H1234" t="s">
        <v>1125</v>
      </c>
      <c r="I1234">
        <v>-2124.54</v>
      </c>
    </row>
    <row r="1235" spans="1:9" x14ac:dyDescent="0.35">
      <c r="A1235">
        <v>16319</v>
      </c>
      <c r="B1235">
        <v>127</v>
      </c>
      <c r="C1235" t="s">
        <v>471</v>
      </c>
      <c r="D1235">
        <v>104</v>
      </c>
      <c r="E1235" t="s">
        <v>39</v>
      </c>
      <c r="F1235" s="2">
        <v>45454</v>
      </c>
      <c r="G1235" t="s">
        <v>468</v>
      </c>
      <c r="H1235" t="s">
        <v>990</v>
      </c>
      <c r="I1235">
        <v>-2697.12</v>
      </c>
    </row>
    <row r="1236" spans="1:9" x14ac:dyDescent="0.35">
      <c r="A1236">
        <v>16320</v>
      </c>
      <c r="B1236">
        <v>127</v>
      </c>
      <c r="C1236" t="s">
        <v>471</v>
      </c>
      <c r="D1236">
        <v>104</v>
      </c>
      <c r="E1236" t="s">
        <v>39</v>
      </c>
      <c r="F1236" s="2">
        <v>45454</v>
      </c>
      <c r="G1236" t="s">
        <v>468</v>
      </c>
      <c r="H1236" t="s">
        <v>1072</v>
      </c>
      <c r="I1236">
        <v>-3677.53</v>
      </c>
    </row>
    <row r="1237" spans="1:9" x14ac:dyDescent="0.35">
      <c r="A1237">
        <v>16321</v>
      </c>
      <c r="B1237">
        <v>127</v>
      </c>
      <c r="C1237" t="s">
        <v>471</v>
      </c>
      <c r="D1237">
        <v>104</v>
      </c>
      <c r="E1237" t="s">
        <v>39</v>
      </c>
      <c r="F1237" s="2">
        <v>45454</v>
      </c>
      <c r="G1237" t="s">
        <v>468</v>
      </c>
      <c r="H1237" t="s">
        <v>1126</v>
      </c>
      <c r="I1237">
        <v>-1057.2</v>
      </c>
    </row>
    <row r="1238" spans="1:9" x14ac:dyDescent="0.35">
      <c r="A1238">
        <v>16322</v>
      </c>
      <c r="B1238">
        <v>127</v>
      </c>
      <c r="C1238" t="s">
        <v>471</v>
      </c>
      <c r="D1238">
        <v>104</v>
      </c>
      <c r="E1238" t="s">
        <v>39</v>
      </c>
      <c r="F1238" s="2">
        <v>45454</v>
      </c>
      <c r="G1238" t="s">
        <v>468</v>
      </c>
      <c r="H1238" t="s">
        <v>1127</v>
      </c>
      <c r="I1238">
        <v>-976</v>
      </c>
    </row>
    <row r="1239" spans="1:9" x14ac:dyDescent="0.35">
      <c r="A1239">
        <v>15415</v>
      </c>
      <c r="B1239">
        <v>110</v>
      </c>
      <c r="C1239" t="s">
        <v>465</v>
      </c>
      <c r="D1239">
        <v>104</v>
      </c>
      <c r="E1239" t="s">
        <v>39</v>
      </c>
      <c r="F1239" s="2">
        <v>45453</v>
      </c>
      <c r="G1239" t="s">
        <v>466</v>
      </c>
      <c r="H1239" t="s">
        <v>470</v>
      </c>
      <c r="I1239">
        <v>50</v>
      </c>
    </row>
    <row r="1240" spans="1:9" x14ac:dyDescent="0.35">
      <c r="A1240">
        <v>15416</v>
      </c>
      <c r="B1240">
        <v>110</v>
      </c>
      <c r="C1240" t="s">
        <v>465</v>
      </c>
      <c r="D1240">
        <v>104</v>
      </c>
      <c r="E1240" t="s">
        <v>39</v>
      </c>
      <c r="F1240" s="2">
        <v>45453</v>
      </c>
      <c r="G1240" t="s">
        <v>466</v>
      </c>
      <c r="H1240" t="s">
        <v>470</v>
      </c>
      <c r="I1240">
        <v>10</v>
      </c>
    </row>
    <row r="1241" spans="1:9" x14ac:dyDescent="0.35">
      <c r="A1241">
        <v>15417</v>
      </c>
      <c r="B1241">
        <v>110</v>
      </c>
      <c r="C1241" t="s">
        <v>465</v>
      </c>
      <c r="D1241">
        <v>104</v>
      </c>
      <c r="E1241" t="s">
        <v>39</v>
      </c>
      <c r="F1241" s="2">
        <v>45453</v>
      </c>
      <c r="G1241" t="s">
        <v>466</v>
      </c>
      <c r="H1241" t="s">
        <v>467</v>
      </c>
      <c r="I1241">
        <v>1367.83</v>
      </c>
    </row>
    <row r="1242" spans="1:9" x14ac:dyDescent="0.35">
      <c r="A1242">
        <v>15418</v>
      </c>
      <c r="B1242">
        <v>110</v>
      </c>
      <c r="C1242" t="s">
        <v>465</v>
      </c>
      <c r="D1242">
        <v>104</v>
      </c>
      <c r="E1242" t="s">
        <v>39</v>
      </c>
      <c r="F1242" s="2">
        <v>45453</v>
      </c>
      <c r="G1242" t="s">
        <v>468</v>
      </c>
      <c r="H1242" t="s">
        <v>1128</v>
      </c>
      <c r="I1242">
        <v>-240</v>
      </c>
    </row>
    <row r="1243" spans="1:9" x14ac:dyDescent="0.35">
      <c r="A1243">
        <v>15419</v>
      </c>
      <c r="B1243">
        <v>110</v>
      </c>
      <c r="C1243" t="s">
        <v>465</v>
      </c>
      <c r="D1243">
        <v>104</v>
      </c>
      <c r="E1243" t="s">
        <v>39</v>
      </c>
      <c r="F1243" s="2">
        <v>45453</v>
      </c>
      <c r="G1243" t="s">
        <v>468</v>
      </c>
      <c r="H1243" t="s">
        <v>1129</v>
      </c>
      <c r="I1243">
        <v>-240</v>
      </c>
    </row>
    <row r="1244" spans="1:9" x14ac:dyDescent="0.35">
      <c r="A1244">
        <v>15420</v>
      </c>
      <c r="B1244">
        <v>110</v>
      </c>
      <c r="C1244" t="s">
        <v>465</v>
      </c>
      <c r="D1244">
        <v>104</v>
      </c>
      <c r="E1244" t="s">
        <v>39</v>
      </c>
      <c r="F1244" s="2">
        <v>45453</v>
      </c>
      <c r="G1244" t="s">
        <v>468</v>
      </c>
      <c r="H1244" t="s">
        <v>828</v>
      </c>
      <c r="I1244">
        <v>-249.99</v>
      </c>
    </row>
    <row r="1245" spans="1:9" x14ac:dyDescent="0.35">
      <c r="A1245">
        <v>15421</v>
      </c>
      <c r="B1245">
        <v>110</v>
      </c>
      <c r="C1245" t="s">
        <v>465</v>
      </c>
      <c r="D1245">
        <v>104</v>
      </c>
      <c r="E1245" t="s">
        <v>39</v>
      </c>
      <c r="F1245" s="2">
        <v>45453</v>
      </c>
      <c r="G1245" t="s">
        <v>468</v>
      </c>
      <c r="H1245" t="s">
        <v>1130</v>
      </c>
      <c r="I1245">
        <v>-702</v>
      </c>
    </row>
    <row r="1246" spans="1:9" x14ac:dyDescent="0.35">
      <c r="A1246">
        <v>16278</v>
      </c>
      <c r="B1246">
        <v>127</v>
      </c>
      <c r="C1246" t="s">
        <v>471</v>
      </c>
      <c r="D1246">
        <v>104</v>
      </c>
      <c r="E1246" t="s">
        <v>39</v>
      </c>
      <c r="F1246" s="2">
        <v>45453</v>
      </c>
      <c r="G1246" t="s">
        <v>466</v>
      </c>
      <c r="H1246" t="s">
        <v>470</v>
      </c>
      <c r="I1246">
        <v>10</v>
      </c>
    </row>
    <row r="1247" spans="1:9" x14ac:dyDescent="0.35">
      <c r="A1247">
        <v>16279</v>
      </c>
      <c r="B1247">
        <v>127</v>
      </c>
      <c r="C1247" t="s">
        <v>471</v>
      </c>
      <c r="D1247">
        <v>104</v>
      </c>
      <c r="E1247" t="s">
        <v>39</v>
      </c>
      <c r="F1247" s="2">
        <v>45453</v>
      </c>
      <c r="G1247" t="s">
        <v>466</v>
      </c>
      <c r="H1247" t="s">
        <v>470</v>
      </c>
      <c r="I1247">
        <v>80000</v>
      </c>
    </row>
    <row r="1248" spans="1:9" x14ac:dyDescent="0.35">
      <c r="A1248">
        <v>16280</v>
      </c>
      <c r="B1248">
        <v>127</v>
      </c>
      <c r="C1248" t="s">
        <v>471</v>
      </c>
      <c r="D1248">
        <v>104</v>
      </c>
      <c r="E1248" t="s">
        <v>39</v>
      </c>
      <c r="F1248" s="2">
        <v>45453</v>
      </c>
      <c r="G1248" t="s">
        <v>468</v>
      </c>
      <c r="H1248" t="s">
        <v>1131</v>
      </c>
      <c r="I1248">
        <v>-322.66000000000003</v>
      </c>
    </row>
    <row r="1249" spans="1:9" x14ac:dyDescent="0.35">
      <c r="A1249">
        <v>16281</v>
      </c>
      <c r="B1249">
        <v>127</v>
      </c>
      <c r="C1249" t="s">
        <v>471</v>
      </c>
      <c r="D1249">
        <v>104</v>
      </c>
      <c r="E1249" t="s">
        <v>39</v>
      </c>
      <c r="F1249" s="2">
        <v>45453</v>
      </c>
      <c r="G1249" t="s">
        <v>468</v>
      </c>
      <c r="H1249" t="s">
        <v>1132</v>
      </c>
      <c r="I1249">
        <v>-375.99</v>
      </c>
    </row>
    <row r="1250" spans="1:9" x14ac:dyDescent="0.35">
      <c r="A1250">
        <v>16282</v>
      </c>
      <c r="B1250">
        <v>127</v>
      </c>
      <c r="C1250" t="s">
        <v>471</v>
      </c>
      <c r="D1250">
        <v>104</v>
      </c>
      <c r="E1250" t="s">
        <v>39</v>
      </c>
      <c r="F1250" s="2">
        <v>45453</v>
      </c>
      <c r="G1250" t="s">
        <v>468</v>
      </c>
      <c r="H1250" t="s">
        <v>1133</v>
      </c>
      <c r="I1250">
        <v>-513</v>
      </c>
    </row>
    <row r="1251" spans="1:9" x14ac:dyDescent="0.35">
      <c r="A1251">
        <v>16283</v>
      </c>
      <c r="B1251">
        <v>127</v>
      </c>
      <c r="C1251" t="s">
        <v>471</v>
      </c>
      <c r="D1251">
        <v>104</v>
      </c>
      <c r="E1251" t="s">
        <v>39</v>
      </c>
      <c r="F1251" s="2">
        <v>45453</v>
      </c>
      <c r="G1251" t="s">
        <v>468</v>
      </c>
      <c r="H1251" t="s">
        <v>1134</v>
      </c>
      <c r="I1251">
        <v>-562</v>
      </c>
    </row>
    <row r="1252" spans="1:9" x14ac:dyDescent="0.35">
      <c r="A1252">
        <v>16284</v>
      </c>
      <c r="B1252">
        <v>127</v>
      </c>
      <c r="C1252" t="s">
        <v>471</v>
      </c>
      <c r="D1252">
        <v>104</v>
      </c>
      <c r="E1252" t="s">
        <v>39</v>
      </c>
      <c r="F1252" s="2">
        <v>45453</v>
      </c>
      <c r="G1252" t="s">
        <v>468</v>
      </c>
      <c r="H1252" t="s">
        <v>1135</v>
      </c>
      <c r="I1252">
        <v>-570.5</v>
      </c>
    </row>
    <row r="1253" spans="1:9" x14ac:dyDescent="0.35">
      <c r="A1253">
        <v>16285</v>
      </c>
      <c r="B1253">
        <v>127</v>
      </c>
      <c r="C1253" t="s">
        <v>471</v>
      </c>
      <c r="D1253">
        <v>104</v>
      </c>
      <c r="E1253" t="s">
        <v>39</v>
      </c>
      <c r="F1253" s="2">
        <v>45453</v>
      </c>
      <c r="G1253" t="s">
        <v>468</v>
      </c>
      <c r="H1253" t="s">
        <v>1136</v>
      </c>
      <c r="I1253">
        <v>-627.20000000000005</v>
      </c>
    </row>
    <row r="1254" spans="1:9" x14ac:dyDescent="0.35">
      <c r="A1254">
        <v>16286</v>
      </c>
      <c r="B1254">
        <v>127</v>
      </c>
      <c r="C1254" t="s">
        <v>471</v>
      </c>
      <c r="D1254">
        <v>104</v>
      </c>
      <c r="E1254" t="s">
        <v>39</v>
      </c>
      <c r="F1254" s="2">
        <v>45453</v>
      </c>
      <c r="G1254" t="s">
        <v>468</v>
      </c>
      <c r="H1254" t="s">
        <v>1137</v>
      </c>
      <c r="I1254">
        <v>-850.75</v>
      </c>
    </row>
    <row r="1255" spans="1:9" x14ac:dyDescent="0.35">
      <c r="A1255">
        <v>16287</v>
      </c>
      <c r="B1255">
        <v>127</v>
      </c>
      <c r="C1255" t="s">
        <v>471</v>
      </c>
      <c r="D1255">
        <v>104</v>
      </c>
      <c r="E1255" t="s">
        <v>39</v>
      </c>
      <c r="F1255" s="2">
        <v>45453</v>
      </c>
      <c r="G1255" t="s">
        <v>468</v>
      </c>
      <c r="H1255" t="s">
        <v>1138</v>
      </c>
      <c r="I1255">
        <v>-864</v>
      </c>
    </row>
    <row r="1256" spans="1:9" x14ac:dyDescent="0.35">
      <c r="A1256">
        <v>16288</v>
      </c>
      <c r="B1256">
        <v>127</v>
      </c>
      <c r="C1256" t="s">
        <v>471</v>
      </c>
      <c r="D1256">
        <v>104</v>
      </c>
      <c r="E1256" t="s">
        <v>39</v>
      </c>
      <c r="F1256" s="2">
        <v>45453</v>
      </c>
      <c r="G1256" t="s">
        <v>468</v>
      </c>
      <c r="H1256" t="s">
        <v>1139</v>
      </c>
      <c r="I1256">
        <v>-1108.8</v>
      </c>
    </row>
    <row r="1257" spans="1:9" x14ac:dyDescent="0.35">
      <c r="A1257">
        <v>16289</v>
      </c>
      <c r="B1257">
        <v>127</v>
      </c>
      <c r="C1257" t="s">
        <v>471</v>
      </c>
      <c r="D1257">
        <v>104</v>
      </c>
      <c r="E1257" t="s">
        <v>39</v>
      </c>
      <c r="F1257" s="2">
        <v>45453</v>
      </c>
      <c r="G1257" t="s">
        <v>468</v>
      </c>
      <c r="H1257" t="s">
        <v>1140</v>
      </c>
      <c r="I1257">
        <v>-1188.1199999999999</v>
      </c>
    </row>
    <row r="1258" spans="1:9" x14ac:dyDescent="0.35">
      <c r="A1258">
        <v>16290</v>
      </c>
      <c r="B1258">
        <v>127</v>
      </c>
      <c r="C1258" t="s">
        <v>471</v>
      </c>
      <c r="D1258">
        <v>104</v>
      </c>
      <c r="E1258" t="s">
        <v>39</v>
      </c>
      <c r="F1258" s="2">
        <v>45453</v>
      </c>
      <c r="G1258" t="s">
        <v>468</v>
      </c>
      <c r="H1258" t="s">
        <v>1141</v>
      </c>
      <c r="I1258">
        <v>-1775.64</v>
      </c>
    </row>
    <row r="1259" spans="1:9" x14ac:dyDescent="0.35">
      <c r="A1259">
        <v>16291</v>
      </c>
      <c r="B1259">
        <v>127</v>
      </c>
      <c r="C1259" t="s">
        <v>471</v>
      </c>
      <c r="D1259">
        <v>104</v>
      </c>
      <c r="E1259" t="s">
        <v>39</v>
      </c>
      <c r="F1259" s="2">
        <v>45453</v>
      </c>
      <c r="G1259" t="s">
        <v>468</v>
      </c>
      <c r="H1259" t="s">
        <v>1142</v>
      </c>
      <c r="I1259">
        <v>-1800.08</v>
      </c>
    </row>
    <row r="1260" spans="1:9" x14ac:dyDescent="0.35">
      <c r="A1260">
        <v>16292</v>
      </c>
      <c r="B1260">
        <v>127</v>
      </c>
      <c r="C1260" t="s">
        <v>471</v>
      </c>
      <c r="D1260">
        <v>104</v>
      </c>
      <c r="E1260" t="s">
        <v>39</v>
      </c>
      <c r="F1260" s="2">
        <v>45453</v>
      </c>
      <c r="G1260" t="s">
        <v>468</v>
      </c>
      <c r="H1260" t="s">
        <v>1143</v>
      </c>
      <c r="I1260">
        <v>-2208.9699999999998</v>
      </c>
    </row>
    <row r="1261" spans="1:9" x14ac:dyDescent="0.35">
      <c r="A1261">
        <v>16293</v>
      </c>
      <c r="B1261">
        <v>127</v>
      </c>
      <c r="C1261" t="s">
        <v>471</v>
      </c>
      <c r="D1261">
        <v>104</v>
      </c>
      <c r="E1261" t="s">
        <v>39</v>
      </c>
      <c r="F1261" s="2">
        <v>45453</v>
      </c>
      <c r="G1261" t="s">
        <v>468</v>
      </c>
      <c r="H1261" t="s">
        <v>1144</v>
      </c>
      <c r="I1261">
        <v>-2496.11</v>
      </c>
    </row>
    <row r="1262" spans="1:9" x14ac:dyDescent="0.35">
      <c r="A1262">
        <v>16294</v>
      </c>
      <c r="B1262">
        <v>127</v>
      </c>
      <c r="C1262" t="s">
        <v>471</v>
      </c>
      <c r="D1262">
        <v>104</v>
      </c>
      <c r="E1262" t="s">
        <v>39</v>
      </c>
      <c r="F1262" s="2">
        <v>45453</v>
      </c>
      <c r="G1262" t="s">
        <v>468</v>
      </c>
      <c r="H1262" t="s">
        <v>1145</v>
      </c>
      <c r="I1262">
        <v>-2588.33</v>
      </c>
    </row>
    <row r="1263" spans="1:9" x14ac:dyDescent="0.35">
      <c r="A1263">
        <v>16295</v>
      </c>
      <c r="B1263">
        <v>127</v>
      </c>
      <c r="C1263" t="s">
        <v>471</v>
      </c>
      <c r="D1263">
        <v>104</v>
      </c>
      <c r="E1263" t="s">
        <v>39</v>
      </c>
      <c r="F1263" s="2">
        <v>45453</v>
      </c>
      <c r="G1263" t="s">
        <v>468</v>
      </c>
      <c r="H1263" t="s">
        <v>1146</v>
      </c>
      <c r="I1263">
        <v>-3485.4</v>
      </c>
    </row>
    <row r="1264" spans="1:9" x14ac:dyDescent="0.35">
      <c r="A1264">
        <v>16296</v>
      </c>
      <c r="B1264">
        <v>127</v>
      </c>
      <c r="C1264" t="s">
        <v>471</v>
      </c>
      <c r="D1264">
        <v>104</v>
      </c>
      <c r="E1264" t="s">
        <v>39</v>
      </c>
      <c r="F1264" s="2">
        <v>45453</v>
      </c>
      <c r="G1264" t="s">
        <v>468</v>
      </c>
      <c r="H1264" t="s">
        <v>1147</v>
      </c>
      <c r="I1264">
        <v>-479</v>
      </c>
    </row>
    <row r="1265" spans="1:9" x14ac:dyDescent="0.35">
      <c r="A1265">
        <v>16297</v>
      </c>
      <c r="B1265">
        <v>127</v>
      </c>
      <c r="C1265" t="s">
        <v>471</v>
      </c>
      <c r="D1265">
        <v>104</v>
      </c>
      <c r="E1265" t="s">
        <v>39</v>
      </c>
      <c r="F1265" s="2">
        <v>45453</v>
      </c>
      <c r="G1265" t="s">
        <v>468</v>
      </c>
      <c r="H1265" t="s">
        <v>1148</v>
      </c>
      <c r="I1265">
        <v>-400</v>
      </c>
    </row>
    <row r="1266" spans="1:9" x14ac:dyDescent="0.35">
      <c r="A1266">
        <v>16298</v>
      </c>
      <c r="B1266">
        <v>127</v>
      </c>
      <c r="C1266" t="s">
        <v>471</v>
      </c>
      <c r="D1266">
        <v>104</v>
      </c>
      <c r="E1266" t="s">
        <v>39</v>
      </c>
      <c r="F1266" s="2">
        <v>45453</v>
      </c>
      <c r="G1266" t="s">
        <v>468</v>
      </c>
      <c r="H1266" t="s">
        <v>1149</v>
      </c>
      <c r="I1266">
        <v>-1035</v>
      </c>
    </row>
    <row r="1267" spans="1:9" x14ac:dyDescent="0.35">
      <c r="A1267">
        <v>16299</v>
      </c>
      <c r="B1267">
        <v>127</v>
      </c>
      <c r="C1267" t="s">
        <v>471</v>
      </c>
      <c r="D1267">
        <v>104</v>
      </c>
      <c r="E1267" t="s">
        <v>39</v>
      </c>
      <c r="F1267" s="2">
        <v>45453</v>
      </c>
      <c r="G1267" t="s">
        <v>468</v>
      </c>
      <c r="H1267" t="s">
        <v>1150</v>
      </c>
      <c r="I1267">
        <v>-3097</v>
      </c>
    </row>
    <row r="1268" spans="1:9" x14ac:dyDescent="0.35">
      <c r="A1268">
        <v>16300</v>
      </c>
      <c r="B1268">
        <v>127</v>
      </c>
      <c r="C1268" t="s">
        <v>471</v>
      </c>
      <c r="D1268">
        <v>104</v>
      </c>
      <c r="E1268" t="s">
        <v>39</v>
      </c>
      <c r="F1268" s="2">
        <v>45453</v>
      </c>
      <c r="G1268" t="s">
        <v>468</v>
      </c>
      <c r="H1268" t="s">
        <v>1151</v>
      </c>
      <c r="I1268">
        <v>-3109.56</v>
      </c>
    </row>
    <row r="1269" spans="1:9" x14ac:dyDescent="0.35">
      <c r="A1269">
        <v>16301</v>
      </c>
      <c r="B1269">
        <v>127</v>
      </c>
      <c r="C1269" t="s">
        <v>471</v>
      </c>
      <c r="D1269">
        <v>104</v>
      </c>
      <c r="E1269" t="s">
        <v>39</v>
      </c>
      <c r="F1269" s="2">
        <v>45453</v>
      </c>
      <c r="G1269" t="s">
        <v>468</v>
      </c>
      <c r="H1269" t="s">
        <v>1152</v>
      </c>
      <c r="I1269">
        <v>-3240.42</v>
      </c>
    </row>
    <row r="1270" spans="1:9" x14ac:dyDescent="0.35">
      <c r="A1270">
        <v>16302</v>
      </c>
      <c r="B1270">
        <v>127</v>
      </c>
      <c r="C1270" t="s">
        <v>471</v>
      </c>
      <c r="D1270">
        <v>104</v>
      </c>
      <c r="E1270" t="s">
        <v>39</v>
      </c>
      <c r="F1270" s="2">
        <v>45453</v>
      </c>
      <c r="G1270" t="s">
        <v>468</v>
      </c>
      <c r="H1270" t="s">
        <v>1019</v>
      </c>
      <c r="I1270">
        <v>-3573.92</v>
      </c>
    </row>
    <row r="1271" spans="1:9" x14ac:dyDescent="0.35">
      <c r="A1271">
        <v>16303</v>
      </c>
      <c r="B1271">
        <v>127</v>
      </c>
      <c r="C1271" t="s">
        <v>471</v>
      </c>
      <c r="D1271">
        <v>104</v>
      </c>
      <c r="E1271" t="s">
        <v>39</v>
      </c>
      <c r="F1271" s="2">
        <v>45453</v>
      </c>
      <c r="G1271" t="s">
        <v>468</v>
      </c>
      <c r="H1271" t="s">
        <v>470</v>
      </c>
      <c r="I1271">
        <v>-43600</v>
      </c>
    </row>
    <row r="1272" spans="1:9" x14ac:dyDescent="0.35">
      <c r="A1272">
        <v>15407</v>
      </c>
      <c r="B1272">
        <v>110</v>
      </c>
      <c r="C1272" t="s">
        <v>465</v>
      </c>
      <c r="D1272">
        <v>104</v>
      </c>
      <c r="E1272" t="s">
        <v>39</v>
      </c>
      <c r="F1272" s="2">
        <v>45450</v>
      </c>
      <c r="G1272" t="s">
        <v>466</v>
      </c>
      <c r="H1272" t="s">
        <v>470</v>
      </c>
      <c r="I1272">
        <v>500</v>
      </c>
    </row>
    <row r="1273" spans="1:9" x14ac:dyDescent="0.35">
      <c r="A1273">
        <v>15408</v>
      </c>
      <c r="B1273">
        <v>110</v>
      </c>
      <c r="C1273" t="s">
        <v>465</v>
      </c>
      <c r="D1273">
        <v>104</v>
      </c>
      <c r="E1273" t="s">
        <v>39</v>
      </c>
      <c r="F1273" s="2">
        <v>45450</v>
      </c>
      <c r="G1273" t="s">
        <v>466</v>
      </c>
      <c r="H1273" t="s">
        <v>470</v>
      </c>
      <c r="I1273">
        <v>340</v>
      </c>
    </row>
    <row r="1274" spans="1:9" x14ac:dyDescent="0.35">
      <c r="A1274">
        <v>15409</v>
      </c>
      <c r="B1274">
        <v>110</v>
      </c>
      <c r="C1274" t="s">
        <v>465</v>
      </c>
      <c r="D1274">
        <v>104</v>
      </c>
      <c r="E1274" t="s">
        <v>39</v>
      </c>
      <c r="F1274" s="2">
        <v>45450</v>
      </c>
      <c r="G1274" t="s">
        <v>466</v>
      </c>
      <c r="H1274" t="s">
        <v>470</v>
      </c>
      <c r="I1274">
        <v>10</v>
      </c>
    </row>
    <row r="1275" spans="1:9" x14ac:dyDescent="0.35">
      <c r="A1275">
        <v>15410</v>
      </c>
      <c r="B1275">
        <v>110</v>
      </c>
      <c r="C1275" t="s">
        <v>465</v>
      </c>
      <c r="D1275">
        <v>104</v>
      </c>
      <c r="E1275" t="s">
        <v>39</v>
      </c>
      <c r="F1275" s="2">
        <v>45450</v>
      </c>
      <c r="G1275" t="s">
        <v>466</v>
      </c>
      <c r="H1275" t="s">
        <v>482</v>
      </c>
      <c r="I1275">
        <v>48.8</v>
      </c>
    </row>
    <row r="1276" spans="1:9" x14ac:dyDescent="0.35">
      <c r="A1276">
        <v>15411</v>
      </c>
      <c r="B1276">
        <v>110</v>
      </c>
      <c r="C1276" t="s">
        <v>465</v>
      </c>
      <c r="D1276">
        <v>104</v>
      </c>
      <c r="E1276" t="s">
        <v>39</v>
      </c>
      <c r="F1276" s="2">
        <v>45450</v>
      </c>
      <c r="G1276" t="s">
        <v>468</v>
      </c>
      <c r="H1276" t="s">
        <v>1153</v>
      </c>
      <c r="I1276">
        <v>-560</v>
      </c>
    </row>
    <row r="1277" spans="1:9" x14ac:dyDescent="0.35">
      <c r="A1277">
        <v>15412</v>
      </c>
      <c r="B1277">
        <v>110</v>
      </c>
      <c r="C1277" t="s">
        <v>465</v>
      </c>
      <c r="D1277">
        <v>104</v>
      </c>
      <c r="E1277" t="s">
        <v>39</v>
      </c>
      <c r="F1277" s="2">
        <v>45450</v>
      </c>
      <c r="G1277" t="s">
        <v>468</v>
      </c>
      <c r="H1277" t="s">
        <v>1154</v>
      </c>
      <c r="I1277">
        <v>-338.8</v>
      </c>
    </row>
    <row r="1278" spans="1:9" x14ac:dyDescent="0.35">
      <c r="A1278">
        <v>15413</v>
      </c>
      <c r="B1278">
        <v>110</v>
      </c>
      <c r="C1278" t="s">
        <v>465</v>
      </c>
      <c r="D1278">
        <v>104</v>
      </c>
      <c r="E1278" t="s">
        <v>39</v>
      </c>
      <c r="F1278" s="2">
        <v>45450</v>
      </c>
      <c r="G1278" t="s">
        <v>466</v>
      </c>
      <c r="H1278" t="s">
        <v>482</v>
      </c>
      <c r="I1278">
        <v>48.8</v>
      </c>
    </row>
    <row r="1279" spans="1:9" x14ac:dyDescent="0.35">
      <c r="A1279">
        <v>16262</v>
      </c>
      <c r="B1279">
        <v>127</v>
      </c>
      <c r="C1279" t="s">
        <v>471</v>
      </c>
      <c r="D1279">
        <v>104</v>
      </c>
      <c r="E1279" t="s">
        <v>39</v>
      </c>
      <c r="F1279" s="2">
        <v>45450</v>
      </c>
      <c r="G1279" t="s">
        <v>466</v>
      </c>
      <c r="H1279" t="s">
        <v>470</v>
      </c>
      <c r="I1279">
        <v>20000</v>
      </c>
    </row>
    <row r="1280" spans="1:9" x14ac:dyDescent="0.35">
      <c r="A1280">
        <v>16263</v>
      </c>
      <c r="B1280">
        <v>127</v>
      </c>
      <c r="C1280" t="s">
        <v>471</v>
      </c>
      <c r="D1280">
        <v>104</v>
      </c>
      <c r="E1280" t="s">
        <v>39</v>
      </c>
      <c r="F1280" s="2">
        <v>45450</v>
      </c>
      <c r="G1280" t="s">
        <v>466</v>
      </c>
      <c r="H1280" t="s">
        <v>470</v>
      </c>
      <c r="I1280">
        <v>10</v>
      </c>
    </row>
    <row r="1281" spans="1:9" x14ac:dyDescent="0.35">
      <c r="A1281">
        <v>16264</v>
      </c>
      <c r="B1281">
        <v>127</v>
      </c>
      <c r="C1281" t="s">
        <v>471</v>
      </c>
      <c r="D1281">
        <v>104</v>
      </c>
      <c r="E1281" t="s">
        <v>39</v>
      </c>
      <c r="F1281" s="2">
        <v>45450</v>
      </c>
      <c r="G1281" t="s">
        <v>468</v>
      </c>
      <c r="H1281" t="s">
        <v>1155</v>
      </c>
      <c r="I1281">
        <v>-439.8</v>
      </c>
    </row>
    <row r="1282" spans="1:9" x14ac:dyDescent="0.35">
      <c r="A1282">
        <v>16265</v>
      </c>
      <c r="B1282">
        <v>127</v>
      </c>
      <c r="C1282" t="s">
        <v>471</v>
      </c>
      <c r="D1282">
        <v>104</v>
      </c>
      <c r="E1282" t="s">
        <v>39</v>
      </c>
      <c r="F1282" s="2">
        <v>45450</v>
      </c>
      <c r="G1282" t="s">
        <v>468</v>
      </c>
      <c r="H1282" t="s">
        <v>1156</v>
      </c>
      <c r="I1282">
        <v>-527.35</v>
      </c>
    </row>
    <row r="1283" spans="1:9" x14ac:dyDescent="0.35">
      <c r="A1283">
        <v>16266</v>
      </c>
      <c r="B1283">
        <v>127</v>
      </c>
      <c r="C1283" t="s">
        <v>471</v>
      </c>
      <c r="D1283">
        <v>104</v>
      </c>
      <c r="E1283" t="s">
        <v>39</v>
      </c>
      <c r="F1283" s="2">
        <v>45450</v>
      </c>
      <c r="G1283" t="s">
        <v>468</v>
      </c>
      <c r="H1283" t="s">
        <v>1157</v>
      </c>
      <c r="I1283">
        <v>-632</v>
      </c>
    </row>
    <row r="1284" spans="1:9" x14ac:dyDescent="0.35">
      <c r="A1284">
        <v>16267</v>
      </c>
      <c r="B1284">
        <v>127</v>
      </c>
      <c r="C1284" t="s">
        <v>471</v>
      </c>
      <c r="D1284">
        <v>104</v>
      </c>
      <c r="E1284" t="s">
        <v>39</v>
      </c>
      <c r="F1284" s="2">
        <v>45450</v>
      </c>
      <c r="G1284" t="s">
        <v>468</v>
      </c>
      <c r="H1284" t="s">
        <v>1158</v>
      </c>
      <c r="I1284">
        <v>-648</v>
      </c>
    </row>
    <row r="1285" spans="1:9" x14ac:dyDescent="0.35">
      <c r="A1285">
        <v>16268</v>
      </c>
      <c r="B1285">
        <v>127</v>
      </c>
      <c r="C1285" t="s">
        <v>471</v>
      </c>
      <c r="D1285">
        <v>104</v>
      </c>
      <c r="E1285" t="s">
        <v>39</v>
      </c>
      <c r="F1285" s="2">
        <v>45450</v>
      </c>
      <c r="G1285" t="s">
        <v>468</v>
      </c>
      <c r="H1285" t="s">
        <v>1159</v>
      </c>
      <c r="I1285">
        <v>-998.8</v>
      </c>
    </row>
    <row r="1286" spans="1:9" x14ac:dyDescent="0.35">
      <c r="A1286">
        <v>16269</v>
      </c>
      <c r="B1286">
        <v>127</v>
      </c>
      <c r="C1286" t="s">
        <v>471</v>
      </c>
      <c r="D1286">
        <v>104</v>
      </c>
      <c r="E1286" t="s">
        <v>39</v>
      </c>
      <c r="F1286" s="2">
        <v>45450</v>
      </c>
      <c r="G1286" t="s">
        <v>468</v>
      </c>
      <c r="H1286" t="s">
        <v>1160</v>
      </c>
      <c r="I1286">
        <v>-1913.82</v>
      </c>
    </row>
    <row r="1287" spans="1:9" x14ac:dyDescent="0.35">
      <c r="A1287">
        <v>16270</v>
      </c>
      <c r="B1287">
        <v>127</v>
      </c>
      <c r="C1287" t="s">
        <v>471</v>
      </c>
      <c r="D1287">
        <v>104</v>
      </c>
      <c r="E1287" t="s">
        <v>39</v>
      </c>
      <c r="F1287" s="2">
        <v>45450</v>
      </c>
      <c r="G1287" t="s">
        <v>468</v>
      </c>
      <c r="H1287" t="s">
        <v>1161</v>
      </c>
      <c r="I1287">
        <v>-1827.5</v>
      </c>
    </row>
    <row r="1288" spans="1:9" x14ac:dyDescent="0.35">
      <c r="A1288">
        <v>16271</v>
      </c>
      <c r="B1288">
        <v>127</v>
      </c>
      <c r="C1288" t="s">
        <v>471</v>
      </c>
      <c r="D1288">
        <v>104</v>
      </c>
      <c r="E1288" t="s">
        <v>39</v>
      </c>
      <c r="F1288" s="2">
        <v>45450</v>
      </c>
      <c r="G1288" t="s">
        <v>468</v>
      </c>
      <c r="H1288" t="s">
        <v>1162</v>
      </c>
      <c r="I1288">
        <v>-1613.1</v>
      </c>
    </row>
    <row r="1289" spans="1:9" x14ac:dyDescent="0.35">
      <c r="A1289">
        <v>16272</v>
      </c>
      <c r="B1289">
        <v>127</v>
      </c>
      <c r="C1289" t="s">
        <v>471</v>
      </c>
      <c r="D1289">
        <v>104</v>
      </c>
      <c r="E1289" t="s">
        <v>39</v>
      </c>
      <c r="F1289" s="2">
        <v>45450</v>
      </c>
      <c r="G1289" t="s">
        <v>468</v>
      </c>
      <c r="H1289" t="s">
        <v>1035</v>
      </c>
      <c r="I1289">
        <v>-1592.17</v>
      </c>
    </row>
    <row r="1290" spans="1:9" x14ac:dyDescent="0.35">
      <c r="A1290">
        <v>16273</v>
      </c>
      <c r="B1290">
        <v>127</v>
      </c>
      <c r="C1290" t="s">
        <v>471</v>
      </c>
      <c r="D1290">
        <v>104</v>
      </c>
      <c r="E1290" t="s">
        <v>39</v>
      </c>
      <c r="F1290" s="2">
        <v>45450</v>
      </c>
      <c r="G1290" t="s">
        <v>468</v>
      </c>
      <c r="H1290" t="s">
        <v>1163</v>
      </c>
      <c r="I1290">
        <v>-2468.04</v>
      </c>
    </row>
    <row r="1291" spans="1:9" x14ac:dyDescent="0.35">
      <c r="A1291">
        <v>16274</v>
      </c>
      <c r="B1291">
        <v>127</v>
      </c>
      <c r="C1291" t="s">
        <v>471</v>
      </c>
      <c r="D1291">
        <v>104</v>
      </c>
      <c r="E1291" t="s">
        <v>39</v>
      </c>
      <c r="F1291" s="2">
        <v>45450</v>
      </c>
      <c r="G1291" t="s">
        <v>468</v>
      </c>
      <c r="H1291" t="s">
        <v>1018</v>
      </c>
      <c r="I1291">
        <v>-3110.55</v>
      </c>
    </row>
    <row r="1292" spans="1:9" x14ac:dyDescent="0.35">
      <c r="A1292">
        <v>16275</v>
      </c>
      <c r="B1292">
        <v>127</v>
      </c>
      <c r="C1292" t="s">
        <v>471</v>
      </c>
      <c r="D1292">
        <v>104</v>
      </c>
      <c r="E1292" t="s">
        <v>39</v>
      </c>
      <c r="F1292" s="2">
        <v>45450</v>
      </c>
      <c r="G1292" t="s">
        <v>468</v>
      </c>
      <c r="H1292" t="s">
        <v>1164</v>
      </c>
      <c r="I1292">
        <v>-454.4</v>
      </c>
    </row>
    <row r="1293" spans="1:9" x14ac:dyDescent="0.35">
      <c r="A1293">
        <v>16276</v>
      </c>
      <c r="B1293">
        <v>127</v>
      </c>
      <c r="C1293" t="s">
        <v>471</v>
      </c>
      <c r="D1293">
        <v>104</v>
      </c>
      <c r="E1293" t="s">
        <v>39</v>
      </c>
      <c r="F1293" s="2">
        <v>45450</v>
      </c>
      <c r="G1293" t="s">
        <v>468</v>
      </c>
      <c r="H1293" t="s">
        <v>470</v>
      </c>
      <c r="I1293">
        <v>-3700</v>
      </c>
    </row>
    <row r="1294" spans="1:9" x14ac:dyDescent="0.35">
      <c r="A1294">
        <v>15401</v>
      </c>
      <c r="B1294">
        <v>110</v>
      </c>
      <c r="C1294" t="s">
        <v>465</v>
      </c>
      <c r="D1294">
        <v>104</v>
      </c>
      <c r="E1294" t="s">
        <v>39</v>
      </c>
      <c r="F1294" s="2">
        <v>45449</v>
      </c>
      <c r="G1294" t="s">
        <v>466</v>
      </c>
      <c r="H1294" t="s">
        <v>470</v>
      </c>
      <c r="I1294">
        <v>10</v>
      </c>
    </row>
    <row r="1295" spans="1:9" x14ac:dyDescent="0.35">
      <c r="A1295">
        <v>15402</v>
      </c>
      <c r="B1295">
        <v>110</v>
      </c>
      <c r="C1295" t="s">
        <v>465</v>
      </c>
      <c r="D1295">
        <v>104</v>
      </c>
      <c r="E1295" t="s">
        <v>39</v>
      </c>
      <c r="F1295" s="2">
        <v>45449</v>
      </c>
      <c r="G1295" t="s">
        <v>466</v>
      </c>
      <c r="H1295" t="s">
        <v>470</v>
      </c>
      <c r="I1295">
        <v>22700</v>
      </c>
    </row>
    <row r="1296" spans="1:9" x14ac:dyDescent="0.35">
      <c r="A1296">
        <v>15403</v>
      </c>
      <c r="B1296">
        <v>110</v>
      </c>
      <c r="C1296" t="s">
        <v>465</v>
      </c>
      <c r="D1296">
        <v>104</v>
      </c>
      <c r="E1296" t="s">
        <v>39</v>
      </c>
      <c r="F1296" s="2">
        <v>45449</v>
      </c>
      <c r="G1296" t="s">
        <v>466</v>
      </c>
      <c r="H1296" t="s">
        <v>470</v>
      </c>
      <c r="I1296">
        <v>5900</v>
      </c>
    </row>
    <row r="1297" spans="1:9" x14ac:dyDescent="0.35">
      <c r="A1297">
        <v>15404</v>
      </c>
      <c r="B1297">
        <v>110</v>
      </c>
      <c r="C1297" t="s">
        <v>465</v>
      </c>
      <c r="D1297">
        <v>104</v>
      </c>
      <c r="E1297" t="s">
        <v>39</v>
      </c>
      <c r="F1297" s="2">
        <v>45449</v>
      </c>
      <c r="G1297" t="s">
        <v>466</v>
      </c>
      <c r="H1297" t="s">
        <v>482</v>
      </c>
      <c r="I1297">
        <v>142.81</v>
      </c>
    </row>
    <row r="1298" spans="1:9" x14ac:dyDescent="0.35">
      <c r="A1298">
        <v>15405</v>
      </c>
      <c r="B1298">
        <v>110</v>
      </c>
      <c r="C1298" t="s">
        <v>465</v>
      </c>
      <c r="D1298">
        <v>104</v>
      </c>
      <c r="E1298" t="s">
        <v>39</v>
      </c>
      <c r="F1298" s="2">
        <v>45449</v>
      </c>
      <c r="G1298" t="s">
        <v>468</v>
      </c>
      <c r="H1298" t="s">
        <v>1165</v>
      </c>
      <c r="I1298">
        <v>-22672.81</v>
      </c>
    </row>
    <row r="1299" spans="1:9" x14ac:dyDescent="0.35">
      <c r="A1299">
        <v>15406</v>
      </c>
      <c r="B1299">
        <v>110</v>
      </c>
      <c r="C1299" t="s">
        <v>465</v>
      </c>
      <c r="D1299">
        <v>104</v>
      </c>
      <c r="E1299" t="s">
        <v>39</v>
      </c>
      <c r="F1299" s="2">
        <v>45449</v>
      </c>
      <c r="G1299" t="s">
        <v>468</v>
      </c>
      <c r="H1299" t="s">
        <v>1166</v>
      </c>
      <c r="I1299">
        <v>-6080</v>
      </c>
    </row>
    <row r="1300" spans="1:9" x14ac:dyDescent="0.35">
      <c r="A1300">
        <v>16242</v>
      </c>
      <c r="B1300">
        <v>127</v>
      </c>
      <c r="C1300" t="s">
        <v>471</v>
      </c>
      <c r="D1300">
        <v>104</v>
      </c>
      <c r="E1300" t="s">
        <v>39</v>
      </c>
      <c r="F1300" s="2">
        <v>45449</v>
      </c>
      <c r="G1300" t="s">
        <v>466</v>
      </c>
      <c r="H1300" t="s">
        <v>470</v>
      </c>
      <c r="I1300">
        <v>9000</v>
      </c>
    </row>
    <row r="1301" spans="1:9" x14ac:dyDescent="0.35">
      <c r="A1301">
        <v>16243</v>
      </c>
      <c r="B1301">
        <v>127</v>
      </c>
      <c r="C1301" t="s">
        <v>471</v>
      </c>
      <c r="D1301">
        <v>104</v>
      </c>
      <c r="E1301" t="s">
        <v>39</v>
      </c>
      <c r="F1301" s="2">
        <v>45449</v>
      </c>
      <c r="G1301" t="s">
        <v>466</v>
      </c>
      <c r="H1301" t="s">
        <v>470</v>
      </c>
      <c r="I1301">
        <v>10</v>
      </c>
    </row>
    <row r="1302" spans="1:9" x14ac:dyDescent="0.35">
      <c r="A1302">
        <v>16244</v>
      </c>
      <c r="B1302">
        <v>127</v>
      </c>
      <c r="C1302" t="s">
        <v>471</v>
      </c>
      <c r="D1302">
        <v>104</v>
      </c>
      <c r="E1302" t="s">
        <v>39</v>
      </c>
      <c r="F1302" s="2">
        <v>45449</v>
      </c>
      <c r="G1302" t="s">
        <v>466</v>
      </c>
      <c r="H1302" t="s">
        <v>470</v>
      </c>
      <c r="I1302">
        <v>4800</v>
      </c>
    </row>
    <row r="1303" spans="1:9" x14ac:dyDescent="0.35">
      <c r="A1303">
        <v>16245</v>
      </c>
      <c r="B1303">
        <v>127</v>
      </c>
      <c r="C1303" t="s">
        <v>471</v>
      </c>
      <c r="D1303">
        <v>104</v>
      </c>
      <c r="E1303" t="s">
        <v>39</v>
      </c>
      <c r="F1303" s="2">
        <v>45449</v>
      </c>
      <c r="G1303" t="s">
        <v>466</v>
      </c>
      <c r="H1303" t="s">
        <v>482</v>
      </c>
      <c r="I1303">
        <v>357.34</v>
      </c>
    </row>
    <row r="1304" spans="1:9" x14ac:dyDescent="0.35">
      <c r="A1304">
        <v>16246</v>
      </c>
      <c r="B1304">
        <v>127</v>
      </c>
      <c r="C1304" t="s">
        <v>471</v>
      </c>
      <c r="D1304">
        <v>104</v>
      </c>
      <c r="E1304" t="s">
        <v>39</v>
      </c>
      <c r="F1304" s="2">
        <v>45449</v>
      </c>
      <c r="G1304" t="s">
        <v>468</v>
      </c>
      <c r="H1304" t="s">
        <v>1167</v>
      </c>
      <c r="I1304">
        <v>-280.33</v>
      </c>
    </row>
    <row r="1305" spans="1:9" x14ac:dyDescent="0.35">
      <c r="A1305">
        <v>16247</v>
      </c>
      <c r="B1305">
        <v>127</v>
      </c>
      <c r="C1305" t="s">
        <v>471</v>
      </c>
      <c r="D1305">
        <v>104</v>
      </c>
      <c r="E1305" t="s">
        <v>39</v>
      </c>
      <c r="F1305" s="2">
        <v>45449</v>
      </c>
      <c r="G1305" t="s">
        <v>468</v>
      </c>
      <c r="H1305" t="s">
        <v>1168</v>
      </c>
      <c r="I1305">
        <v>-1254.2</v>
      </c>
    </row>
    <row r="1306" spans="1:9" x14ac:dyDescent="0.35">
      <c r="A1306">
        <v>16248</v>
      </c>
      <c r="B1306">
        <v>127</v>
      </c>
      <c r="C1306" t="s">
        <v>471</v>
      </c>
      <c r="D1306">
        <v>104</v>
      </c>
      <c r="E1306" t="s">
        <v>39</v>
      </c>
      <c r="F1306" s="2">
        <v>45449</v>
      </c>
      <c r="G1306" t="s">
        <v>468</v>
      </c>
      <c r="H1306" t="s">
        <v>1169</v>
      </c>
      <c r="I1306">
        <v>-1340.75</v>
      </c>
    </row>
    <row r="1307" spans="1:9" x14ac:dyDescent="0.35">
      <c r="A1307">
        <v>16249</v>
      </c>
      <c r="B1307">
        <v>127</v>
      </c>
      <c r="C1307" t="s">
        <v>471</v>
      </c>
      <c r="D1307">
        <v>104</v>
      </c>
      <c r="E1307" t="s">
        <v>39</v>
      </c>
      <c r="F1307" s="2">
        <v>45449</v>
      </c>
      <c r="G1307" t="s">
        <v>468</v>
      </c>
      <c r="H1307" t="s">
        <v>1104</v>
      </c>
      <c r="I1307">
        <v>-1861.3</v>
      </c>
    </row>
    <row r="1308" spans="1:9" x14ac:dyDescent="0.35">
      <c r="A1308">
        <v>16250</v>
      </c>
      <c r="B1308">
        <v>127</v>
      </c>
      <c r="C1308" t="s">
        <v>471</v>
      </c>
      <c r="D1308">
        <v>104</v>
      </c>
      <c r="E1308" t="s">
        <v>39</v>
      </c>
      <c r="F1308" s="2">
        <v>45449</v>
      </c>
      <c r="G1308" t="s">
        <v>468</v>
      </c>
      <c r="H1308" t="s">
        <v>1034</v>
      </c>
      <c r="I1308">
        <v>-598.11</v>
      </c>
    </row>
    <row r="1309" spans="1:9" x14ac:dyDescent="0.35">
      <c r="A1309">
        <v>16251</v>
      </c>
      <c r="B1309">
        <v>127</v>
      </c>
      <c r="C1309" t="s">
        <v>471</v>
      </c>
      <c r="D1309">
        <v>104</v>
      </c>
      <c r="E1309" t="s">
        <v>39</v>
      </c>
      <c r="F1309" s="2">
        <v>45449</v>
      </c>
      <c r="G1309" t="s">
        <v>468</v>
      </c>
      <c r="H1309" t="s">
        <v>480</v>
      </c>
      <c r="I1309">
        <v>-9</v>
      </c>
    </row>
    <row r="1310" spans="1:9" x14ac:dyDescent="0.35">
      <c r="A1310">
        <v>16252</v>
      </c>
      <c r="B1310">
        <v>127</v>
      </c>
      <c r="C1310" t="s">
        <v>471</v>
      </c>
      <c r="D1310">
        <v>104</v>
      </c>
      <c r="E1310" t="s">
        <v>39</v>
      </c>
      <c r="F1310" s="2">
        <v>45449</v>
      </c>
      <c r="G1310" t="s">
        <v>468</v>
      </c>
      <c r="H1310" t="s">
        <v>480</v>
      </c>
      <c r="I1310">
        <v>-9</v>
      </c>
    </row>
    <row r="1311" spans="1:9" x14ac:dyDescent="0.35">
      <c r="A1311">
        <v>16253</v>
      </c>
      <c r="B1311">
        <v>127</v>
      </c>
      <c r="C1311" t="s">
        <v>471</v>
      </c>
      <c r="D1311">
        <v>104</v>
      </c>
      <c r="E1311" t="s">
        <v>39</v>
      </c>
      <c r="F1311" s="2">
        <v>45449</v>
      </c>
      <c r="G1311" t="s">
        <v>468</v>
      </c>
      <c r="H1311" t="s">
        <v>480</v>
      </c>
      <c r="I1311">
        <v>-9</v>
      </c>
    </row>
    <row r="1312" spans="1:9" x14ac:dyDescent="0.35">
      <c r="A1312">
        <v>16254</v>
      </c>
      <c r="B1312">
        <v>127</v>
      </c>
      <c r="C1312" t="s">
        <v>471</v>
      </c>
      <c r="D1312">
        <v>104</v>
      </c>
      <c r="E1312" t="s">
        <v>39</v>
      </c>
      <c r="F1312" s="2">
        <v>45449</v>
      </c>
      <c r="G1312" t="s">
        <v>468</v>
      </c>
      <c r="H1312" t="s">
        <v>480</v>
      </c>
      <c r="I1312">
        <v>-9</v>
      </c>
    </row>
    <row r="1313" spans="1:9" x14ac:dyDescent="0.35">
      <c r="A1313">
        <v>16255</v>
      </c>
      <c r="B1313">
        <v>127</v>
      </c>
      <c r="C1313" t="s">
        <v>471</v>
      </c>
      <c r="D1313">
        <v>104</v>
      </c>
      <c r="E1313" t="s">
        <v>39</v>
      </c>
      <c r="F1313" s="2">
        <v>45449</v>
      </c>
      <c r="G1313" t="s">
        <v>468</v>
      </c>
      <c r="H1313" t="s">
        <v>480</v>
      </c>
      <c r="I1313">
        <v>-9</v>
      </c>
    </row>
    <row r="1314" spans="1:9" x14ac:dyDescent="0.35">
      <c r="A1314">
        <v>16256</v>
      </c>
      <c r="B1314">
        <v>127</v>
      </c>
      <c r="C1314" t="s">
        <v>471</v>
      </c>
      <c r="D1314">
        <v>104</v>
      </c>
      <c r="E1314" t="s">
        <v>39</v>
      </c>
      <c r="F1314" s="2">
        <v>45449</v>
      </c>
      <c r="G1314" t="s">
        <v>468</v>
      </c>
      <c r="H1314" t="s">
        <v>480</v>
      </c>
      <c r="I1314">
        <v>-9</v>
      </c>
    </row>
    <row r="1315" spans="1:9" x14ac:dyDescent="0.35">
      <c r="A1315">
        <v>16257</v>
      </c>
      <c r="B1315">
        <v>127</v>
      </c>
      <c r="C1315" t="s">
        <v>471</v>
      </c>
      <c r="D1315">
        <v>104</v>
      </c>
      <c r="E1315" t="s">
        <v>39</v>
      </c>
      <c r="F1315" s="2">
        <v>45449</v>
      </c>
      <c r="G1315" t="s">
        <v>468</v>
      </c>
      <c r="H1315" t="s">
        <v>480</v>
      </c>
      <c r="I1315">
        <v>-9</v>
      </c>
    </row>
    <row r="1316" spans="1:9" x14ac:dyDescent="0.35">
      <c r="A1316">
        <v>16258</v>
      </c>
      <c r="B1316">
        <v>127</v>
      </c>
      <c r="C1316" t="s">
        <v>471</v>
      </c>
      <c r="D1316">
        <v>104</v>
      </c>
      <c r="E1316" t="s">
        <v>39</v>
      </c>
      <c r="F1316" s="2">
        <v>45449</v>
      </c>
      <c r="G1316" t="s">
        <v>468</v>
      </c>
      <c r="H1316" t="s">
        <v>480</v>
      </c>
      <c r="I1316">
        <v>-1.65</v>
      </c>
    </row>
    <row r="1317" spans="1:9" x14ac:dyDescent="0.35">
      <c r="A1317">
        <v>16259</v>
      </c>
      <c r="B1317">
        <v>127</v>
      </c>
      <c r="C1317" t="s">
        <v>471</v>
      </c>
      <c r="D1317">
        <v>104</v>
      </c>
      <c r="E1317" t="s">
        <v>39</v>
      </c>
      <c r="F1317" s="2">
        <v>45449</v>
      </c>
      <c r="G1317" t="s">
        <v>468</v>
      </c>
      <c r="H1317" t="s">
        <v>480</v>
      </c>
      <c r="I1317">
        <v>-9</v>
      </c>
    </row>
    <row r="1318" spans="1:9" x14ac:dyDescent="0.35">
      <c r="A1318">
        <v>16260</v>
      </c>
      <c r="B1318">
        <v>127</v>
      </c>
      <c r="C1318" t="s">
        <v>471</v>
      </c>
      <c r="D1318">
        <v>104</v>
      </c>
      <c r="E1318" t="s">
        <v>39</v>
      </c>
      <c r="F1318" s="2">
        <v>45449</v>
      </c>
      <c r="G1318" t="s">
        <v>468</v>
      </c>
      <c r="H1318" t="s">
        <v>480</v>
      </c>
      <c r="I1318">
        <v>-9</v>
      </c>
    </row>
    <row r="1319" spans="1:9" x14ac:dyDescent="0.35">
      <c r="A1319">
        <v>16261</v>
      </c>
      <c r="B1319">
        <v>127</v>
      </c>
      <c r="C1319" t="s">
        <v>471</v>
      </c>
      <c r="D1319">
        <v>104</v>
      </c>
      <c r="E1319" t="s">
        <v>39</v>
      </c>
      <c r="F1319" s="2">
        <v>45449</v>
      </c>
      <c r="G1319" t="s">
        <v>468</v>
      </c>
      <c r="H1319" t="s">
        <v>500</v>
      </c>
      <c r="I1319">
        <v>-8750</v>
      </c>
    </row>
    <row r="1320" spans="1:9" x14ac:dyDescent="0.35">
      <c r="A1320">
        <v>14921</v>
      </c>
      <c r="B1320">
        <v>110</v>
      </c>
      <c r="C1320" t="s">
        <v>465</v>
      </c>
      <c r="D1320">
        <v>104</v>
      </c>
      <c r="E1320" t="s">
        <v>39</v>
      </c>
      <c r="F1320" s="2">
        <v>45448</v>
      </c>
      <c r="G1320" t="s">
        <v>466</v>
      </c>
      <c r="H1320" t="s">
        <v>470</v>
      </c>
      <c r="I1320">
        <v>10</v>
      </c>
    </row>
    <row r="1321" spans="1:9" x14ac:dyDescent="0.35">
      <c r="A1321">
        <v>14922</v>
      </c>
      <c r="B1321">
        <v>110</v>
      </c>
      <c r="C1321" t="s">
        <v>465</v>
      </c>
      <c r="D1321">
        <v>104</v>
      </c>
      <c r="E1321" t="s">
        <v>39</v>
      </c>
      <c r="F1321" s="2">
        <v>45448</v>
      </c>
      <c r="G1321" t="s">
        <v>466</v>
      </c>
      <c r="H1321" t="s">
        <v>744</v>
      </c>
      <c r="I1321">
        <v>3194.84</v>
      </c>
    </row>
    <row r="1322" spans="1:9" x14ac:dyDescent="0.35">
      <c r="A1322">
        <v>14923</v>
      </c>
      <c r="B1322">
        <v>110</v>
      </c>
      <c r="C1322" t="s">
        <v>465</v>
      </c>
      <c r="D1322">
        <v>104</v>
      </c>
      <c r="E1322" t="s">
        <v>39</v>
      </c>
      <c r="F1322" s="2">
        <v>45448</v>
      </c>
      <c r="G1322" t="s">
        <v>466</v>
      </c>
      <c r="H1322" t="s">
        <v>1170</v>
      </c>
      <c r="I1322">
        <v>702.58</v>
      </c>
    </row>
    <row r="1323" spans="1:9" x14ac:dyDescent="0.35">
      <c r="A1323">
        <v>14924</v>
      </c>
      <c r="B1323">
        <v>110</v>
      </c>
      <c r="C1323" t="s">
        <v>465</v>
      </c>
      <c r="D1323">
        <v>104</v>
      </c>
      <c r="E1323" t="s">
        <v>39</v>
      </c>
      <c r="F1323" s="2">
        <v>45448</v>
      </c>
      <c r="G1323" t="s">
        <v>468</v>
      </c>
      <c r="H1323" t="s">
        <v>1171</v>
      </c>
      <c r="I1323">
        <v>-806.86</v>
      </c>
    </row>
    <row r="1324" spans="1:9" x14ac:dyDescent="0.35">
      <c r="A1324">
        <v>14925</v>
      </c>
      <c r="B1324">
        <v>110</v>
      </c>
      <c r="C1324" t="s">
        <v>465</v>
      </c>
      <c r="D1324">
        <v>104</v>
      </c>
      <c r="E1324" t="s">
        <v>39</v>
      </c>
      <c r="F1324" s="2">
        <v>45448</v>
      </c>
      <c r="G1324" t="s">
        <v>468</v>
      </c>
      <c r="H1324" t="s">
        <v>1172</v>
      </c>
      <c r="I1324">
        <v>-3.27</v>
      </c>
    </row>
    <row r="1325" spans="1:9" x14ac:dyDescent="0.35">
      <c r="A1325">
        <v>14926</v>
      </c>
      <c r="B1325">
        <v>110</v>
      </c>
      <c r="C1325" t="s">
        <v>465</v>
      </c>
      <c r="D1325">
        <v>104</v>
      </c>
      <c r="E1325" t="s">
        <v>39</v>
      </c>
      <c r="F1325" s="2">
        <v>45448</v>
      </c>
      <c r="G1325" t="s">
        <v>468</v>
      </c>
      <c r="H1325" t="s">
        <v>470</v>
      </c>
      <c r="I1325">
        <v>-3700</v>
      </c>
    </row>
    <row r="1326" spans="1:9" x14ac:dyDescent="0.35">
      <c r="A1326">
        <v>16224</v>
      </c>
      <c r="B1326">
        <v>127</v>
      </c>
      <c r="C1326" t="s">
        <v>471</v>
      </c>
      <c r="D1326">
        <v>104</v>
      </c>
      <c r="E1326" t="s">
        <v>39</v>
      </c>
      <c r="F1326" s="2">
        <v>45448</v>
      </c>
      <c r="G1326" t="s">
        <v>466</v>
      </c>
      <c r="H1326" t="s">
        <v>470</v>
      </c>
      <c r="I1326">
        <v>10</v>
      </c>
    </row>
    <row r="1327" spans="1:9" x14ac:dyDescent="0.35">
      <c r="A1327">
        <v>16225</v>
      </c>
      <c r="B1327">
        <v>127</v>
      </c>
      <c r="C1327" t="s">
        <v>471</v>
      </c>
      <c r="D1327">
        <v>104</v>
      </c>
      <c r="E1327" t="s">
        <v>39</v>
      </c>
      <c r="F1327" s="2">
        <v>45448</v>
      </c>
      <c r="G1327" t="s">
        <v>466</v>
      </c>
      <c r="H1327" t="s">
        <v>470</v>
      </c>
      <c r="I1327">
        <v>20000</v>
      </c>
    </row>
    <row r="1328" spans="1:9" x14ac:dyDescent="0.35">
      <c r="A1328">
        <v>16226</v>
      </c>
      <c r="B1328">
        <v>127</v>
      </c>
      <c r="C1328" t="s">
        <v>471</v>
      </c>
      <c r="D1328">
        <v>104</v>
      </c>
      <c r="E1328" t="s">
        <v>39</v>
      </c>
      <c r="F1328" s="2">
        <v>45448</v>
      </c>
      <c r="G1328" t="s">
        <v>466</v>
      </c>
      <c r="H1328" t="s">
        <v>482</v>
      </c>
      <c r="I1328">
        <v>42.42</v>
      </c>
    </row>
    <row r="1329" spans="1:9" x14ac:dyDescent="0.35">
      <c r="A1329">
        <v>16227</v>
      </c>
      <c r="B1329">
        <v>127</v>
      </c>
      <c r="C1329" t="s">
        <v>471</v>
      </c>
      <c r="D1329">
        <v>104</v>
      </c>
      <c r="E1329" t="s">
        <v>39</v>
      </c>
      <c r="F1329" s="2">
        <v>45448</v>
      </c>
      <c r="G1329" t="s">
        <v>466</v>
      </c>
      <c r="H1329" t="s">
        <v>482</v>
      </c>
      <c r="I1329">
        <v>165.92</v>
      </c>
    </row>
    <row r="1330" spans="1:9" x14ac:dyDescent="0.35">
      <c r="A1330">
        <v>16228</v>
      </c>
      <c r="B1330">
        <v>127</v>
      </c>
      <c r="C1330" t="s">
        <v>471</v>
      </c>
      <c r="D1330">
        <v>104</v>
      </c>
      <c r="E1330" t="s">
        <v>39</v>
      </c>
      <c r="F1330" s="2">
        <v>45448</v>
      </c>
      <c r="G1330" t="s">
        <v>466</v>
      </c>
      <c r="H1330" t="s">
        <v>482</v>
      </c>
      <c r="I1330">
        <v>3143.16</v>
      </c>
    </row>
    <row r="1331" spans="1:9" x14ac:dyDescent="0.35">
      <c r="A1331">
        <v>16229</v>
      </c>
      <c r="B1331">
        <v>127</v>
      </c>
      <c r="C1331" t="s">
        <v>471</v>
      </c>
      <c r="D1331">
        <v>104</v>
      </c>
      <c r="E1331" t="s">
        <v>39</v>
      </c>
      <c r="F1331" s="2">
        <v>45448</v>
      </c>
      <c r="G1331" t="s">
        <v>466</v>
      </c>
      <c r="H1331" t="s">
        <v>1173</v>
      </c>
      <c r="I1331">
        <v>104</v>
      </c>
    </row>
    <row r="1332" spans="1:9" x14ac:dyDescent="0.35">
      <c r="A1332">
        <v>16230</v>
      </c>
      <c r="B1332">
        <v>127</v>
      </c>
      <c r="C1332" t="s">
        <v>471</v>
      </c>
      <c r="D1332">
        <v>104</v>
      </c>
      <c r="E1332" t="s">
        <v>39</v>
      </c>
      <c r="F1332" s="2">
        <v>45448</v>
      </c>
      <c r="G1332" t="s">
        <v>468</v>
      </c>
      <c r="H1332" t="s">
        <v>1174</v>
      </c>
      <c r="I1332">
        <v>-663.05</v>
      </c>
    </row>
    <row r="1333" spans="1:9" x14ac:dyDescent="0.35">
      <c r="A1333">
        <v>16231</v>
      </c>
      <c r="B1333">
        <v>127</v>
      </c>
      <c r="C1333" t="s">
        <v>471</v>
      </c>
      <c r="D1333">
        <v>104</v>
      </c>
      <c r="E1333" t="s">
        <v>39</v>
      </c>
      <c r="F1333" s="2">
        <v>45448</v>
      </c>
      <c r="G1333" t="s">
        <v>468</v>
      </c>
      <c r="H1333" t="s">
        <v>1175</v>
      </c>
      <c r="I1333">
        <v>-1080</v>
      </c>
    </row>
    <row r="1334" spans="1:9" x14ac:dyDescent="0.35">
      <c r="A1334">
        <v>16232</v>
      </c>
      <c r="B1334">
        <v>127</v>
      </c>
      <c r="C1334" t="s">
        <v>471</v>
      </c>
      <c r="D1334">
        <v>104</v>
      </c>
      <c r="E1334" t="s">
        <v>39</v>
      </c>
      <c r="F1334" s="2">
        <v>45448</v>
      </c>
      <c r="G1334" t="s">
        <v>468</v>
      </c>
      <c r="H1334" t="s">
        <v>873</v>
      </c>
      <c r="I1334">
        <v>-755.94</v>
      </c>
    </row>
    <row r="1335" spans="1:9" x14ac:dyDescent="0.35">
      <c r="A1335">
        <v>16233</v>
      </c>
      <c r="B1335">
        <v>127</v>
      </c>
      <c r="C1335" t="s">
        <v>471</v>
      </c>
      <c r="D1335">
        <v>104</v>
      </c>
      <c r="E1335" t="s">
        <v>39</v>
      </c>
      <c r="F1335" s="2">
        <v>45448</v>
      </c>
      <c r="G1335" t="s">
        <v>468</v>
      </c>
      <c r="H1335" t="s">
        <v>1113</v>
      </c>
      <c r="I1335">
        <v>-756.01</v>
      </c>
    </row>
    <row r="1336" spans="1:9" x14ac:dyDescent="0.35">
      <c r="A1336">
        <v>16234</v>
      </c>
      <c r="B1336">
        <v>127</v>
      </c>
      <c r="C1336" t="s">
        <v>471</v>
      </c>
      <c r="D1336">
        <v>104</v>
      </c>
      <c r="E1336" t="s">
        <v>39</v>
      </c>
      <c r="F1336" s="2">
        <v>45448</v>
      </c>
      <c r="G1336" t="s">
        <v>468</v>
      </c>
      <c r="H1336" t="s">
        <v>1114</v>
      </c>
      <c r="I1336">
        <v>-2504.9</v>
      </c>
    </row>
    <row r="1337" spans="1:9" x14ac:dyDescent="0.35">
      <c r="A1337">
        <v>16235</v>
      </c>
      <c r="B1337">
        <v>127</v>
      </c>
      <c r="C1337" t="s">
        <v>471</v>
      </c>
      <c r="D1337">
        <v>104</v>
      </c>
      <c r="E1337" t="s">
        <v>39</v>
      </c>
      <c r="F1337" s="2">
        <v>45448</v>
      </c>
      <c r="G1337" t="s">
        <v>468</v>
      </c>
      <c r="H1337" t="s">
        <v>1176</v>
      </c>
      <c r="I1337">
        <v>-116.34</v>
      </c>
    </row>
    <row r="1338" spans="1:9" x14ac:dyDescent="0.35">
      <c r="A1338">
        <v>16236</v>
      </c>
      <c r="B1338">
        <v>127</v>
      </c>
      <c r="C1338" t="s">
        <v>471</v>
      </c>
      <c r="D1338">
        <v>104</v>
      </c>
      <c r="E1338" t="s">
        <v>39</v>
      </c>
      <c r="F1338" s="2">
        <v>45448</v>
      </c>
      <c r="G1338" t="s">
        <v>468</v>
      </c>
      <c r="H1338" t="s">
        <v>1177</v>
      </c>
      <c r="I1338">
        <v>-252</v>
      </c>
    </row>
    <row r="1339" spans="1:9" x14ac:dyDescent="0.35">
      <c r="A1339">
        <v>16237</v>
      </c>
      <c r="B1339">
        <v>127</v>
      </c>
      <c r="C1339" t="s">
        <v>471</v>
      </c>
      <c r="D1339">
        <v>104</v>
      </c>
      <c r="E1339" t="s">
        <v>39</v>
      </c>
      <c r="F1339" s="2">
        <v>45448</v>
      </c>
      <c r="G1339" t="s">
        <v>468</v>
      </c>
      <c r="H1339" t="s">
        <v>1178</v>
      </c>
      <c r="I1339">
        <v>-729.53</v>
      </c>
    </row>
    <row r="1340" spans="1:9" x14ac:dyDescent="0.35">
      <c r="A1340">
        <v>16238</v>
      </c>
      <c r="B1340">
        <v>127</v>
      </c>
      <c r="C1340" t="s">
        <v>471</v>
      </c>
      <c r="D1340">
        <v>104</v>
      </c>
      <c r="E1340" t="s">
        <v>39</v>
      </c>
      <c r="F1340" s="2">
        <v>45448</v>
      </c>
      <c r="G1340" t="s">
        <v>468</v>
      </c>
      <c r="H1340" t="s">
        <v>1179</v>
      </c>
      <c r="I1340">
        <v>-867.9</v>
      </c>
    </row>
    <row r="1341" spans="1:9" x14ac:dyDescent="0.35">
      <c r="A1341">
        <v>16239</v>
      </c>
      <c r="B1341">
        <v>127</v>
      </c>
      <c r="C1341" t="s">
        <v>471</v>
      </c>
      <c r="D1341">
        <v>104</v>
      </c>
      <c r="E1341" t="s">
        <v>39</v>
      </c>
      <c r="F1341" s="2">
        <v>45448</v>
      </c>
      <c r="G1341" t="s">
        <v>468</v>
      </c>
      <c r="H1341" t="s">
        <v>1180</v>
      </c>
      <c r="I1341">
        <v>-1200</v>
      </c>
    </row>
    <row r="1342" spans="1:9" x14ac:dyDescent="0.35">
      <c r="A1342">
        <v>16240</v>
      </c>
      <c r="B1342">
        <v>127</v>
      </c>
      <c r="C1342" t="s">
        <v>471</v>
      </c>
      <c r="D1342">
        <v>104</v>
      </c>
      <c r="E1342" t="s">
        <v>39</v>
      </c>
      <c r="F1342" s="2">
        <v>45448</v>
      </c>
      <c r="G1342" t="s">
        <v>468</v>
      </c>
      <c r="H1342" t="s">
        <v>1181</v>
      </c>
      <c r="I1342">
        <v>-1039.83</v>
      </c>
    </row>
    <row r="1343" spans="1:9" x14ac:dyDescent="0.35">
      <c r="A1343">
        <v>16241</v>
      </c>
      <c r="B1343">
        <v>127</v>
      </c>
      <c r="C1343" t="s">
        <v>471</v>
      </c>
      <c r="D1343">
        <v>104</v>
      </c>
      <c r="E1343" t="s">
        <v>39</v>
      </c>
      <c r="F1343" s="2">
        <v>45448</v>
      </c>
      <c r="G1343" t="s">
        <v>468</v>
      </c>
      <c r="H1343" t="s">
        <v>470</v>
      </c>
      <c r="I1343">
        <v>-13500</v>
      </c>
    </row>
    <row r="1344" spans="1:9" x14ac:dyDescent="0.35">
      <c r="A1344">
        <v>14911</v>
      </c>
      <c r="B1344">
        <v>110</v>
      </c>
      <c r="C1344" t="s">
        <v>465</v>
      </c>
      <c r="D1344">
        <v>104</v>
      </c>
      <c r="E1344" t="s">
        <v>39</v>
      </c>
      <c r="F1344" s="2">
        <v>45447</v>
      </c>
      <c r="G1344" t="s">
        <v>466</v>
      </c>
      <c r="H1344" t="s">
        <v>470</v>
      </c>
      <c r="I1344">
        <v>10000</v>
      </c>
    </row>
    <row r="1345" spans="1:9" x14ac:dyDescent="0.35">
      <c r="A1345">
        <v>14912</v>
      </c>
      <c r="B1345">
        <v>110</v>
      </c>
      <c r="C1345" t="s">
        <v>465</v>
      </c>
      <c r="D1345">
        <v>104</v>
      </c>
      <c r="E1345" t="s">
        <v>39</v>
      </c>
      <c r="F1345" s="2">
        <v>45447</v>
      </c>
      <c r="G1345" t="s">
        <v>466</v>
      </c>
      <c r="H1345" t="s">
        <v>470</v>
      </c>
      <c r="I1345">
        <v>6000</v>
      </c>
    </row>
    <row r="1346" spans="1:9" x14ac:dyDescent="0.35">
      <c r="A1346">
        <v>14913</v>
      </c>
      <c r="B1346">
        <v>110</v>
      </c>
      <c r="C1346" t="s">
        <v>465</v>
      </c>
      <c r="D1346">
        <v>104</v>
      </c>
      <c r="E1346" t="s">
        <v>39</v>
      </c>
      <c r="F1346" s="2">
        <v>45447</v>
      </c>
      <c r="G1346" t="s">
        <v>466</v>
      </c>
      <c r="H1346" t="s">
        <v>470</v>
      </c>
      <c r="I1346">
        <v>10</v>
      </c>
    </row>
    <row r="1347" spans="1:9" x14ac:dyDescent="0.35">
      <c r="A1347">
        <v>14914</v>
      </c>
      <c r="B1347">
        <v>110</v>
      </c>
      <c r="C1347" t="s">
        <v>465</v>
      </c>
      <c r="D1347">
        <v>104</v>
      </c>
      <c r="E1347" t="s">
        <v>39</v>
      </c>
      <c r="F1347" s="2">
        <v>45447</v>
      </c>
      <c r="G1347" t="s">
        <v>468</v>
      </c>
      <c r="H1347" t="s">
        <v>1182</v>
      </c>
      <c r="I1347">
        <v>-4800</v>
      </c>
    </row>
    <row r="1348" spans="1:9" x14ac:dyDescent="0.35">
      <c r="A1348">
        <v>14915</v>
      </c>
      <c r="B1348">
        <v>110</v>
      </c>
      <c r="C1348" t="s">
        <v>465</v>
      </c>
      <c r="D1348">
        <v>104</v>
      </c>
      <c r="E1348" t="s">
        <v>39</v>
      </c>
      <c r="F1348" s="2">
        <v>45447</v>
      </c>
      <c r="G1348" t="s">
        <v>468</v>
      </c>
      <c r="H1348" t="s">
        <v>1183</v>
      </c>
      <c r="I1348">
        <v>-1100</v>
      </c>
    </row>
    <row r="1349" spans="1:9" x14ac:dyDescent="0.35">
      <c r="A1349">
        <v>14917</v>
      </c>
      <c r="B1349">
        <v>110</v>
      </c>
      <c r="C1349" t="s">
        <v>465</v>
      </c>
      <c r="D1349">
        <v>104</v>
      </c>
      <c r="E1349" t="s">
        <v>39</v>
      </c>
      <c r="F1349" s="2">
        <v>45447</v>
      </c>
      <c r="G1349" t="s">
        <v>468</v>
      </c>
      <c r="H1349" t="s">
        <v>882</v>
      </c>
      <c r="I1349">
        <v>-7605.59</v>
      </c>
    </row>
    <row r="1350" spans="1:9" x14ac:dyDescent="0.35">
      <c r="A1350">
        <v>14918</v>
      </c>
      <c r="B1350">
        <v>110</v>
      </c>
      <c r="C1350" t="s">
        <v>465</v>
      </c>
      <c r="D1350">
        <v>104</v>
      </c>
      <c r="E1350" t="s">
        <v>39</v>
      </c>
      <c r="F1350" s="2">
        <v>45447</v>
      </c>
      <c r="G1350" t="s">
        <v>468</v>
      </c>
      <c r="H1350" t="s">
        <v>882</v>
      </c>
      <c r="I1350">
        <v>-1771.22</v>
      </c>
    </row>
    <row r="1351" spans="1:9" x14ac:dyDescent="0.35">
      <c r="A1351">
        <v>16208</v>
      </c>
      <c r="B1351">
        <v>127</v>
      </c>
      <c r="C1351" t="s">
        <v>471</v>
      </c>
      <c r="D1351">
        <v>104</v>
      </c>
      <c r="E1351" t="s">
        <v>39</v>
      </c>
      <c r="F1351" s="2">
        <v>45447</v>
      </c>
      <c r="G1351" t="s">
        <v>466</v>
      </c>
      <c r="H1351" t="s">
        <v>470</v>
      </c>
      <c r="I1351">
        <v>18000</v>
      </c>
    </row>
    <row r="1352" spans="1:9" x14ac:dyDescent="0.35">
      <c r="A1352">
        <v>16209</v>
      </c>
      <c r="B1352">
        <v>127</v>
      </c>
      <c r="C1352" t="s">
        <v>471</v>
      </c>
      <c r="D1352">
        <v>104</v>
      </c>
      <c r="E1352" t="s">
        <v>39</v>
      </c>
      <c r="F1352" s="2">
        <v>45447</v>
      </c>
      <c r="G1352" t="s">
        <v>466</v>
      </c>
      <c r="H1352" t="s">
        <v>470</v>
      </c>
      <c r="I1352">
        <v>10</v>
      </c>
    </row>
    <row r="1353" spans="1:9" x14ac:dyDescent="0.35">
      <c r="A1353">
        <v>16210</v>
      </c>
      <c r="B1353">
        <v>127</v>
      </c>
      <c r="C1353" t="s">
        <v>471</v>
      </c>
      <c r="D1353">
        <v>104</v>
      </c>
      <c r="E1353" t="s">
        <v>39</v>
      </c>
      <c r="F1353" s="2">
        <v>45447</v>
      </c>
      <c r="G1353" t="s">
        <v>466</v>
      </c>
      <c r="H1353" t="s">
        <v>1184</v>
      </c>
      <c r="I1353">
        <v>2700</v>
      </c>
    </row>
    <row r="1354" spans="1:9" x14ac:dyDescent="0.35">
      <c r="A1354">
        <v>16211</v>
      </c>
      <c r="B1354">
        <v>127</v>
      </c>
      <c r="C1354" t="s">
        <v>471</v>
      </c>
      <c r="D1354">
        <v>104</v>
      </c>
      <c r="E1354" t="s">
        <v>39</v>
      </c>
      <c r="F1354" s="2">
        <v>45447</v>
      </c>
      <c r="G1354" t="s">
        <v>468</v>
      </c>
      <c r="H1354" t="s">
        <v>1185</v>
      </c>
      <c r="I1354">
        <v>-474</v>
      </c>
    </row>
    <row r="1355" spans="1:9" x14ac:dyDescent="0.35">
      <c r="A1355">
        <v>16212</v>
      </c>
      <c r="B1355">
        <v>127</v>
      </c>
      <c r="C1355" t="s">
        <v>471</v>
      </c>
      <c r="D1355">
        <v>104</v>
      </c>
      <c r="E1355" t="s">
        <v>39</v>
      </c>
      <c r="F1355" s="2">
        <v>45447</v>
      </c>
      <c r="G1355" t="s">
        <v>468</v>
      </c>
      <c r="H1355" t="s">
        <v>1186</v>
      </c>
      <c r="I1355">
        <v>-615.94000000000005</v>
      </c>
    </row>
    <row r="1356" spans="1:9" x14ac:dyDescent="0.35">
      <c r="A1356">
        <v>16213</v>
      </c>
      <c r="B1356">
        <v>127</v>
      </c>
      <c r="C1356" t="s">
        <v>471</v>
      </c>
      <c r="D1356">
        <v>104</v>
      </c>
      <c r="E1356" t="s">
        <v>39</v>
      </c>
      <c r="F1356" s="2">
        <v>45447</v>
      </c>
      <c r="G1356" t="s">
        <v>468</v>
      </c>
      <c r="H1356" t="s">
        <v>1187</v>
      </c>
      <c r="I1356">
        <v>-1020</v>
      </c>
    </row>
    <row r="1357" spans="1:9" x14ac:dyDescent="0.35">
      <c r="A1357">
        <v>16214</v>
      </c>
      <c r="B1357">
        <v>127</v>
      </c>
      <c r="C1357" t="s">
        <v>471</v>
      </c>
      <c r="D1357">
        <v>104</v>
      </c>
      <c r="E1357" t="s">
        <v>39</v>
      </c>
      <c r="F1357" s="2">
        <v>45447</v>
      </c>
      <c r="G1357" t="s">
        <v>468</v>
      </c>
      <c r="H1357" t="s">
        <v>1188</v>
      </c>
      <c r="I1357">
        <v>-1188.8499999999999</v>
      </c>
    </row>
    <row r="1358" spans="1:9" x14ac:dyDescent="0.35">
      <c r="A1358">
        <v>16215</v>
      </c>
      <c r="B1358">
        <v>127</v>
      </c>
      <c r="C1358" t="s">
        <v>471</v>
      </c>
      <c r="D1358">
        <v>104</v>
      </c>
      <c r="E1358" t="s">
        <v>39</v>
      </c>
      <c r="F1358" s="2">
        <v>45447</v>
      </c>
      <c r="G1358" t="s">
        <v>468</v>
      </c>
      <c r="H1358" t="s">
        <v>1189</v>
      </c>
      <c r="I1358">
        <v>-1409</v>
      </c>
    </row>
    <row r="1359" spans="1:9" x14ac:dyDescent="0.35">
      <c r="A1359">
        <v>16216</v>
      </c>
      <c r="B1359">
        <v>127</v>
      </c>
      <c r="C1359" t="s">
        <v>471</v>
      </c>
      <c r="D1359">
        <v>104</v>
      </c>
      <c r="E1359" t="s">
        <v>39</v>
      </c>
      <c r="F1359" s="2">
        <v>45447</v>
      </c>
      <c r="G1359" t="s">
        <v>468</v>
      </c>
      <c r="H1359" t="s">
        <v>1190</v>
      </c>
      <c r="I1359">
        <v>-2050.92</v>
      </c>
    </row>
    <row r="1360" spans="1:9" x14ac:dyDescent="0.35">
      <c r="A1360">
        <v>16217</v>
      </c>
      <c r="B1360">
        <v>127</v>
      </c>
      <c r="C1360" t="s">
        <v>471</v>
      </c>
      <c r="D1360">
        <v>104</v>
      </c>
      <c r="E1360" t="s">
        <v>39</v>
      </c>
      <c r="F1360" s="2">
        <v>45447</v>
      </c>
      <c r="G1360" t="s">
        <v>468</v>
      </c>
      <c r="H1360" t="s">
        <v>1072</v>
      </c>
      <c r="I1360">
        <v>-3677.54</v>
      </c>
    </row>
    <row r="1361" spans="1:9" x14ac:dyDescent="0.35">
      <c r="A1361">
        <v>16218</v>
      </c>
      <c r="B1361">
        <v>127</v>
      </c>
      <c r="C1361" t="s">
        <v>471</v>
      </c>
      <c r="D1361">
        <v>104</v>
      </c>
      <c r="E1361" t="s">
        <v>39</v>
      </c>
      <c r="F1361" s="2">
        <v>45447</v>
      </c>
      <c r="G1361" t="s">
        <v>468</v>
      </c>
      <c r="H1361" t="s">
        <v>1163</v>
      </c>
      <c r="I1361">
        <v>-2468.04</v>
      </c>
    </row>
    <row r="1362" spans="1:9" x14ac:dyDescent="0.35">
      <c r="A1362">
        <v>16220</v>
      </c>
      <c r="B1362">
        <v>127</v>
      </c>
      <c r="C1362" t="s">
        <v>471</v>
      </c>
      <c r="D1362">
        <v>104</v>
      </c>
      <c r="E1362" t="s">
        <v>39</v>
      </c>
      <c r="F1362" s="2">
        <v>45447</v>
      </c>
      <c r="G1362" t="s">
        <v>468</v>
      </c>
      <c r="H1362" t="s">
        <v>1191</v>
      </c>
      <c r="I1362">
        <v>-1430</v>
      </c>
    </row>
    <row r="1363" spans="1:9" x14ac:dyDescent="0.35">
      <c r="A1363">
        <v>16221</v>
      </c>
      <c r="B1363">
        <v>127</v>
      </c>
      <c r="C1363" t="s">
        <v>471</v>
      </c>
      <c r="D1363">
        <v>104</v>
      </c>
      <c r="E1363" t="s">
        <v>39</v>
      </c>
      <c r="F1363" s="2">
        <v>45447</v>
      </c>
      <c r="G1363" t="s">
        <v>468</v>
      </c>
      <c r="H1363" t="s">
        <v>1192</v>
      </c>
      <c r="I1363">
        <v>-2700</v>
      </c>
    </row>
    <row r="1364" spans="1:9" x14ac:dyDescent="0.35">
      <c r="A1364">
        <v>16222</v>
      </c>
      <c r="B1364">
        <v>127</v>
      </c>
      <c r="C1364" t="s">
        <v>471</v>
      </c>
      <c r="D1364">
        <v>104</v>
      </c>
      <c r="E1364" t="s">
        <v>39</v>
      </c>
      <c r="F1364" s="2">
        <v>45447</v>
      </c>
      <c r="G1364" t="s">
        <v>468</v>
      </c>
      <c r="H1364" t="s">
        <v>1193</v>
      </c>
      <c r="I1364">
        <v>-104</v>
      </c>
    </row>
    <row r="1365" spans="1:9" x14ac:dyDescent="0.35">
      <c r="A1365">
        <v>16223</v>
      </c>
      <c r="B1365">
        <v>127</v>
      </c>
      <c r="C1365" t="s">
        <v>471</v>
      </c>
      <c r="D1365">
        <v>104</v>
      </c>
      <c r="E1365" t="s">
        <v>39</v>
      </c>
      <c r="F1365" s="2">
        <v>45447</v>
      </c>
      <c r="G1365" t="s">
        <v>468</v>
      </c>
      <c r="H1365" t="s">
        <v>1194</v>
      </c>
      <c r="I1365">
        <v>-41.41</v>
      </c>
    </row>
    <row r="1366" spans="1:9" x14ac:dyDescent="0.35">
      <c r="A1366">
        <v>14906</v>
      </c>
      <c r="B1366">
        <v>110</v>
      </c>
      <c r="C1366" t="s">
        <v>465</v>
      </c>
      <c r="D1366">
        <v>104</v>
      </c>
      <c r="E1366" t="s">
        <v>39</v>
      </c>
      <c r="F1366" s="2">
        <v>45446</v>
      </c>
      <c r="G1366" t="s">
        <v>466</v>
      </c>
      <c r="H1366" t="s">
        <v>470</v>
      </c>
      <c r="I1366">
        <v>10</v>
      </c>
    </row>
    <row r="1367" spans="1:9" x14ac:dyDescent="0.35">
      <c r="A1367">
        <v>14907</v>
      </c>
      <c r="B1367">
        <v>110</v>
      </c>
      <c r="C1367" t="s">
        <v>465</v>
      </c>
      <c r="D1367">
        <v>104</v>
      </c>
      <c r="E1367" t="s">
        <v>39</v>
      </c>
      <c r="F1367" s="2">
        <v>45446</v>
      </c>
      <c r="G1367" t="s">
        <v>466</v>
      </c>
      <c r="H1367" t="s">
        <v>1195</v>
      </c>
      <c r="I1367">
        <v>2000</v>
      </c>
    </row>
    <row r="1368" spans="1:9" x14ac:dyDescent="0.35">
      <c r="A1368">
        <v>14908</v>
      </c>
      <c r="B1368">
        <v>110</v>
      </c>
      <c r="C1368" t="s">
        <v>465</v>
      </c>
      <c r="D1368">
        <v>104</v>
      </c>
      <c r="E1368" t="s">
        <v>39</v>
      </c>
      <c r="F1368" s="2">
        <v>45446</v>
      </c>
      <c r="G1368" t="s">
        <v>466</v>
      </c>
      <c r="H1368" t="s">
        <v>1196</v>
      </c>
      <c r="I1368">
        <v>1582</v>
      </c>
    </row>
    <row r="1369" spans="1:9" x14ac:dyDescent="0.35">
      <c r="A1369">
        <v>14909</v>
      </c>
      <c r="B1369">
        <v>110</v>
      </c>
      <c r="C1369" t="s">
        <v>465</v>
      </c>
      <c r="D1369">
        <v>104</v>
      </c>
      <c r="E1369" t="s">
        <v>39</v>
      </c>
      <c r="F1369" s="2">
        <v>45446</v>
      </c>
      <c r="G1369" t="s">
        <v>468</v>
      </c>
      <c r="H1369" t="s">
        <v>1197</v>
      </c>
      <c r="I1369">
        <v>-2510</v>
      </c>
    </row>
    <row r="1370" spans="1:9" x14ac:dyDescent="0.35">
      <c r="A1370">
        <v>14910</v>
      </c>
      <c r="B1370">
        <v>110</v>
      </c>
      <c r="C1370" t="s">
        <v>465</v>
      </c>
      <c r="D1370">
        <v>104</v>
      </c>
      <c r="E1370" t="s">
        <v>39</v>
      </c>
      <c r="F1370" s="2">
        <v>45446</v>
      </c>
      <c r="G1370" t="s">
        <v>468</v>
      </c>
      <c r="H1370" t="s">
        <v>470</v>
      </c>
      <c r="I1370">
        <v>-1100</v>
      </c>
    </row>
    <row r="1371" spans="1:9" x14ac:dyDescent="0.35">
      <c r="A1371">
        <v>16168</v>
      </c>
      <c r="B1371">
        <v>127</v>
      </c>
      <c r="C1371" t="s">
        <v>471</v>
      </c>
      <c r="D1371">
        <v>104</v>
      </c>
      <c r="E1371" t="s">
        <v>39</v>
      </c>
      <c r="F1371" s="2">
        <v>45446</v>
      </c>
      <c r="G1371" t="s">
        <v>466</v>
      </c>
      <c r="H1371" t="s">
        <v>470</v>
      </c>
      <c r="I1371">
        <v>10</v>
      </c>
    </row>
    <row r="1372" spans="1:9" x14ac:dyDescent="0.35">
      <c r="A1372">
        <v>16169</v>
      </c>
      <c r="B1372">
        <v>127</v>
      </c>
      <c r="C1372" t="s">
        <v>471</v>
      </c>
      <c r="D1372">
        <v>104</v>
      </c>
      <c r="E1372" t="s">
        <v>39</v>
      </c>
      <c r="F1372" s="2">
        <v>45446</v>
      </c>
      <c r="G1372" t="s">
        <v>466</v>
      </c>
      <c r="H1372" t="s">
        <v>470</v>
      </c>
      <c r="I1372">
        <v>70000</v>
      </c>
    </row>
    <row r="1373" spans="1:9" x14ac:dyDescent="0.35">
      <c r="A1373">
        <v>16170</v>
      </c>
      <c r="B1373">
        <v>127</v>
      </c>
      <c r="C1373" t="s">
        <v>471</v>
      </c>
      <c r="D1373">
        <v>104</v>
      </c>
      <c r="E1373" t="s">
        <v>39</v>
      </c>
      <c r="F1373" s="2">
        <v>45446</v>
      </c>
      <c r="G1373" t="s">
        <v>468</v>
      </c>
      <c r="H1373" t="s">
        <v>1198</v>
      </c>
      <c r="I1373">
        <v>-109.13</v>
      </c>
    </row>
    <row r="1374" spans="1:9" x14ac:dyDescent="0.35">
      <c r="A1374">
        <v>16171</v>
      </c>
      <c r="B1374">
        <v>127</v>
      </c>
      <c r="C1374" t="s">
        <v>471</v>
      </c>
      <c r="D1374">
        <v>104</v>
      </c>
      <c r="E1374" t="s">
        <v>39</v>
      </c>
      <c r="F1374" s="2">
        <v>45446</v>
      </c>
      <c r="G1374" t="s">
        <v>468</v>
      </c>
      <c r="H1374" t="s">
        <v>1199</v>
      </c>
      <c r="I1374">
        <v>-340.78</v>
      </c>
    </row>
    <row r="1375" spans="1:9" x14ac:dyDescent="0.35">
      <c r="A1375">
        <v>16172</v>
      </c>
      <c r="B1375">
        <v>127</v>
      </c>
      <c r="C1375" t="s">
        <v>471</v>
      </c>
      <c r="D1375">
        <v>104</v>
      </c>
      <c r="E1375" t="s">
        <v>39</v>
      </c>
      <c r="F1375" s="2">
        <v>45446</v>
      </c>
      <c r="G1375" t="s">
        <v>468</v>
      </c>
      <c r="H1375" t="s">
        <v>1200</v>
      </c>
      <c r="I1375">
        <v>-373.6</v>
      </c>
    </row>
    <row r="1376" spans="1:9" x14ac:dyDescent="0.35">
      <c r="A1376">
        <v>16173</v>
      </c>
      <c r="B1376">
        <v>127</v>
      </c>
      <c r="C1376" t="s">
        <v>471</v>
      </c>
      <c r="D1376">
        <v>104</v>
      </c>
      <c r="E1376" t="s">
        <v>39</v>
      </c>
      <c r="F1376" s="2">
        <v>45446</v>
      </c>
      <c r="G1376" t="s">
        <v>468</v>
      </c>
      <c r="H1376" t="s">
        <v>1201</v>
      </c>
      <c r="I1376">
        <v>-513</v>
      </c>
    </row>
    <row r="1377" spans="1:9" x14ac:dyDescent="0.35">
      <c r="A1377">
        <v>16174</v>
      </c>
      <c r="B1377">
        <v>127</v>
      </c>
      <c r="C1377" t="s">
        <v>471</v>
      </c>
      <c r="D1377">
        <v>104</v>
      </c>
      <c r="E1377" t="s">
        <v>39</v>
      </c>
      <c r="F1377" s="2">
        <v>45446</v>
      </c>
      <c r="G1377" t="s">
        <v>468</v>
      </c>
      <c r="H1377" t="s">
        <v>1202</v>
      </c>
      <c r="I1377">
        <v>-599.6</v>
      </c>
    </row>
    <row r="1378" spans="1:9" x14ac:dyDescent="0.35">
      <c r="A1378">
        <v>16175</v>
      </c>
      <c r="B1378">
        <v>127</v>
      </c>
      <c r="C1378" t="s">
        <v>471</v>
      </c>
      <c r="D1378">
        <v>104</v>
      </c>
      <c r="E1378" t="s">
        <v>39</v>
      </c>
      <c r="F1378" s="2">
        <v>45446</v>
      </c>
      <c r="G1378" t="s">
        <v>468</v>
      </c>
      <c r="H1378" t="s">
        <v>1203</v>
      </c>
      <c r="I1378">
        <v>-743.82</v>
      </c>
    </row>
    <row r="1379" spans="1:9" x14ac:dyDescent="0.35">
      <c r="A1379">
        <v>16176</v>
      </c>
      <c r="B1379">
        <v>127</v>
      </c>
      <c r="C1379" t="s">
        <v>471</v>
      </c>
      <c r="D1379">
        <v>104</v>
      </c>
      <c r="E1379" t="s">
        <v>39</v>
      </c>
      <c r="F1379" s="2">
        <v>45446</v>
      </c>
      <c r="G1379" t="s">
        <v>468</v>
      </c>
      <c r="H1379" t="s">
        <v>1204</v>
      </c>
      <c r="I1379">
        <v>-927.3</v>
      </c>
    </row>
    <row r="1380" spans="1:9" x14ac:dyDescent="0.35">
      <c r="A1380">
        <v>16177</v>
      </c>
      <c r="B1380">
        <v>127</v>
      </c>
      <c r="C1380" t="s">
        <v>471</v>
      </c>
      <c r="D1380">
        <v>104</v>
      </c>
      <c r="E1380" t="s">
        <v>39</v>
      </c>
      <c r="F1380" s="2">
        <v>45446</v>
      </c>
      <c r="G1380" t="s">
        <v>468</v>
      </c>
      <c r="H1380" t="s">
        <v>1205</v>
      </c>
      <c r="I1380">
        <v>-964.42</v>
      </c>
    </row>
    <row r="1381" spans="1:9" x14ac:dyDescent="0.35">
      <c r="A1381">
        <v>16178</v>
      </c>
      <c r="B1381">
        <v>127</v>
      </c>
      <c r="C1381" t="s">
        <v>471</v>
      </c>
      <c r="D1381">
        <v>104</v>
      </c>
      <c r="E1381" t="s">
        <v>39</v>
      </c>
      <c r="F1381" s="2">
        <v>45446</v>
      </c>
      <c r="G1381" t="s">
        <v>468</v>
      </c>
      <c r="H1381" t="s">
        <v>1206</v>
      </c>
      <c r="I1381">
        <v>-1035.68</v>
      </c>
    </row>
    <row r="1382" spans="1:9" x14ac:dyDescent="0.35">
      <c r="A1382">
        <v>16179</v>
      </c>
      <c r="B1382">
        <v>127</v>
      </c>
      <c r="C1382" t="s">
        <v>471</v>
      </c>
      <c r="D1382">
        <v>104</v>
      </c>
      <c r="E1382" t="s">
        <v>39</v>
      </c>
      <c r="F1382" s="2">
        <v>45446</v>
      </c>
      <c r="G1382" t="s">
        <v>468</v>
      </c>
      <c r="H1382" t="s">
        <v>1207</v>
      </c>
      <c r="I1382">
        <v>-1418.84</v>
      </c>
    </row>
    <row r="1383" spans="1:9" x14ac:dyDescent="0.35">
      <c r="A1383">
        <v>16180</v>
      </c>
      <c r="B1383">
        <v>127</v>
      </c>
      <c r="C1383" t="s">
        <v>471</v>
      </c>
      <c r="D1383">
        <v>104</v>
      </c>
      <c r="E1383" t="s">
        <v>39</v>
      </c>
      <c r="F1383" s="2">
        <v>45446</v>
      </c>
      <c r="G1383" t="s">
        <v>468</v>
      </c>
      <c r="H1383" t="s">
        <v>1208</v>
      </c>
      <c r="I1383">
        <v>-1976.73</v>
      </c>
    </row>
    <row r="1384" spans="1:9" x14ac:dyDescent="0.35">
      <c r="A1384">
        <v>16181</v>
      </c>
      <c r="B1384">
        <v>127</v>
      </c>
      <c r="C1384" t="s">
        <v>471</v>
      </c>
      <c r="D1384">
        <v>104</v>
      </c>
      <c r="E1384" t="s">
        <v>39</v>
      </c>
      <c r="F1384" s="2">
        <v>45446</v>
      </c>
      <c r="G1384" t="s">
        <v>468</v>
      </c>
      <c r="H1384" t="s">
        <v>1209</v>
      </c>
      <c r="I1384">
        <v>-2302.3200000000002</v>
      </c>
    </row>
    <row r="1385" spans="1:9" x14ac:dyDescent="0.35">
      <c r="A1385">
        <v>16182</v>
      </c>
      <c r="B1385">
        <v>127</v>
      </c>
      <c r="C1385" t="s">
        <v>471</v>
      </c>
      <c r="D1385">
        <v>104</v>
      </c>
      <c r="E1385" t="s">
        <v>39</v>
      </c>
      <c r="F1385" s="2">
        <v>45446</v>
      </c>
      <c r="G1385" t="s">
        <v>468</v>
      </c>
      <c r="H1385" t="s">
        <v>1210</v>
      </c>
      <c r="I1385">
        <v>-2549.8200000000002</v>
      </c>
    </row>
    <row r="1386" spans="1:9" x14ac:dyDescent="0.35">
      <c r="A1386">
        <v>16183</v>
      </c>
      <c r="B1386">
        <v>127</v>
      </c>
      <c r="C1386" t="s">
        <v>471</v>
      </c>
      <c r="D1386">
        <v>104</v>
      </c>
      <c r="E1386" t="s">
        <v>39</v>
      </c>
      <c r="F1386" s="2">
        <v>45446</v>
      </c>
      <c r="G1386" t="s">
        <v>468</v>
      </c>
      <c r="H1386" t="s">
        <v>1211</v>
      </c>
      <c r="I1386">
        <v>-4184.12</v>
      </c>
    </row>
    <row r="1387" spans="1:9" x14ac:dyDescent="0.35">
      <c r="A1387">
        <v>16184</v>
      </c>
      <c r="B1387">
        <v>127</v>
      </c>
      <c r="C1387" t="s">
        <v>471</v>
      </c>
      <c r="D1387">
        <v>104</v>
      </c>
      <c r="E1387" t="s">
        <v>39</v>
      </c>
      <c r="F1387" s="2">
        <v>45446</v>
      </c>
      <c r="G1387" t="s">
        <v>468</v>
      </c>
      <c r="H1387" t="s">
        <v>1212</v>
      </c>
      <c r="I1387">
        <v>-4535.38</v>
      </c>
    </row>
    <row r="1388" spans="1:9" x14ac:dyDescent="0.35">
      <c r="A1388">
        <v>16185</v>
      </c>
      <c r="B1388">
        <v>127</v>
      </c>
      <c r="C1388" t="s">
        <v>471</v>
      </c>
      <c r="D1388">
        <v>104</v>
      </c>
      <c r="E1388" t="s">
        <v>39</v>
      </c>
      <c r="F1388" s="2">
        <v>45446</v>
      </c>
      <c r="G1388" t="s">
        <v>468</v>
      </c>
      <c r="H1388" t="s">
        <v>1148</v>
      </c>
      <c r="I1388">
        <v>-400</v>
      </c>
    </row>
    <row r="1389" spans="1:9" x14ac:dyDescent="0.35">
      <c r="A1389">
        <v>16186</v>
      </c>
      <c r="B1389">
        <v>127</v>
      </c>
      <c r="C1389" t="s">
        <v>471</v>
      </c>
      <c r="D1389">
        <v>104</v>
      </c>
      <c r="E1389" t="s">
        <v>39</v>
      </c>
      <c r="F1389" s="2">
        <v>45446</v>
      </c>
      <c r="G1389" t="s">
        <v>468</v>
      </c>
      <c r="H1389" t="s">
        <v>1149</v>
      </c>
      <c r="I1389">
        <v>-1035</v>
      </c>
    </row>
    <row r="1390" spans="1:9" x14ac:dyDescent="0.35">
      <c r="A1390">
        <v>16187</v>
      </c>
      <c r="B1390">
        <v>127</v>
      </c>
      <c r="C1390" t="s">
        <v>471</v>
      </c>
      <c r="D1390">
        <v>104</v>
      </c>
      <c r="E1390" t="s">
        <v>39</v>
      </c>
      <c r="F1390" s="2">
        <v>45446</v>
      </c>
      <c r="G1390" t="s">
        <v>468</v>
      </c>
      <c r="H1390" t="s">
        <v>1213</v>
      </c>
      <c r="I1390">
        <v>-1398.18</v>
      </c>
    </row>
    <row r="1391" spans="1:9" x14ac:dyDescent="0.35">
      <c r="A1391">
        <v>16188</v>
      </c>
      <c r="B1391">
        <v>127</v>
      </c>
      <c r="C1391" t="s">
        <v>471</v>
      </c>
      <c r="D1391">
        <v>104</v>
      </c>
      <c r="E1391" t="s">
        <v>39</v>
      </c>
      <c r="F1391" s="2">
        <v>45446</v>
      </c>
      <c r="G1391" t="s">
        <v>468</v>
      </c>
      <c r="H1391" t="s">
        <v>1214</v>
      </c>
      <c r="I1391">
        <v>-1917.85</v>
      </c>
    </row>
    <row r="1392" spans="1:9" x14ac:dyDescent="0.35">
      <c r="A1392">
        <v>16189</v>
      </c>
      <c r="B1392">
        <v>127</v>
      </c>
      <c r="C1392" t="s">
        <v>471</v>
      </c>
      <c r="D1392">
        <v>104</v>
      </c>
      <c r="E1392" t="s">
        <v>39</v>
      </c>
      <c r="F1392" s="2">
        <v>45446</v>
      </c>
      <c r="G1392" t="s">
        <v>468</v>
      </c>
      <c r="H1392" t="s">
        <v>1215</v>
      </c>
      <c r="I1392">
        <v>-2535.86</v>
      </c>
    </row>
    <row r="1393" spans="1:9" x14ac:dyDescent="0.35">
      <c r="A1393">
        <v>16190</v>
      </c>
      <c r="B1393">
        <v>127</v>
      </c>
      <c r="C1393" t="s">
        <v>471</v>
      </c>
      <c r="D1393">
        <v>104</v>
      </c>
      <c r="E1393" t="s">
        <v>39</v>
      </c>
      <c r="F1393" s="2">
        <v>45446</v>
      </c>
      <c r="G1393" t="s">
        <v>468</v>
      </c>
      <c r="H1393" t="s">
        <v>1216</v>
      </c>
      <c r="I1393">
        <v>-2858.65</v>
      </c>
    </row>
    <row r="1394" spans="1:9" x14ac:dyDescent="0.35">
      <c r="A1394">
        <v>16191</v>
      </c>
      <c r="B1394">
        <v>127</v>
      </c>
      <c r="C1394" t="s">
        <v>471</v>
      </c>
      <c r="D1394">
        <v>104</v>
      </c>
      <c r="E1394" t="s">
        <v>39</v>
      </c>
      <c r="F1394" s="2">
        <v>45446</v>
      </c>
      <c r="G1394" t="s">
        <v>468</v>
      </c>
      <c r="H1394" t="s">
        <v>1151</v>
      </c>
      <c r="I1394">
        <v>-3109.56</v>
      </c>
    </row>
    <row r="1395" spans="1:9" x14ac:dyDescent="0.35">
      <c r="A1395">
        <v>16192</v>
      </c>
      <c r="B1395">
        <v>127</v>
      </c>
      <c r="C1395" t="s">
        <v>471</v>
      </c>
      <c r="D1395">
        <v>104</v>
      </c>
      <c r="E1395" t="s">
        <v>39</v>
      </c>
      <c r="F1395" s="2">
        <v>45446</v>
      </c>
      <c r="G1395" t="s">
        <v>468</v>
      </c>
      <c r="H1395" t="s">
        <v>1152</v>
      </c>
      <c r="I1395">
        <v>-3240.42</v>
      </c>
    </row>
    <row r="1396" spans="1:9" x14ac:dyDescent="0.35">
      <c r="A1396">
        <v>16193</v>
      </c>
      <c r="B1396">
        <v>127</v>
      </c>
      <c r="C1396" t="s">
        <v>471</v>
      </c>
      <c r="D1396">
        <v>104</v>
      </c>
      <c r="E1396" t="s">
        <v>39</v>
      </c>
      <c r="F1396" s="2">
        <v>45446</v>
      </c>
      <c r="G1396" t="s">
        <v>468</v>
      </c>
      <c r="H1396" t="s">
        <v>1217</v>
      </c>
      <c r="I1396">
        <v>-93.2</v>
      </c>
    </row>
    <row r="1397" spans="1:9" x14ac:dyDescent="0.35">
      <c r="A1397">
        <v>16194</v>
      </c>
      <c r="B1397">
        <v>127</v>
      </c>
      <c r="C1397" t="s">
        <v>471</v>
      </c>
      <c r="D1397">
        <v>104</v>
      </c>
      <c r="E1397" t="s">
        <v>39</v>
      </c>
      <c r="F1397" s="2">
        <v>45446</v>
      </c>
      <c r="G1397" t="s">
        <v>468</v>
      </c>
      <c r="H1397" t="s">
        <v>1218</v>
      </c>
      <c r="I1397">
        <v>-1894</v>
      </c>
    </row>
    <row r="1398" spans="1:9" x14ac:dyDescent="0.35">
      <c r="A1398">
        <v>16195</v>
      </c>
      <c r="B1398">
        <v>127</v>
      </c>
      <c r="C1398" t="s">
        <v>471</v>
      </c>
      <c r="D1398">
        <v>104</v>
      </c>
      <c r="E1398" t="s">
        <v>39</v>
      </c>
      <c r="F1398" s="2">
        <v>45446</v>
      </c>
      <c r="G1398" t="s">
        <v>468</v>
      </c>
      <c r="H1398" t="s">
        <v>1219</v>
      </c>
      <c r="I1398">
        <v>-4044.13</v>
      </c>
    </row>
    <row r="1399" spans="1:9" x14ac:dyDescent="0.35">
      <c r="A1399">
        <v>16196</v>
      </c>
      <c r="B1399">
        <v>127</v>
      </c>
      <c r="C1399" t="s">
        <v>471</v>
      </c>
      <c r="D1399">
        <v>104</v>
      </c>
      <c r="E1399" t="s">
        <v>39</v>
      </c>
      <c r="F1399" s="2">
        <v>45446</v>
      </c>
      <c r="G1399" t="s">
        <v>468</v>
      </c>
      <c r="H1399" t="s">
        <v>1220</v>
      </c>
      <c r="I1399">
        <v>-3718.99</v>
      </c>
    </row>
    <row r="1400" spans="1:9" x14ac:dyDescent="0.35">
      <c r="A1400">
        <v>16197</v>
      </c>
      <c r="B1400">
        <v>127</v>
      </c>
      <c r="C1400" t="s">
        <v>471</v>
      </c>
      <c r="D1400">
        <v>104</v>
      </c>
      <c r="E1400" t="s">
        <v>39</v>
      </c>
      <c r="F1400" s="2">
        <v>45446</v>
      </c>
      <c r="G1400" t="s">
        <v>468</v>
      </c>
      <c r="H1400" t="s">
        <v>480</v>
      </c>
      <c r="I1400">
        <v>-6.3</v>
      </c>
    </row>
    <row r="1401" spans="1:9" x14ac:dyDescent="0.35">
      <c r="A1401">
        <v>16198</v>
      </c>
      <c r="B1401">
        <v>127</v>
      </c>
      <c r="C1401" t="s">
        <v>471</v>
      </c>
      <c r="D1401">
        <v>104</v>
      </c>
      <c r="E1401" t="s">
        <v>39</v>
      </c>
      <c r="F1401" s="2">
        <v>45446</v>
      </c>
      <c r="G1401" t="s">
        <v>468</v>
      </c>
      <c r="H1401" t="s">
        <v>576</v>
      </c>
      <c r="I1401">
        <v>-1830</v>
      </c>
    </row>
    <row r="1402" spans="1:9" x14ac:dyDescent="0.35">
      <c r="A1402">
        <v>16199</v>
      </c>
      <c r="B1402">
        <v>127</v>
      </c>
      <c r="C1402" t="s">
        <v>471</v>
      </c>
      <c r="D1402">
        <v>104</v>
      </c>
      <c r="E1402" t="s">
        <v>39</v>
      </c>
      <c r="F1402" s="2">
        <v>45446</v>
      </c>
      <c r="G1402" t="s">
        <v>468</v>
      </c>
      <c r="H1402" t="s">
        <v>470</v>
      </c>
      <c r="I1402">
        <v>-3600</v>
      </c>
    </row>
    <row r="1403" spans="1:9" x14ac:dyDescent="0.35">
      <c r="A1403">
        <v>16201</v>
      </c>
      <c r="B1403">
        <v>127</v>
      </c>
      <c r="C1403" t="s">
        <v>471</v>
      </c>
      <c r="D1403">
        <v>104</v>
      </c>
      <c r="E1403" t="s">
        <v>39</v>
      </c>
      <c r="F1403" s="2">
        <v>45446</v>
      </c>
      <c r="G1403" t="s">
        <v>468</v>
      </c>
      <c r="H1403" t="s">
        <v>1221</v>
      </c>
      <c r="I1403">
        <v>-1830</v>
      </c>
    </row>
    <row r="1404" spans="1:9" x14ac:dyDescent="0.35">
      <c r="A1404">
        <v>16202</v>
      </c>
      <c r="B1404">
        <v>127</v>
      </c>
      <c r="C1404" t="s">
        <v>471</v>
      </c>
      <c r="D1404">
        <v>104</v>
      </c>
      <c r="E1404" t="s">
        <v>39</v>
      </c>
      <c r="F1404" s="2">
        <v>45446</v>
      </c>
      <c r="G1404" t="s">
        <v>468</v>
      </c>
      <c r="H1404" t="s">
        <v>1222</v>
      </c>
      <c r="I1404">
        <v>-1830</v>
      </c>
    </row>
    <row r="1405" spans="1:9" x14ac:dyDescent="0.35">
      <c r="A1405">
        <v>16203</v>
      </c>
      <c r="B1405">
        <v>127</v>
      </c>
      <c r="C1405" t="s">
        <v>471</v>
      </c>
      <c r="D1405">
        <v>104</v>
      </c>
      <c r="E1405" t="s">
        <v>39</v>
      </c>
      <c r="F1405" s="2">
        <v>45446</v>
      </c>
      <c r="G1405" t="s">
        <v>468</v>
      </c>
      <c r="H1405" t="s">
        <v>1223</v>
      </c>
      <c r="I1405">
        <v>-2640</v>
      </c>
    </row>
    <row r="1406" spans="1:9" x14ac:dyDescent="0.35">
      <c r="A1406">
        <v>16204</v>
      </c>
      <c r="B1406">
        <v>127</v>
      </c>
      <c r="C1406" t="s">
        <v>471</v>
      </c>
      <c r="D1406">
        <v>104</v>
      </c>
      <c r="E1406" t="s">
        <v>39</v>
      </c>
      <c r="F1406" s="2">
        <v>45446</v>
      </c>
      <c r="G1406" t="s">
        <v>468</v>
      </c>
      <c r="H1406" t="s">
        <v>1224</v>
      </c>
      <c r="I1406">
        <v>-2000</v>
      </c>
    </row>
    <row r="1407" spans="1:9" x14ac:dyDescent="0.35">
      <c r="A1407">
        <v>16205</v>
      </c>
      <c r="B1407">
        <v>127</v>
      </c>
      <c r="C1407" t="s">
        <v>471</v>
      </c>
      <c r="D1407">
        <v>104</v>
      </c>
      <c r="E1407" t="s">
        <v>39</v>
      </c>
      <c r="F1407" s="2">
        <v>45446</v>
      </c>
      <c r="G1407" t="s">
        <v>468</v>
      </c>
      <c r="H1407" t="s">
        <v>1225</v>
      </c>
      <c r="I1407">
        <v>-1830</v>
      </c>
    </row>
    <row r="1408" spans="1:9" x14ac:dyDescent="0.35">
      <c r="A1408">
        <v>16206</v>
      </c>
      <c r="B1408">
        <v>127</v>
      </c>
      <c r="C1408" t="s">
        <v>471</v>
      </c>
      <c r="D1408">
        <v>104</v>
      </c>
      <c r="E1408" t="s">
        <v>39</v>
      </c>
      <c r="F1408" s="2">
        <v>45446</v>
      </c>
      <c r="G1408" t="s">
        <v>468</v>
      </c>
      <c r="H1408" t="s">
        <v>1226</v>
      </c>
      <c r="I1408">
        <v>-3500</v>
      </c>
    </row>
    <row r="1409" spans="1:9" x14ac:dyDescent="0.35">
      <c r="A1409">
        <v>16207</v>
      </c>
      <c r="B1409">
        <v>127</v>
      </c>
      <c r="C1409" t="s">
        <v>471</v>
      </c>
      <c r="D1409">
        <v>104</v>
      </c>
      <c r="E1409" t="s">
        <v>39</v>
      </c>
      <c r="F1409" s="2">
        <v>45446</v>
      </c>
      <c r="G1409" t="s">
        <v>468</v>
      </c>
      <c r="H1409" t="s">
        <v>1227</v>
      </c>
      <c r="I1409">
        <v>-1957.4</v>
      </c>
    </row>
  </sheetData>
  <autoFilter ref="A1:I1409" xr:uid="{00000000-0001-0000-0700-00000000000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30"/>
  <sheetViews>
    <sheetView workbookViewId="0">
      <selection activeCell="D8" sqref="D8"/>
    </sheetView>
  </sheetViews>
  <sheetFormatPr defaultRowHeight="14.5" x14ac:dyDescent="0.35"/>
  <cols>
    <col min="1" max="1" width="9.26953125" bestFit="1" customWidth="1"/>
    <col min="2" max="2" width="11.36328125" bestFit="1" customWidth="1"/>
    <col min="3" max="3" width="12.453125" bestFit="1" customWidth="1"/>
    <col min="4" max="4" width="17" bestFit="1" customWidth="1"/>
    <col min="5" max="5" width="14.6328125" bestFit="1" customWidth="1"/>
    <col min="6" max="6" width="17" bestFit="1" customWidth="1"/>
    <col min="7" max="7" width="15.08984375" bestFit="1" customWidth="1"/>
    <col min="8" max="8" width="12.7265625" bestFit="1" customWidth="1"/>
    <col min="9" max="9" width="10.6328125" bestFit="1" customWidth="1"/>
  </cols>
  <sheetData>
    <row r="1" spans="1:9" x14ac:dyDescent="0.35">
      <c r="A1" t="s">
        <v>1228</v>
      </c>
      <c r="B1" t="s">
        <v>1229</v>
      </c>
      <c r="C1" t="s">
        <v>1230</v>
      </c>
      <c r="D1" t="s">
        <v>1231</v>
      </c>
      <c r="E1" t="s">
        <v>1232</v>
      </c>
      <c r="F1" t="s">
        <v>1233</v>
      </c>
      <c r="G1" t="s">
        <v>1234</v>
      </c>
      <c r="H1" t="s">
        <v>1235</v>
      </c>
      <c r="I1" t="s">
        <v>1236</v>
      </c>
    </row>
    <row r="2" spans="1:9" x14ac:dyDescent="0.35">
      <c r="A2">
        <v>1514</v>
      </c>
      <c r="B2" s="2">
        <v>45516</v>
      </c>
      <c r="C2">
        <v>104</v>
      </c>
      <c r="D2" t="s">
        <v>39</v>
      </c>
      <c r="E2">
        <v>105</v>
      </c>
      <c r="F2" t="s">
        <v>23</v>
      </c>
      <c r="G2">
        <v>1</v>
      </c>
      <c r="H2">
        <v>0</v>
      </c>
      <c r="I2">
        <v>131785.17000000001</v>
      </c>
    </row>
    <row r="3" spans="1:9" x14ac:dyDescent="0.35">
      <c r="A3">
        <v>1504</v>
      </c>
      <c r="B3" s="2">
        <v>45513</v>
      </c>
      <c r="C3">
        <v>104</v>
      </c>
      <c r="D3" t="s">
        <v>39</v>
      </c>
      <c r="E3">
        <v>105</v>
      </c>
      <c r="F3" t="s">
        <v>23</v>
      </c>
      <c r="G3">
        <v>1</v>
      </c>
      <c r="H3">
        <v>0</v>
      </c>
      <c r="I3">
        <v>30423.79</v>
      </c>
    </row>
    <row r="4" spans="1:9" x14ac:dyDescent="0.35">
      <c r="A4">
        <v>1505</v>
      </c>
      <c r="B4" s="2">
        <v>45513</v>
      </c>
      <c r="C4">
        <v>105</v>
      </c>
      <c r="D4" t="s">
        <v>23</v>
      </c>
      <c r="E4">
        <v>104</v>
      </c>
      <c r="F4" t="s">
        <v>39</v>
      </c>
      <c r="G4">
        <v>0</v>
      </c>
      <c r="H4">
        <v>25010</v>
      </c>
      <c r="I4">
        <v>0</v>
      </c>
    </row>
    <row r="5" spans="1:9" x14ac:dyDescent="0.35">
      <c r="A5">
        <v>1509</v>
      </c>
      <c r="B5" s="2">
        <v>45513</v>
      </c>
      <c r="C5">
        <v>104</v>
      </c>
      <c r="D5" t="s">
        <v>39</v>
      </c>
      <c r="E5">
        <v>105</v>
      </c>
      <c r="F5" t="s">
        <v>23</v>
      </c>
      <c r="G5">
        <v>0</v>
      </c>
      <c r="H5">
        <v>0</v>
      </c>
      <c r="I5">
        <v>7400</v>
      </c>
    </row>
    <row r="6" spans="1:9" x14ac:dyDescent="0.35">
      <c r="A6">
        <v>1495</v>
      </c>
      <c r="B6" s="2">
        <v>45512</v>
      </c>
      <c r="C6">
        <v>104</v>
      </c>
      <c r="D6" t="s">
        <v>39</v>
      </c>
      <c r="E6">
        <v>105</v>
      </c>
      <c r="F6" t="s">
        <v>23</v>
      </c>
      <c r="G6">
        <v>1</v>
      </c>
      <c r="H6">
        <v>0</v>
      </c>
      <c r="I6">
        <v>17085.240000000002</v>
      </c>
    </row>
    <row r="7" spans="1:9" x14ac:dyDescent="0.35">
      <c r="A7">
        <v>1496</v>
      </c>
      <c r="B7" s="2">
        <v>45512</v>
      </c>
      <c r="C7">
        <v>105</v>
      </c>
      <c r="D7" t="s">
        <v>23</v>
      </c>
      <c r="E7">
        <v>104</v>
      </c>
      <c r="F7" t="s">
        <v>39</v>
      </c>
      <c r="G7">
        <v>0</v>
      </c>
      <c r="H7">
        <v>77610</v>
      </c>
      <c r="I7">
        <v>0</v>
      </c>
    </row>
    <row r="8" spans="1:9" x14ac:dyDescent="0.35">
      <c r="A8">
        <v>1500</v>
      </c>
      <c r="B8" s="2">
        <v>45512</v>
      </c>
      <c r="C8">
        <v>104</v>
      </c>
      <c r="D8" t="s">
        <v>39</v>
      </c>
      <c r="E8">
        <v>105</v>
      </c>
      <c r="F8" t="s">
        <v>23</v>
      </c>
      <c r="G8">
        <v>0</v>
      </c>
      <c r="H8">
        <v>0</v>
      </c>
      <c r="I8">
        <v>19291.18</v>
      </c>
    </row>
    <row r="9" spans="1:9" x14ac:dyDescent="0.35">
      <c r="A9">
        <v>1486</v>
      </c>
      <c r="B9" s="2">
        <v>45511</v>
      </c>
      <c r="C9">
        <v>105</v>
      </c>
      <c r="D9" t="s">
        <v>23</v>
      </c>
      <c r="E9">
        <v>104</v>
      </c>
      <c r="F9" t="s">
        <v>39</v>
      </c>
      <c r="G9">
        <v>0</v>
      </c>
      <c r="H9">
        <v>15010</v>
      </c>
      <c r="I9">
        <v>0</v>
      </c>
    </row>
    <row r="10" spans="1:9" x14ac:dyDescent="0.35">
      <c r="A10">
        <v>1490</v>
      </c>
      <c r="B10" s="2">
        <v>45511</v>
      </c>
      <c r="C10">
        <v>143</v>
      </c>
      <c r="D10" t="s">
        <v>1237</v>
      </c>
      <c r="E10">
        <v>104</v>
      </c>
      <c r="F10" t="s">
        <v>39</v>
      </c>
      <c r="G10">
        <v>0</v>
      </c>
      <c r="H10">
        <v>13273</v>
      </c>
      <c r="I10">
        <v>0</v>
      </c>
    </row>
    <row r="11" spans="1:9" x14ac:dyDescent="0.35">
      <c r="A11">
        <v>1492</v>
      </c>
      <c r="B11" s="2">
        <v>45511</v>
      </c>
      <c r="C11">
        <v>104</v>
      </c>
      <c r="D11" t="s">
        <v>39</v>
      </c>
      <c r="E11">
        <v>105</v>
      </c>
      <c r="F11" t="s">
        <v>23</v>
      </c>
      <c r="G11">
        <v>0</v>
      </c>
      <c r="H11">
        <v>0</v>
      </c>
      <c r="I11">
        <v>7960.95</v>
      </c>
    </row>
    <row r="12" spans="1:9" x14ac:dyDescent="0.35">
      <c r="A12">
        <v>1469</v>
      </c>
      <c r="B12" s="2">
        <v>45510</v>
      </c>
      <c r="C12">
        <v>104</v>
      </c>
      <c r="D12" t="s">
        <v>39</v>
      </c>
      <c r="E12">
        <v>105</v>
      </c>
      <c r="F12" t="s">
        <v>23</v>
      </c>
      <c r="G12">
        <v>1</v>
      </c>
      <c r="H12">
        <v>0</v>
      </c>
      <c r="I12">
        <v>17242.13</v>
      </c>
    </row>
    <row r="13" spans="1:9" x14ac:dyDescent="0.35">
      <c r="A13">
        <v>1471</v>
      </c>
      <c r="B13" s="2">
        <v>45510</v>
      </c>
      <c r="C13">
        <v>105</v>
      </c>
      <c r="D13" t="s">
        <v>23</v>
      </c>
      <c r="E13">
        <v>104</v>
      </c>
      <c r="F13" t="s">
        <v>39</v>
      </c>
      <c r="G13">
        <v>0</v>
      </c>
      <c r="H13">
        <v>40010</v>
      </c>
      <c r="I13">
        <v>0</v>
      </c>
    </row>
    <row r="14" spans="1:9" x14ac:dyDescent="0.35">
      <c r="A14">
        <v>1477</v>
      </c>
      <c r="B14" s="2">
        <v>45510</v>
      </c>
      <c r="C14">
        <v>143</v>
      </c>
      <c r="D14" t="s">
        <v>1237</v>
      </c>
      <c r="E14">
        <v>104</v>
      </c>
      <c r="F14" t="s">
        <v>39</v>
      </c>
      <c r="G14">
        <v>0</v>
      </c>
      <c r="H14">
        <v>48119</v>
      </c>
      <c r="I14">
        <v>0</v>
      </c>
    </row>
    <row r="15" spans="1:9" x14ac:dyDescent="0.35">
      <c r="A15">
        <v>1481</v>
      </c>
      <c r="B15" s="2">
        <v>45510</v>
      </c>
      <c r="C15">
        <v>104</v>
      </c>
      <c r="D15" t="s">
        <v>39</v>
      </c>
      <c r="E15">
        <v>105</v>
      </c>
      <c r="F15" t="s">
        <v>23</v>
      </c>
      <c r="G15">
        <v>0</v>
      </c>
      <c r="H15">
        <v>0</v>
      </c>
      <c r="I15">
        <v>5116.53</v>
      </c>
    </row>
    <row r="16" spans="1:9" x14ac:dyDescent="0.35">
      <c r="A16">
        <v>1453</v>
      </c>
      <c r="B16" s="2">
        <v>45509</v>
      </c>
      <c r="C16">
        <v>104</v>
      </c>
      <c r="D16" t="s">
        <v>39</v>
      </c>
      <c r="E16">
        <v>105</v>
      </c>
      <c r="F16" t="s">
        <v>23</v>
      </c>
      <c r="G16">
        <v>1</v>
      </c>
      <c r="H16">
        <v>0</v>
      </c>
      <c r="I16">
        <v>180874.19</v>
      </c>
    </row>
    <row r="17" spans="1:9" x14ac:dyDescent="0.35">
      <c r="A17">
        <v>1454</v>
      </c>
      <c r="B17" s="2">
        <v>45509</v>
      </c>
      <c r="C17">
        <v>105</v>
      </c>
      <c r="D17" t="s">
        <v>23</v>
      </c>
      <c r="E17">
        <v>104</v>
      </c>
      <c r="F17" t="s">
        <v>39</v>
      </c>
      <c r="G17">
        <v>0</v>
      </c>
      <c r="H17">
        <v>60010</v>
      </c>
      <c r="I17">
        <v>0</v>
      </c>
    </row>
    <row r="18" spans="1:9" x14ac:dyDescent="0.35">
      <c r="A18">
        <v>1462</v>
      </c>
      <c r="B18" s="2">
        <v>45509</v>
      </c>
      <c r="C18">
        <v>143</v>
      </c>
      <c r="D18" t="s">
        <v>1237</v>
      </c>
      <c r="E18">
        <v>104</v>
      </c>
      <c r="F18" t="s">
        <v>39</v>
      </c>
      <c r="G18">
        <v>0</v>
      </c>
      <c r="H18">
        <v>1210</v>
      </c>
      <c r="I18">
        <v>0</v>
      </c>
    </row>
    <row r="19" spans="1:9" x14ac:dyDescent="0.35">
      <c r="A19">
        <v>1463</v>
      </c>
      <c r="B19" s="2">
        <v>45509</v>
      </c>
      <c r="C19">
        <v>104</v>
      </c>
      <c r="D19" t="s">
        <v>39</v>
      </c>
      <c r="E19">
        <v>105</v>
      </c>
      <c r="F19" t="s">
        <v>23</v>
      </c>
      <c r="G19">
        <v>0</v>
      </c>
      <c r="H19">
        <v>0</v>
      </c>
      <c r="I19">
        <v>5500</v>
      </c>
    </row>
    <row r="20" spans="1:9" x14ac:dyDescent="0.35">
      <c r="A20">
        <v>1465</v>
      </c>
      <c r="B20" s="2">
        <v>45509</v>
      </c>
      <c r="C20">
        <v>104</v>
      </c>
      <c r="D20" t="s">
        <v>39</v>
      </c>
      <c r="E20">
        <v>105</v>
      </c>
      <c r="F20" t="s">
        <v>23</v>
      </c>
      <c r="G20">
        <v>0</v>
      </c>
      <c r="H20">
        <v>0</v>
      </c>
      <c r="I20">
        <v>3323.97</v>
      </c>
    </row>
    <row r="21" spans="1:9" x14ac:dyDescent="0.35">
      <c r="A21">
        <v>1436</v>
      </c>
      <c r="B21" s="2">
        <v>45506</v>
      </c>
      <c r="C21">
        <v>104</v>
      </c>
      <c r="D21" t="s">
        <v>39</v>
      </c>
      <c r="E21">
        <v>105</v>
      </c>
      <c r="F21" t="s">
        <v>23</v>
      </c>
      <c r="G21">
        <v>1</v>
      </c>
      <c r="H21">
        <v>0</v>
      </c>
      <c r="I21">
        <v>20803.599999999999</v>
      </c>
    </row>
    <row r="22" spans="1:9" x14ac:dyDescent="0.35">
      <c r="A22">
        <v>1441</v>
      </c>
      <c r="B22" s="2">
        <v>45506</v>
      </c>
      <c r="C22">
        <v>105</v>
      </c>
      <c r="D22" t="s">
        <v>23</v>
      </c>
      <c r="E22">
        <v>104</v>
      </c>
      <c r="F22" t="s">
        <v>39</v>
      </c>
      <c r="G22">
        <v>0</v>
      </c>
      <c r="H22">
        <v>25010</v>
      </c>
      <c r="I22">
        <v>0</v>
      </c>
    </row>
    <row r="23" spans="1:9" x14ac:dyDescent="0.35">
      <c r="A23">
        <v>1446</v>
      </c>
      <c r="B23" s="2">
        <v>45506</v>
      </c>
      <c r="C23">
        <v>104</v>
      </c>
      <c r="D23" t="s">
        <v>39</v>
      </c>
      <c r="E23">
        <v>105</v>
      </c>
      <c r="F23" t="s">
        <v>23</v>
      </c>
      <c r="G23">
        <v>0</v>
      </c>
      <c r="H23">
        <v>0</v>
      </c>
      <c r="I23">
        <v>9001.34</v>
      </c>
    </row>
    <row r="24" spans="1:9" x14ac:dyDescent="0.35">
      <c r="A24">
        <v>1424</v>
      </c>
      <c r="B24" s="2">
        <v>45505</v>
      </c>
      <c r="C24">
        <v>105</v>
      </c>
      <c r="D24" t="s">
        <v>23</v>
      </c>
      <c r="E24">
        <v>104</v>
      </c>
      <c r="F24" t="s">
        <v>39</v>
      </c>
      <c r="G24">
        <v>0</v>
      </c>
      <c r="H24">
        <v>46010</v>
      </c>
      <c r="I24">
        <v>0</v>
      </c>
    </row>
    <row r="25" spans="1:9" x14ac:dyDescent="0.35">
      <c r="A25">
        <v>1429</v>
      </c>
      <c r="B25" s="2">
        <v>45505</v>
      </c>
      <c r="C25">
        <v>104</v>
      </c>
      <c r="D25" t="s">
        <v>39</v>
      </c>
      <c r="E25">
        <v>105</v>
      </c>
      <c r="F25" t="s">
        <v>23</v>
      </c>
      <c r="G25">
        <v>0</v>
      </c>
      <c r="H25">
        <v>0</v>
      </c>
      <c r="I25">
        <v>3550</v>
      </c>
    </row>
    <row r="26" spans="1:9" x14ac:dyDescent="0.35">
      <c r="A26">
        <v>1440</v>
      </c>
      <c r="B26" s="2">
        <v>45505</v>
      </c>
      <c r="C26">
        <v>104</v>
      </c>
      <c r="D26" t="s">
        <v>39</v>
      </c>
      <c r="E26">
        <v>105</v>
      </c>
      <c r="F26" t="s">
        <v>23</v>
      </c>
      <c r="G26">
        <v>1</v>
      </c>
      <c r="H26">
        <v>0</v>
      </c>
      <c r="I26">
        <v>14913.93</v>
      </c>
    </row>
    <row r="27" spans="1:9" x14ac:dyDescent="0.35">
      <c r="A27">
        <v>1414</v>
      </c>
      <c r="B27" s="2">
        <v>45504</v>
      </c>
      <c r="C27">
        <v>105</v>
      </c>
      <c r="D27" t="s">
        <v>23</v>
      </c>
      <c r="E27">
        <v>104</v>
      </c>
      <c r="F27" t="s">
        <v>39</v>
      </c>
      <c r="G27">
        <v>0</v>
      </c>
      <c r="H27">
        <v>14694</v>
      </c>
      <c r="I27">
        <v>0</v>
      </c>
    </row>
    <row r="28" spans="1:9" x14ac:dyDescent="0.35">
      <c r="A28">
        <v>1421</v>
      </c>
      <c r="B28" s="2">
        <v>45504</v>
      </c>
      <c r="C28">
        <v>104</v>
      </c>
      <c r="D28" t="s">
        <v>39</v>
      </c>
      <c r="E28">
        <v>105</v>
      </c>
      <c r="F28" t="s">
        <v>23</v>
      </c>
      <c r="G28">
        <v>0</v>
      </c>
      <c r="H28">
        <v>0</v>
      </c>
      <c r="I28">
        <v>4120</v>
      </c>
    </row>
    <row r="29" spans="1:9" x14ac:dyDescent="0.35">
      <c r="A29">
        <v>1395</v>
      </c>
      <c r="B29" s="2">
        <v>45503</v>
      </c>
      <c r="C29">
        <v>104</v>
      </c>
      <c r="D29" t="s">
        <v>39</v>
      </c>
      <c r="E29">
        <v>105</v>
      </c>
      <c r="F29" t="s">
        <v>23</v>
      </c>
      <c r="G29">
        <v>1</v>
      </c>
      <c r="H29">
        <v>0</v>
      </c>
      <c r="I29">
        <v>12478.83</v>
      </c>
    </row>
    <row r="30" spans="1:9" x14ac:dyDescent="0.35">
      <c r="A30">
        <v>1402</v>
      </c>
      <c r="B30" s="2">
        <v>45503</v>
      </c>
      <c r="C30">
        <v>105</v>
      </c>
      <c r="D30" t="s">
        <v>23</v>
      </c>
      <c r="E30">
        <v>104</v>
      </c>
      <c r="F30" t="s">
        <v>39</v>
      </c>
      <c r="G30">
        <v>0</v>
      </c>
      <c r="H30">
        <v>25010</v>
      </c>
      <c r="I30">
        <v>0</v>
      </c>
    </row>
    <row r="31" spans="1:9" x14ac:dyDescent="0.35">
      <c r="A31">
        <v>1406</v>
      </c>
      <c r="B31" s="2">
        <v>45503</v>
      </c>
      <c r="C31">
        <v>143</v>
      </c>
      <c r="D31" t="s">
        <v>1237</v>
      </c>
      <c r="E31">
        <v>104</v>
      </c>
      <c r="F31" t="s">
        <v>39</v>
      </c>
      <c r="G31">
        <v>0</v>
      </c>
      <c r="H31">
        <v>4240</v>
      </c>
      <c r="I31">
        <v>0</v>
      </c>
    </row>
    <row r="32" spans="1:9" x14ac:dyDescent="0.35">
      <c r="A32">
        <v>1409</v>
      </c>
      <c r="B32" s="2">
        <v>45503</v>
      </c>
      <c r="C32">
        <v>104</v>
      </c>
      <c r="D32" t="s">
        <v>39</v>
      </c>
      <c r="E32">
        <v>105</v>
      </c>
      <c r="F32" t="s">
        <v>23</v>
      </c>
      <c r="G32">
        <v>0</v>
      </c>
      <c r="H32">
        <v>0</v>
      </c>
      <c r="I32">
        <v>10900</v>
      </c>
    </row>
    <row r="33" spans="1:9" x14ac:dyDescent="0.35">
      <c r="A33">
        <v>1384</v>
      </c>
      <c r="B33" s="2">
        <v>45502</v>
      </c>
      <c r="C33">
        <v>104</v>
      </c>
      <c r="D33" t="s">
        <v>39</v>
      </c>
      <c r="E33">
        <v>105</v>
      </c>
      <c r="F33" t="s">
        <v>23</v>
      </c>
      <c r="G33">
        <v>1</v>
      </c>
      <c r="H33">
        <v>0</v>
      </c>
      <c r="I33">
        <v>190067.37</v>
      </c>
    </row>
    <row r="34" spans="1:9" x14ac:dyDescent="0.35">
      <c r="A34">
        <v>1396</v>
      </c>
      <c r="B34" s="2">
        <v>45502</v>
      </c>
      <c r="C34">
        <v>105</v>
      </c>
      <c r="D34" t="s">
        <v>23</v>
      </c>
      <c r="E34">
        <v>104</v>
      </c>
      <c r="F34" t="s">
        <v>39</v>
      </c>
      <c r="G34">
        <v>0</v>
      </c>
      <c r="H34">
        <v>33660</v>
      </c>
      <c r="I34">
        <v>0</v>
      </c>
    </row>
    <row r="35" spans="1:9" x14ac:dyDescent="0.35">
      <c r="A35">
        <v>1372</v>
      </c>
      <c r="B35" s="2">
        <v>45499</v>
      </c>
      <c r="C35">
        <v>104</v>
      </c>
      <c r="D35" t="s">
        <v>39</v>
      </c>
      <c r="E35">
        <v>105</v>
      </c>
      <c r="F35" t="s">
        <v>23</v>
      </c>
      <c r="G35">
        <v>1</v>
      </c>
      <c r="H35">
        <v>0</v>
      </c>
      <c r="I35">
        <v>25800.54</v>
      </c>
    </row>
    <row r="36" spans="1:9" x14ac:dyDescent="0.35">
      <c r="A36">
        <v>1385</v>
      </c>
      <c r="B36" s="2">
        <v>45499</v>
      </c>
      <c r="C36">
        <v>105</v>
      </c>
      <c r="D36" t="s">
        <v>23</v>
      </c>
      <c r="E36">
        <v>104</v>
      </c>
      <c r="F36" t="s">
        <v>39</v>
      </c>
      <c r="G36">
        <v>0</v>
      </c>
      <c r="H36">
        <v>23620</v>
      </c>
      <c r="I36">
        <v>0</v>
      </c>
    </row>
    <row r="37" spans="1:9" x14ac:dyDescent="0.35">
      <c r="A37">
        <v>1390</v>
      </c>
      <c r="B37" s="2">
        <v>45499</v>
      </c>
      <c r="C37">
        <v>104</v>
      </c>
      <c r="D37" t="s">
        <v>39</v>
      </c>
      <c r="E37">
        <v>105</v>
      </c>
      <c r="F37" t="s">
        <v>23</v>
      </c>
      <c r="G37">
        <v>0</v>
      </c>
      <c r="H37">
        <v>0</v>
      </c>
      <c r="I37">
        <v>9000</v>
      </c>
    </row>
    <row r="38" spans="1:9" x14ac:dyDescent="0.35">
      <c r="A38">
        <v>1367</v>
      </c>
      <c r="B38" s="2">
        <v>45498</v>
      </c>
      <c r="C38">
        <v>104</v>
      </c>
      <c r="D38" t="s">
        <v>39</v>
      </c>
      <c r="E38">
        <v>105</v>
      </c>
      <c r="F38" t="s">
        <v>23</v>
      </c>
      <c r="G38">
        <v>1</v>
      </c>
      <c r="H38">
        <v>0</v>
      </c>
      <c r="I38">
        <v>18139.47</v>
      </c>
    </row>
    <row r="39" spans="1:9" x14ac:dyDescent="0.35">
      <c r="A39">
        <v>1373</v>
      </c>
      <c r="B39" s="2">
        <v>45498</v>
      </c>
      <c r="C39">
        <v>105</v>
      </c>
      <c r="D39" t="s">
        <v>23</v>
      </c>
      <c r="E39">
        <v>104</v>
      </c>
      <c r="F39" t="s">
        <v>39</v>
      </c>
      <c r="G39">
        <v>0</v>
      </c>
      <c r="H39">
        <v>57010</v>
      </c>
      <c r="I39">
        <v>0</v>
      </c>
    </row>
    <row r="40" spans="1:9" x14ac:dyDescent="0.35">
      <c r="A40">
        <v>1377</v>
      </c>
      <c r="B40" s="2">
        <v>45498</v>
      </c>
      <c r="C40">
        <v>104</v>
      </c>
      <c r="D40" t="s">
        <v>39</v>
      </c>
      <c r="E40">
        <v>105</v>
      </c>
      <c r="F40" t="s">
        <v>23</v>
      </c>
      <c r="G40">
        <v>0</v>
      </c>
      <c r="H40">
        <v>0</v>
      </c>
      <c r="I40">
        <v>3200</v>
      </c>
    </row>
    <row r="41" spans="1:9" x14ac:dyDescent="0.35">
      <c r="A41">
        <v>1380</v>
      </c>
      <c r="B41" s="2">
        <v>45498</v>
      </c>
      <c r="C41">
        <v>143</v>
      </c>
      <c r="D41" t="s">
        <v>1237</v>
      </c>
      <c r="E41">
        <v>104</v>
      </c>
      <c r="F41" t="s">
        <v>39</v>
      </c>
      <c r="G41">
        <v>0</v>
      </c>
      <c r="H41">
        <v>1136</v>
      </c>
      <c r="I41">
        <v>0</v>
      </c>
    </row>
    <row r="42" spans="1:9" x14ac:dyDescent="0.35">
      <c r="A42">
        <v>1353</v>
      </c>
      <c r="B42" s="2">
        <v>45497</v>
      </c>
      <c r="C42">
        <v>104</v>
      </c>
      <c r="D42" t="s">
        <v>39</v>
      </c>
      <c r="E42">
        <v>105</v>
      </c>
      <c r="F42" t="s">
        <v>23</v>
      </c>
      <c r="G42">
        <v>1</v>
      </c>
      <c r="H42">
        <v>0</v>
      </c>
      <c r="I42">
        <v>22619.55</v>
      </c>
    </row>
    <row r="43" spans="1:9" x14ac:dyDescent="0.35">
      <c r="A43">
        <v>1354</v>
      </c>
      <c r="B43" s="2">
        <v>45497</v>
      </c>
      <c r="C43">
        <v>105</v>
      </c>
      <c r="D43" t="s">
        <v>23</v>
      </c>
      <c r="E43">
        <v>104</v>
      </c>
      <c r="F43" t="s">
        <v>39</v>
      </c>
      <c r="G43">
        <v>0</v>
      </c>
      <c r="H43">
        <v>75460</v>
      </c>
      <c r="I43">
        <v>0</v>
      </c>
    </row>
    <row r="44" spans="1:9" x14ac:dyDescent="0.35">
      <c r="A44">
        <v>1359</v>
      </c>
      <c r="B44" s="2">
        <v>45497</v>
      </c>
      <c r="C44">
        <v>104</v>
      </c>
      <c r="D44" t="s">
        <v>39</v>
      </c>
      <c r="E44">
        <v>105</v>
      </c>
      <c r="F44" t="s">
        <v>23</v>
      </c>
      <c r="G44">
        <v>0</v>
      </c>
      <c r="H44">
        <v>0</v>
      </c>
      <c r="I44">
        <v>8600</v>
      </c>
    </row>
    <row r="45" spans="1:9" x14ac:dyDescent="0.35">
      <c r="A45">
        <v>1330</v>
      </c>
      <c r="B45" s="2">
        <v>45496</v>
      </c>
      <c r="C45">
        <v>105</v>
      </c>
      <c r="D45" t="s">
        <v>23</v>
      </c>
      <c r="E45">
        <v>104</v>
      </c>
      <c r="F45" t="s">
        <v>39</v>
      </c>
      <c r="G45">
        <v>0</v>
      </c>
      <c r="H45">
        <v>20010</v>
      </c>
      <c r="I45">
        <v>0</v>
      </c>
    </row>
    <row r="46" spans="1:9" x14ac:dyDescent="0.35">
      <c r="A46">
        <v>1348</v>
      </c>
      <c r="B46" s="2">
        <v>45496</v>
      </c>
      <c r="C46">
        <v>104</v>
      </c>
      <c r="D46" t="s">
        <v>39</v>
      </c>
      <c r="E46">
        <v>105</v>
      </c>
      <c r="F46" t="s">
        <v>23</v>
      </c>
      <c r="G46">
        <v>0</v>
      </c>
      <c r="H46">
        <v>0</v>
      </c>
      <c r="I46">
        <v>7300</v>
      </c>
    </row>
    <row r="47" spans="1:9" x14ac:dyDescent="0.35">
      <c r="A47">
        <v>1321</v>
      </c>
      <c r="B47" s="2">
        <v>45495</v>
      </c>
      <c r="C47">
        <v>105</v>
      </c>
      <c r="D47" t="s">
        <v>23</v>
      </c>
      <c r="E47">
        <v>104</v>
      </c>
      <c r="F47" t="s">
        <v>39</v>
      </c>
      <c r="G47">
        <v>0</v>
      </c>
      <c r="H47">
        <v>20</v>
      </c>
      <c r="I47">
        <v>0</v>
      </c>
    </row>
    <row r="48" spans="1:9" x14ac:dyDescent="0.35">
      <c r="A48">
        <v>1328</v>
      </c>
      <c r="B48" s="2">
        <v>45495</v>
      </c>
      <c r="C48">
        <v>104</v>
      </c>
      <c r="D48" t="s">
        <v>39</v>
      </c>
      <c r="E48">
        <v>105</v>
      </c>
      <c r="F48" t="s">
        <v>23</v>
      </c>
      <c r="G48">
        <v>1</v>
      </c>
      <c r="H48">
        <v>0</v>
      </c>
      <c r="I48">
        <v>181396.28</v>
      </c>
    </row>
    <row r="49" spans="1:9" x14ac:dyDescent="0.35">
      <c r="A49">
        <v>1336</v>
      </c>
      <c r="B49" s="2">
        <v>45495</v>
      </c>
      <c r="C49">
        <v>105</v>
      </c>
      <c r="D49" t="s">
        <v>23</v>
      </c>
      <c r="E49">
        <v>104</v>
      </c>
      <c r="F49" t="s">
        <v>39</v>
      </c>
      <c r="G49">
        <v>0</v>
      </c>
      <c r="H49">
        <v>3510</v>
      </c>
      <c r="I49">
        <v>0</v>
      </c>
    </row>
    <row r="50" spans="1:9" x14ac:dyDescent="0.35">
      <c r="A50">
        <v>1337</v>
      </c>
      <c r="B50" s="2">
        <v>45495</v>
      </c>
      <c r="C50">
        <v>105</v>
      </c>
      <c r="D50" t="s">
        <v>23</v>
      </c>
      <c r="E50">
        <v>104</v>
      </c>
      <c r="F50" t="s">
        <v>39</v>
      </c>
      <c r="G50">
        <v>0</v>
      </c>
      <c r="H50">
        <v>93010</v>
      </c>
      <c r="I50">
        <v>0</v>
      </c>
    </row>
    <row r="51" spans="1:9" x14ac:dyDescent="0.35">
      <c r="A51">
        <v>1345</v>
      </c>
      <c r="B51" s="2">
        <v>45495</v>
      </c>
      <c r="C51">
        <v>104</v>
      </c>
      <c r="D51" t="s">
        <v>39</v>
      </c>
      <c r="E51">
        <v>105</v>
      </c>
      <c r="F51" t="s">
        <v>23</v>
      </c>
      <c r="G51">
        <v>0</v>
      </c>
      <c r="H51">
        <v>0</v>
      </c>
      <c r="I51">
        <v>2500</v>
      </c>
    </row>
    <row r="52" spans="1:9" x14ac:dyDescent="0.35">
      <c r="A52">
        <v>1310</v>
      </c>
      <c r="B52" s="2">
        <v>45492</v>
      </c>
      <c r="C52">
        <v>105</v>
      </c>
      <c r="D52" t="s">
        <v>23</v>
      </c>
      <c r="E52">
        <v>104</v>
      </c>
      <c r="F52" t="s">
        <v>39</v>
      </c>
      <c r="G52">
        <v>0</v>
      </c>
      <c r="H52">
        <v>22020</v>
      </c>
      <c r="I52">
        <v>0</v>
      </c>
    </row>
    <row r="53" spans="1:9" x14ac:dyDescent="0.35">
      <c r="A53">
        <v>1318</v>
      </c>
      <c r="B53" s="2">
        <v>45492</v>
      </c>
      <c r="C53">
        <v>104</v>
      </c>
      <c r="D53" t="s">
        <v>39</v>
      </c>
      <c r="E53">
        <v>105</v>
      </c>
      <c r="F53" t="s">
        <v>23</v>
      </c>
      <c r="G53">
        <v>0</v>
      </c>
      <c r="H53">
        <v>0</v>
      </c>
      <c r="I53">
        <v>36500</v>
      </c>
    </row>
    <row r="54" spans="1:9" x14ac:dyDescent="0.35">
      <c r="A54">
        <v>1319</v>
      </c>
      <c r="B54" s="2">
        <v>45492</v>
      </c>
      <c r="C54">
        <v>143</v>
      </c>
      <c r="D54" t="s">
        <v>1237</v>
      </c>
      <c r="E54">
        <v>104</v>
      </c>
      <c r="F54" t="s">
        <v>39</v>
      </c>
      <c r="G54">
        <v>0</v>
      </c>
      <c r="H54">
        <v>31430</v>
      </c>
      <c r="I54">
        <v>0</v>
      </c>
    </row>
    <row r="55" spans="1:9" x14ac:dyDescent="0.35">
      <c r="A55">
        <v>1295</v>
      </c>
      <c r="B55" s="2">
        <v>45491</v>
      </c>
      <c r="C55">
        <v>104</v>
      </c>
      <c r="D55" t="s">
        <v>39</v>
      </c>
      <c r="E55">
        <v>105</v>
      </c>
      <c r="F55" t="s">
        <v>23</v>
      </c>
      <c r="G55">
        <v>1</v>
      </c>
      <c r="H55">
        <v>0</v>
      </c>
      <c r="I55">
        <v>20353.93</v>
      </c>
    </row>
    <row r="56" spans="1:9" x14ac:dyDescent="0.35">
      <c r="A56">
        <v>1297</v>
      </c>
      <c r="B56" s="2">
        <v>45491</v>
      </c>
      <c r="C56">
        <v>105</v>
      </c>
      <c r="D56" t="s">
        <v>23</v>
      </c>
      <c r="E56">
        <v>104</v>
      </c>
      <c r="F56" t="s">
        <v>39</v>
      </c>
      <c r="G56">
        <v>0</v>
      </c>
      <c r="H56">
        <v>45010</v>
      </c>
      <c r="I56">
        <v>0</v>
      </c>
    </row>
    <row r="57" spans="1:9" x14ac:dyDescent="0.35">
      <c r="A57">
        <v>1303</v>
      </c>
      <c r="B57" s="2">
        <v>45491</v>
      </c>
      <c r="C57">
        <v>104</v>
      </c>
      <c r="D57" t="s">
        <v>39</v>
      </c>
      <c r="E57">
        <v>105</v>
      </c>
      <c r="F57" t="s">
        <v>23</v>
      </c>
      <c r="G57">
        <v>0</v>
      </c>
      <c r="H57">
        <v>0</v>
      </c>
      <c r="I57">
        <v>19000</v>
      </c>
    </row>
    <row r="58" spans="1:9" x14ac:dyDescent="0.35">
      <c r="A58">
        <v>1277</v>
      </c>
      <c r="B58" s="2">
        <v>45490</v>
      </c>
      <c r="C58">
        <v>104</v>
      </c>
      <c r="D58" t="s">
        <v>39</v>
      </c>
      <c r="E58">
        <v>105</v>
      </c>
      <c r="F58" t="s">
        <v>23</v>
      </c>
      <c r="G58">
        <v>1</v>
      </c>
      <c r="H58">
        <v>0</v>
      </c>
      <c r="I58">
        <v>18262.099999999999</v>
      </c>
    </row>
    <row r="59" spans="1:9" x14ac:dyDescent="0.35">
      <c r="A59">
        <v>1278</v>
      </c>
      <c r="B59" s="2">
        <v>45490</v>
      </c>
      <c r="C59">
        <v>105</v>
      </c>
      <c r="D59" t="s">
        <v>23</v>
      </c>
      <c r="E59">
        <v>104</v>
      </c>
      <c r="F59" t="s">
        <v>39</v>
      </c>
      <c r="G59">
        <v>0</v>
      </c>
      <c r="H59">
        <v>65010</v>
      </c>
      <c r="I59">
        <v>0</v>
      </c>
    </row>
    <row r="60" spans="1:9" x14ac:dyDescent="0.35">
      <c r="A60">
        <v>1283</v>
      </c>
      <c r="B60" s="2">
        <v>45490</v>
      </c>
      <c r="C60">
        <v>143</v>
      </c>
      <c r="D60" t="s">
        <v>1237</v>
      </c>
      <c r="E60">
        <v>104</v>
      </c>
      <c r="F60" t="s">
        <v>39</v>
      </c>
      <c r="G60">
        <v>0</v>
      </c>
      <c r="H60">
        <v>22441</v>
      </c>
      <c r="I60">
        <v>0</v>
      </c>
    </row>
    <row r="61" spans="1:9" x14ac:dyDescent="0.35">
      <c r="A61">
        <v>1287</v>
      </c>
      <c r="B61" s="2">
        <v>45490</v>
      </c>
      <c r="C61">
        <v>104</v>
      </c>
      <c r="D61" t="s">
        <v>39</v>
      </c>
      <c r="E61">
        <v>105</v>
      </c>
      <c r="F61" t="s">
        <v>23</v>
      </c>
      <c r="G61">
        <v>0</v>
      </c>
      <c r="H61">
        <v>0</v>
      </c>
      <c r="I61">
        <v>9000</v>
      </c>
    </row>
    <row r="62" spans="1:9" x14ac:dyDescent="0.35">
      <c r="A62">
        <v>1262</v>
      </c>
      <c r="B62" s="2">
        <v>45489</v>
      </c>
      <c r="C62">
        <v>105</v>
      </c>
      <c r="D62" t="s">
        <v>23</v>
      </c>
      <c r="E62">
        <v>104</v>
      </c>
      <c r="F62" t="s">
        <v>39</v>
      </c>
      <c r="G62">
        <v>0</v>
      </c>
      <c r="H62">
        <v>36470</v>
      </c>
      <c r="I62">
        <v>0</v>
      </c>
    </row>
    <row r="63" spans="1:9" x14ac:dyDescent="0.35">
      <c r="A63">
        <v>1271</v>
      </c>
      <c r="B63" s="2">
        <v>45489</v>
      </c>
      <c r="C63">
        <v>104</v>
      </c>
      <c r="D63" t="s">
        <v>39</v>
      </c>
      <c r="E63">
        <v>105</v>
      </c>
      <c r="F63" t="s">
        <v>23</v>
      </c>
      <c r="G63">
        <v>1</v>
      </c>
      <c r="H63">
        <v>0</v>
      </c>
      <c r="I63">
        <v>15758.43</v>
      </c>
    </row>
    <row r="64" spans="1:9" x14ac:dyDescent="0.35">
      <c r="A64">
        <v>1246</v>
      </c>
      <c r="B64" s="2">
        <v>45488</v>
      </c>
      <c r="C64">
        <v>104</v>
      </c>
      <c r="D64" t="s">
        <v>39</v>
      </c>
      <c r="E64">
        <v>105</v>
      </c>
      <c r="F64" t="s">
        <v>23</v>
      </c>
      <c r="G64">
        <v>1</v>
      </c>
      <c r="H64">
        <v>0</v>
      </c>
      <c r="I64">
        <v>168005.05</v>
      </c>
    </row>
    <row r="65" spans="1:9" x14ac:dyDescent="0.35">
      <c r="A65">
        <v>1247</v>
      </c>
      <c r="B65" s="2">
        <v>45488</v>
      </c>
      <c r="C65">
        <v>105</v>
      </c>
      <c r="D65" t="s">
        <v>23</v>
      </c>
      <c r="E65">
        <v>104</v>
      </c>
      <c r="F65" t="s">
        <v>39</v>
      </c>
      <c r="G65">
        <v>0</v>
      </c>
      <c r="H65">
        <v>72910</v>
      </c>
      <c r="I65">
        <v>0</v>
      </c>
    </row>
    <row r="66" spans="1:9" x14ac:dyDescent="0.35">
      <c r="A66">
        <v>1260</v>
      </c>
      <c r="B66" s="2">
        <v>45488</v>
      </c>
      <c r="C66">
        <v>104</v>
      </c>
      <c r="D66" t="s">
        <v>39</v>
      </c>
      <c r="E66">
        <v>105</v>
      </c>
      <c r="F66" t="s">
        <v>23</v>
      </c>
      <c r="G66">
        <v>0</v>
      </c>
      <c r="H66">
        <v>0</v>
      </c>
      <c r="I66">
        <v>11500</v>
      </c>
    </row>
    <row r="67" spans="1:9" x14ac:dyDescent="0.35">
      <c r="A67">
        <v>1229</v>
      </c>
      <c r="B67" s="2">
        <v>45485</v>
      </c>
      <c r="C67">
        <v>104</v>
      </c>
      <c r="D67" t="s">
        <v>39</v>
      </c>
      <c r="E67">
        <v>105</v>
      </c>
      <c r="F67" t="s">
        <v>23</v>
      </c>
      <c r="G67">
        <v>1</v>
      </c>
      <c r="H67">
        <v>0</v>
      </c>
      <c r="I67">
        <v>25357.84</v>
      </c>
    </row>
    <row r="68" spans="1:9" x14ac:dyDescent="0.35">
      <c r="A68">
        <v>1233</v>
      </c>
      <c r="B68" s="2">
        <v>45485</v>
      </c>
      <c r="C68">
        <v>105</v>
      </c>
      <c r="D68" t="s">
        <v>23</v>
      </c>
      <c r="E68">
        <v>104</v>
      </c>
      <c r="F68" t="s">
        <v>39</v>
      </c>
      <c r="G68">
        <v>0</v>
      </c>
      <c r="H68">
        <v>20320</v>
      </c>
      <c r="I68">
        <v>0</v>
      </c>
    </row>
    <row r="69" spans="1:9" x14ac:dyDescent="0.35">
      <c r="A69">
        <v>1240</v>
      </c>
      <c r="B69" s="2">
        <v>45485</v>
      </c>
      <c r="C69">
        <v>143</v>
      </c>
      <c r="D69" t="s">
        <v>1237</v>
      </c>
      <c r="E69">
        <v>104</v>
      </c>
      <c r="F69" t="s">
        <v>39</v>
      </c>
      <c r="G69">
        <v>0</v>
      </c>
      <c r="H69">
        <v>67</v>
      </c>
      <c r="I69">
        <v>0</v>
      </c>
    </row>
    <row r="70" spans="1:9" x14ac:dyDescent="0.35">
      <c r="A70">
        <v>1241</v>
      </c>
      <c r="B70" s="2">
        <v>45485</v>
      </c>
      <c r="C70">
        <v>104</v>
      </c>
      <c r="D70" t="s">
        <v>39</v>
      </c>
      <c r="E70">
        <v>105</v>
      </c>
      <c r="F70" t="s">
        <v>23</v>
      </c>
      <c r="G70">
        <v>0</v>
      </c>
      <c r="H70">
        <v>0</v>
      </c>
      <c r="I70">
        <v>16500</v>
      </c>
    </row>
    <row r="71" spans="1:9" x14ac:dyDescent="0.35">
      <c r="A71">
        <v>1219</v>
      </c>
      <c r="B71" s="2">
        <v>45484</v>
      </c>
      <c r="C71">
        <v>104</v>
      </c>
      <c r="D71" t="s">
        <v>39</v>
      </c>
      <c r="E71">
        <v>105</v>
      </c>
      <c r="F71" t="s">
        <v>23</v>
      </c>
      <c r="G71">
        <v>1</v>
      </c>
      <c r="H71">
        <v>0</v>
      </c>
      <c r="I71">
        <v>11010.08</v>
      </c>
    </row>
    <row r="72" spans="1:9" x14ac:dyDescent="0.35">
      <c r="A72">
        <v>1222</v>
      </c>
      <c r="B72" s="2">
        <v>45484</v>
      </c>
      <c r="C72">
        <v>105</v>
      </c>
      <c r="D72" t="s">
        <v>23</v>
      </c>
      <c r="E72">
        <v>104</v>
      </c>
      <c r="F72" t="s">
        <v>39</v>
      </c>
      <c r="G72">
        <v>0</v>
      </c>
      <c r="H72">
        <v>45020</v>
      </c>
      <c r="I72">
        <v>0</v>
      </c>
    </row>
    <row r="73" spans="1:9" x14ac:dyDescent="0.35">
      <c r="A73">
        <v>1230</v>
      </c>
      <c r="B73" s="2">
        <v>45484</v>
      </c>
      <c r="C73">
        <v>104</v>
      </c>
      <c r="D73" t="s">
        <v>39</v>
      </c>
      <c r="E73">
        <v>105</v>
      </c>
      <c r="F73" t="s">
        <v>23</v>
      </c>
      <c r="G73">
        <v>0</v>
      </c>
      <c r="H73">
        <v>0</v>
      </c>
      <c r="I73">
        <v>5500</v>
      </c>
    </row>
    <row r="74" spans="1:9" x14ac:dyDescent="0.35">
      <c r="A74">
        <v>1198</v>
      </c>
      <c r="B74" s="2">
        <v>45483</v>
      </c>
      <c r="C74">
        <v>105</v>
      </c>
      <c r="D74" t="s">
        <v>23</v>
      </c>
      <c r="E74">
        <v>104</v>
      </c>
      <c r="F74" t="s">
        <v>39</v>
      </c>
      <c r="G74">
        <v>0</v>
      </c>
      <c r="H74">
        <v>45110</v>
      </c>
      <c r="I74">
        <v>0</v>
      </c>
    </row>
    <row r="75" spans="1:9" x14ac:dyDescent="0.35">
      <c r="A75">
        <v>1204</v>
      </c>
      <c r="B75" s="2">
        <v>45483</v>
      </c>
      <c r="C75">
        <v>104</v>
      </c>
      <c r="D75" t="s">
        <v>39</v>
      </c>
      <c r="E75">
        <v>105</v>
      </c>
      <c r="F75" t="s">
        <v>23</v>
      </c>
      <c r="G75">
        <v>1</v>
      </c>
      <c r="H75">
        <v>0</v>
      </c>
      <c r="I75">
        <v>48739.040000000001</v>
      </c>
    </row>
    <row r="76" spans="1:9" x14ac:dyDescent="0.35">
      <c r="A76">
        <v>1210</v>
      </c>
      <c r="B76" s="2">
        <v>45483</v>
      </c>
      <c r="C76">
        <v>143</v>
      </c>
      <c r="D76" t="s">
        <v>1237</v>
      </c>
      <c r="E76">
        <v>104</v>
      </c>
      <c r="F76" t="s">
        <v>39</v>
      </c>
      <c r="G76">
        <v>0</v>
      </c>
      <c r="H76">
        <v>12893.33</v>
      </c>
      <c r="I76">
        <v>0</v>
      </c>
    </row>
    <row r="77" spans="1:9" x14ac:dyDescent="0.35">
      <c r="A77">
        <v>1184</v>
      </c>
      <c r="B77" s="2">
        <v>45481</v>
      </c>
      <c r="C77">
        <v>104</v>
      </c>
      <c r="D77" t="s">
        <v>39</v>
      </c>
      <c r="E77">
        <v>105</v>
      </c>
      <c r="F77" t="s">
        <v>23</v>
      </c>
      <c r="G77">
        <v>1</v>
      </c>
      <c r="H77">
        <v>0</v>
      </c>
      <c r="I77">
        <v>175553.17</v>
      </c>
    </row>
    <row r="78" spans="1:9" x14ac:dyDescent="0.35">
      <c r="A78">
        <v>1186</v>
      </c>
      <c r="B78" s="2">
        <v>45481</v>
      </c>
      <c r="C78">
        <v>105</v>
      </c>
      <c r="D78" t="s">
        <v>23</v>
      </c>
      <c r="E78">
        <v>104</v>
      </c>
      <c r="F78" t="s">
        <v>39</v>
      </c>
      <c r="G78">
        <v>0</v>
      </c>
      <c r="H78">
        <v>40140</v>
      </c>
      <c r="I78">
        <v>0</v>
      </c>
    </row>
    <row r="79" spans="1:9" x14ac:dyDescent="0.35">
      <c r="A79">
        <v>1196</v>
      </c>
      <c r="B79" s="2">
        <v>45481</v>
      </c>
      <c r="C79">
        <v>104</v>
      </c>
      <c r="D79" t="s">
        <v>39</v>
      </c>
      <c r="E79">
        <v>105</v>
      </c>
      <c r="F79" t="s">
        <v>23</v>
      </c>
      <c r="G79">
        <v>0</v>
      </c>
      <c r="H79">
        <v>0</v>
      </c>
      <c r="I79">
        <v>2700</v>
      </c>
    </row>
    <row r="80" spans="1:9" x14ac:dyDescent="0.35">
      <c r="A80">
        <v>1168</v>
      </c>
      <c r="B80" s="2">
        <v>45478</v>
      </c>
      <c r="C80">
        <v>104</v>
      </c>
      <c r="D80" t="s">
        <v>39</v>
      </c>
      <c r="E80">
        <v>105</v>
      </c>
      <c r="F80" t="s">
        <v>23</v>
      </c>
      <c r="G80">
        <v>1</v>
      </c>
      <c r="H80">
        <v>0</v>
      </c>
      <c r="I80">
        <v>29767.25</v>
      </c>
    </row>
    <row r="81" spans="1:9" x14ac:dyDescent="0.35">
      <c r="A81">
        <v>1169</v>
      </c>
      <c r="B81" s="2">
        <v>45478</v>
      </c>
      <c r="C81">
        <v>105</v>
      </c>
      <c r="D81" t="s">
        <v>23</v>
      </c>
      <c r="E81">
        <v>104</v>
      </c>
      <c r="F81" t="s">
        <v>39</v>
      </c>
      <c r="G81">
        <v>0</v>
      </c>
      <c r="H81">
        <v>23020</v>
      </c>
      <c r="I81">
        <v>0</v>
      </c>
    </row>
    <row r="82" spans="1:9" x14ac:dyDescent="0.35">
      <c r="A82">
        <v>1177</v>
      </c>
      <c r="B82" s="2">
        <v>45478</v>
      </c>
      <c r="C82">
        <v>104</v>
      </c>
      <c r="D82" t="s">
        <v>39</v>
      </c>
      <c r="E82">
        <v>105</v>
      </c>
      <c r="F82" t="s">
        <v>23</v>
      </c>
      <c r="G82">
        <v>0</v>
      </c>
      <c r="H82">
        <v>0</v>
      </c>
      <c r="I82">
        <v>5000</v>
      </c>
    </row>
    <row r="83" spans="1:9" x14ac:dyDescent="0.35">
      <c r="A83">
        <v>1150</v>
      </c>
      <c r="B83" s="2">
        <v>45477</v>
      </c>
      <c r="C83">
        <v>105</v>
      </c>
      <c r="D83" t="s">
        <v>23</v>
      </c>
      <c r="E83">
        <v>104</v>
      </c>
      <c r="F83" t="s">
        <v>39</v>
      </c>
      <c r="G83">
        <v>0</v>
      </c>
      <c r="H83">
        <v>45470</v>
      </c>
      <c r="I83">
        <v>0</v>
      </c>
    </row>
    <row r="84" spans="1:9" x14ac:dyDescent="0.35">
      <c r="A84">
        <v>1157</v>
      </c>
      <c r="B84" s="2">
        <v>45477</v>
      </c>
      <c r="C84">
        <v>143</v>
      </c>
      <c r="D84" t="s">
        <v>1237</v>
      </c>
      <c r="E84">
        <v>104</v>
      </c>
      <c r="F84" t="s">
        <v>39</v>
      </c>
      <c r="G84">
        <v>0</v>
      </c>
      <c r="H84">
        <v>50496.69</v>
      </c>
      <c r="I84">
        <v>0</v>
      </c>
    </row>
    <row r="85" spans="1:9" x14ac:dyDescent="0.35">
      <c r="A85">
        <v>1161</v>
      </c>
      <c r="B85" s="2">
        <v>45477</v>
      </c>
      <c r="C85">
        <v>104</v>
      </c>
      <c r="D85" t="s">
        <v>39</v>
      </c>
      <c r="E85">
        <v>105</v>
      </c>
      <c r="F85" t="s">
        <v>23</v>
      </c>
      <c r="G85">
        <v>1</v>
      </c>
      <c r="H85">
        <v>0</v>
      </c>
      <c r="I85">
        <v>16315.38</v>
      </c>
    </row>
    <row r="86" spans="1:9" x14ac:dyDescent="0.35">
      <c r="A86">
        <v>1162</v>
      </c>
      <c r="B86" s="2">
        <v>45477</v>
      </c>
      <c r="C86">
        <v>104</v>
      </c>
      <c r="D86" t="s">
        <v>39</v>
      </c>
      <c r="E86">
        <v>105</v>
      </c>
      <c r="F86" t="s">
        <v>23</v>
      </c>
      <c r="G86">
        <v>0</v>
      </c>
      <c r="H86">
        <v>0</v>
      </c>
      <c r="I86">
        <v>3000</v>
      </c>
    </row>
    <row r="87" spans="1:9" x14ac:dyDescent="0.35">
      <c r="A87">
        <v>1135</v>
      </c>
      <c r="B87" s="2">
        <v>45476</v>
      </c>
      <c r="C87">
        <v>104</v>
      </c>
      <c r="D87" t="s">
        <v>39</v>
      </c>
      <c r="E87">
        <v>105</v>
      </c>
      <c r="F87" t="s">
        <v>23</v>
      </c>
      <c r="G87">
        <v>1</v>
      </c>
      <c r="H87">
        <v>0</v>
      </c>
      <c r="I87">
        <v>13034.12</v>
      </c>
    </row>
    <row r="88" spans="1:9" x14ac:dyDescent="0.35">
      <c r="A88">
        <v>1137</v>
      </c>
      <c r="B88" s="2">
        <v>45476</v>
      </c>
      <c r="C88">
        <v>105</v>
      </c>
      <c r="D88" t="s">
        <v>23</v>
      </c>
      <c r="E88">
        <v>104</v>
      </c>
      <c r="F88" t="s">
        <v>39</v>
      </c>
      <c r="G88">
        <v>0</v>
      </c>
      <c r="H88">
        <v>15020</v>
      </c>
      <c r="I88">
        <v>0</v>
      </c>
    </row>
    <row r="89" spans="1:9" x14ac:dyDescent="0.35">
      <c r="A89">
        <v>1145</v>
      </c>
      <c r="B89" s="2">
        <v>45476</v>
      </c>
      <c r="C89">
        <v>104</v>
      </c>
      <c r="D89" t="s">
        <v>39</v>
      </c>
      <c r="E89">
        <v>105</v>
      </c>
      <c r="F89" t="s">
        <v>23</v>
      </c>
      <c r="G89">
        <v>0</v>
      </c>
      <c r="H89">
        <v>0</v>
      </c>
      <c r="I89">
        <v>7748.23</v>
      </c>
    </row>
    <row r="90" spans="1:9" x14ac:dyDescent="0.35">
      <c r="A90">
        <v>1120</v>
      </c>
      <c r="B90" s="2">
        <v>45475</v>
      </c>
      <c r="C90">
        <v>104</v>
      </c>
      <c r="D90" t="s">
        <v>39</v>
      </c>
      <c r="E90">
        <v>105</v>
      </c>
      <c r="F90" t="s">
        <v>23</v>
      </c>
      <c r="G90">
        <v>1</v>
      </c>
      <c r="H90">
        <v>0</v>
      </c>
      <c r="I90">
        <v>12722.75</v>
      </c>
    </row>
    <row r="91" spans="1:9" x14ac:dyDescent="0.35">
      <c r="A91">
        <v>1123</v>
      </c>
      <c r="B91" s="2">
        <v>45475</v>
      </c>
      <c r="C91">
        <v>105</v>
      </c>
      <c r="D91" t="s">
        <v>23</v>
      </c>
      <c r="E91">
        <v>104</v>
      </c>
      <c r="F91" t="s">
        <v>39</v>
      </c>
      <c r="G91">
        <v>0</v>
      </c>
      <c r="H91">
        <v>37020</v>
      </c>
      <c r="I91">
        <v>0</v>
      </c>
    </row>
    <row r="92" spans="1:9" x14ac:dyDescent="0.35">
      <c r="A92">
        <v>1128</v>
      </c>
      <c r="B92" s="2">
        <v>45475</v>
      </c>
      <c r="C92">
        <v>104</v>
      </c>
      <c r="D92" t="s">
        <v>39</v>
      </c>
      <c r="E92">
        <v>105</v>
      </c>
      <c r="F92" t="s">
        <v>23</v>
      </c>
      <c r="G92">
        <v>0</v>
      </c>
      <c r="H92">
        <v>0</v>
      </c>
      <c r="I92">
        <v>8200</v>
      </c>
    </row>
    <row r="93" spans="1:9" x14ac:dyDescent="0.35">
      <c r="A93">
        <v>1105</v>
      </c>
      <c r="B93" s="2">
        <v>45474</v>
      </c>
      <c r="C93">
        <v>104</v>
      </c>
      <c r="D93" t="s">
        <v>39</v>
      </c>
      <c r="E93">
        <v>105</v>
      </c>
      <c r="F93" t="s">
        <v>23</v>
      </c>
      <c r="G93">
        <v>1</v>
      </c>
      <c r="H93">
        <v>0</v>
      </c>
      <c r="I93">
        <v>168020.29</v>
      </c>
    </row>
    <row r="94" spans="1:9" x14ac:dyDescent="0.35">
      <c r="A94">
        <v>1106</v>
      </c>
      <c r="B94" s="2">
        <v>45474</v>
      </c>
      <c r="C94">
        <v>105</v>
      </c>
      <c r="D94" t="s">
        <v>23</v>
      </c>
      <c r="E94">
        <v>104</v>
      </c>
      <c r="F94" t="s">
        <v>39</v>
      </c>
      <c r="G94">
        <v>0</v>
      </c>
      <c r="H94">
        <v>50020</v>
      </c>
      <c r="I94">
        <v>0</v>
      </c>
    </row>
    <row r="95" spans="1:9" x14ac:dyDescent="0.35">
      <c r="A95">
        <v>1112</v>
      </c>
      <c r="B95" s="2">
        <v>45474</v>
      </c>
      <c r="C95">
        <v>104</v>
      </c>
      <c r="D95" t="s">
        <v>39</v>
      </c>
      <c r="E95">
        <v>143</v>
      </c>
      <c r="F95" t="s">
        <v>1237</v>
      </c>
      <c r="G95">
        <v>0</v>
      </c>
      <c r="H95">
        <v>0</v>
      </c>
      <c r="I95">
        <v>16700</v>
      </c>
    </row>
    <row r="96" spans="1:9" x14ac:dyDescent="0.35">
      <c r="A96">
        <v>1115</v>
      </c>
      <c r="B96" s="2">
        <v>45474</v>
      </c>
      <c r="C96">
        <v>104</v>
      </c>
      <c r="D96" t="s">
        <v>39</v>
      </c>
      <c r="E96">
        <v>105</v>
      </c>
      <c r="F96" t="s">
        <v>23</v>
      </c>
      <c r="G96">
        <v>0</v>
      </c>
      <c r="H96">
        <v>0</v>
      </c>
      <c r="I96">
        <v>7300</v>
      </c>
    </row>
    <row r="97" spans="1:9" x14ac:dyDescent="0.35">
      <c r="A97">
        <v>1086</v>
      </c>
      <c r="B97" s="2">
        <v>45471</v>
      </c>
      <c r="C97">
        <v>104</v>
      </c>
      <c r="D97" t="s">
        <v>39</v>
      </c>
      <c r="E97">
        <v>105</v>
      </c>
      <c r="F97" t="s">
        <v>23</v>
      </c>
      <c r="G97">
        <v>1</v>
      </c>
      <c r="H97">
        <v>0</v>
      </c>
      <c r="I97">
        <v>27104.21</v>
      </c>
    </row>
    <row r="98" spans="1:9" x14ac:dyDescent="0.35">
      <c r="A98">
        <v>1089</v>
      </c>
      <c r="B98" s="2">
        <v>45471</v>
      </c>
      <c r="C98">
        <v>105</v>
      </c>
      <c r="D98" t="s">
        <v>23</v>
      </c>
      <c r="E98">
        <v>104</v>
      </c>
      <c r="F98" t="s">
        <v>39</v>
      </c>
      <c r="G98">
        <v>0</v>
      </c>
      <c r="H98">
        <v>22420</v>
      </c>
      <c r="I98">
        <v>0</v>
      </c>
    </row>
    <row r="99" spans="1:9" x14ac:dyDescent="0.35">
      <c r="A99">
        <v>1096</v>
      </c>
      <c r="B99" s="2">
        <v>45471</v>
      </c>
      <c r="C99">
        <v>104</v>
      </c>
      <c r="D99" t="s">
        <v>39</v>
      </c>
      <c r="E99">
        <v>105</v>
      </c>
      <c r="F99" t="s">
        <v>23</v>
      </c>
      <c r="G99">
        <v>0</v>
      </c>
      <c r="H99">
        <v>0</v>
      </c>
      <c r="I99">
        <v>3000</v>
      </c>
    </row>
    <row r="100" spans="1:9" x14ac:dyDescent="0.35">
      <c r="A100">
        <v>1101</v>
      </c>
      <c r="B100" s="2">
        <v>45471</v>
      </c>
      <c r="C100">
        <v>143</v>
      </c>
      <c r="D100" t="s">
        <v>1237</v>
      </c>
      <c r="E100">
        <v>104</v>
      </c>
      <c r="F100" t="s">
        <v>39</v>
      </c>
      <c r="G100">
        <v>0</v>
      </c>
      <c r="H100">
        <v>577.72</v>
      </c>
      <c r="I100">
        <v>0</v>
      </c>
    </row>
    <row r="101" spans="1:9" x14ac:dyDescent="0.35">
      <c r="A101">
        <v>1041</v>
      </c>
      <c r="B101" s="2">
        <v>45470</v>
      </c>
      <c r="C101">
        <v>105</v>
      </c>
      <c r="D101" t="s">
        <v>23</v>
      </c>
      <c r="E101">
        <v>104</v>
      </c>
      <c r="F101" t="s">
        <v>39</v>
      </c>
      <c r="G101">
        <v>0</v>
      </c>
      <c r="H101">
        <v>39135</v>
      </c>
      <c r="I101">
        <v>0</v>
      </c>
    </row>
    <row r="102" spans="1:9" x14ac:dyDescent="0.35">
      <c r="A102">
        <v>1081</v>
      </c>
      <c r="B102" s="2">
        <v>45470</v>
      </c>
      <c r="C102">
        <v>104</v>
      </c>
      <c r="D102" t="s">
        <v>39</v>
      </c>
      <c r="E102">
        <v>105</v>
      </c>
      <c r="F102" t="s">
        <v>23</v>
      </c>
      <c r="G102">
        <v>0</v>
      </c>
      <c r="H102">
        <v>0</v>
      </c>
      <c r="I102">
        <v>7600</v>
      </c>
    </row>
    <row r="103" spans="1:9" x14ac:dyDescent="0.35">
      <c r="A103">
        <v>1030</v>
      </c>
      <c r="B103" s="2">
        <v>45469</v>
      </c>
      <c r="C103">
        <v>105</v>
      </c>
      <c r="D103" t="s">
        <v>23</v>
      </c>
      <c r="E103">
        <v>104</v>
      </c>
      <c r="F103" t="s">
        <v>39</v>
      </c>
      <c r="G103">
        <v>0</v>
      </c>
      <c r="H103">
        <v>14020</v>
      </c>
      <c r="I103">
        <v>0</v>
      </c>
    </row>
    <row r="104" spans="1:9" x14ac:dyDescent="0.35">
      <c r="A104">
        <v>1040</v>
      </c>
      <c r="B104" s="2">
        <v>45469</v>
      </c>
      <c r="C104">
        <v>104</v>
      </c>
      <c r="D104" t="s">
        <v>39</v>
      </c>
      <c r="E104">
        <v>105</v>
      </c>
      <c r="F104" t="s">
        <v>23</v>
      </c>
      <c r="G104">
        <v>0</v>
      </c>
      <c r="H104">
        <v>0</v>
      </c>
      <c r="I104">
        <v>1200</v>
      </c>
    </row>
    <row r="105" spans="1:9" x14ac:dyDescent="0.35">
      <c r="A105">
        <v>1080</v>
      </c>
      <c r="B105" s="2">
        <v>45469</v>
      </c>
      <c r="C105">
        <v>104</v>
      </c>
      <c r="D105" t="s">
        <v>39</v>
      </c>
      <c r="E105">
        <v>105</v>
      </c>
      <c r="F105" t="s">
        <v>23</v>
      </c>
      <c r="G105">
        <v>1</v>
      </c>
      <c r="H105">
        <v>0</v>
      </c>
      <c r="I105">
        <v>20324.939999999999</v>
      </c>
    </row>
    <row r="106" spans="1:9" x14ac:dyDescent="0.35">
      <c r="A106">
        <v>1015</v>
      </c>
      <c r="B106" s="2">
        <v>45468</v>
      </c>
      <c r="C106">
        <v>104</v>
      </c>
      <c r="D106" t="s">
        <v>39</v>
      </c>
      <c r="E106">
        <v>105</v>
      </c>
      <c r="F106" t="s">
        <v>23</v>
      </c>
      <c r="G106">
        <v>0</v>
      </c>
      <c r="H106">
        <v>0</v>
      </c>
      <c r="I106">
        <v>9400</v>
      </c>
    </row>
    <row r="107" spans="1:9" x14ac:dyDescent="0.35">
      <c r="A107">
        <v>1017</v>
      </c>
      <c r="B107" s="2">
        <v>45468</v>
      </c>
      <c r="C107">
        <v>105</v>
      </c>
      <c r="D107" t="s">
        <v>23</v>
      </c>
      <c r="E107">
        <v>104</v>
      </c>
      <c r="F107" t="s">
        <v>39</v>
      </c>
      <c r="G107">
        <v>0</v>
      </c>
      <c r="H107">
        <v>106170</v>
      </c>
      <c r="I107">
        <v>0</v>
      </c>
    </row>
    <row r="108" spans="1:9" x14ac:dyDescent="0.35">
      <c r="A108">
        <v>1024</v>
      </c>
      <c r="B108" s="2">
        <v>45468</v>
      </c>
      <c r="C108">
        <v>104</v>
      </c>
      <c r="D108" t="s">
        <v>39</v>
      </c>
      <c r="E108">
        <v>105</v>
      </c>
      <c r="F108" t="s">
        <v>23</v>
      </c>
      <c r="G108">
        <v>0</v>
      </c>
      <c r="H108">
        <v>0</v>
      </c>
      <c r="I108">
        <v>13600</v>
      </c>
    </row>
    <row r="109" spans="1:9" x14ac:dyDescent="0.35">
      <c r="A109">
        <v>1076</v>
      </c>
      <c r="B109" s="2">
        <v>45468</v>
      </c>
      <c r="C109">
        <v>104</v>
      </c>
      <c r="D109" t="s">
        <v>39</v>
      </c>
      <c r="E109">
        <v>105</v>
      </c>
      <c r="F109" t="s">
        <v>23</v>
      </c>
      <c r="G109">
        <v>1</v>
      </c>
      <c r="H109">
        <v>0</v>
      </c>
      <c r="I109">
        <v>11407.54</v>
      </c>
    </row>
    <row r="110" spans="1:9" x14ac:dyDescent="0.35">
      <c r="A110">
        <v>1003</v>
      </c>
      <c r="B110" s="2">
        <v>45467</v>
      </c>
      <c r="C110">
        <v>104</v>
      </c>
      <c r="D110" t="s">
        <v>39</v>
      </c>
      <c r="E110">
        <v>105</v>
      </c>
      <c r="F110" t="s">
        <v>23</v>
      </c>
      <c r="G110">
        <v>1</v>
      </c>
      <c r="H110">
        <v>0</v>
      </c>
      <c r="I110">
        <v>176728.38</v>
      </c>
    </row>
    <row r="111" spans="1:9" x14ac:dyDescent="0.35">
      <c r="A111">
        <v>1004</v>
      </c>
      <c r="B111" s="2">
        <v>45467</v>
      </c>
      <c r="C111">
        <v>105</v>
      </c>
      <c r="D111" t="s">
        <v>23</v>
      </c>
      <c r="E111">
        <v>104</v>
      </c>
      <c r="F111" t="s">
        <v>39</v>
      </c>
      <c r="G111">
        <v>0</v>
      </c>
      <c r="H111">
        <v>33420</v>
      </c>
      <c r="I111">
        <v>0</v>
      </c>
    </row>
    <row r="112" spans="1:9" x14ac:dyDescent="0.35">
      <c r="A112">
        <v>996</v>
      </c>
      <c r="B112" s="2">
        <v>45464</v>
      </c>
      <c r="C112">
        <v>104</v>
      </c>
      <c r="D112" t="s">
        <v>39</v>
      </c>
      <c r="E112">
        <v>105</v>
      </c>
      <c r="F112" t="s">
        <v>23</v>
      </c>
      <c r="G112">
        <v>1</v>
      </c>
      <c r="H112">
        <v>0</v>
      </c>
      <c r="I112">
        <v>28435.14</v>
      </c>
    </row>
    <row r="113" spans="1:9" x14ac:dyDescent="0.35">
      <c r="A113">
        <v>1046</v>
      </c>
      <c r="B113" s="2">
        <v>45464</v>
      </c>
      <c r="C113">
        <v>104</v>
      </c>
      <c r="D113" t="s">
        <v>39</v>
      </c>
      <c r="E113">
        <v>105</v>
      </c>
      <c r="F113" t="s">
        <v>23</v>
      </c>
      <c r="G113">
        <v>0</v>
      </c>
      <c r="H113">
        <v>0</v>
      </c>
      <c r="I113">
        <v>3300</v>
      </c>
    </row>
    <row r="114" spans="1:9" x14ac:dyDescent="0.35">
      <c r="A114">
        <v>1048</v>
      </c>
      <c r="B114" s="2">
        <v>45464</v>
      </c>
      <c r="C114">
        <v>105</v>
      </c>
      <c r="D114" t="s">
        <v>23</v>
      </c>
      <c r="E114">
        <v>104</v>
      </c>
      <c r="F114" t="s">
        <v>39</v>
      </c>
      <c r="G114">
        <v>0</v>
      </c>
      <c r="H114">
        <v>710</v>
      </c>
      <c r="I114">
        <v>0</v>
      </c>
    </row>
    <row r="115" spans="1:9" x14ac:dyDescent="0.35">
      <c r="A115">
        <v>987</v>
      </c>
      <c r="B115" s="2">
        <v>45463</v>
      </c>
      <c r="C115">
        <v>105</v>
      </c>
      <c r="D115" t="s">
        <v>23</v>
      </c>
      <c r="E115">
        <v>104</v>
      </c>
      <c r="F115" t="s">
        <v>39</v>
      </c>
      <c r="G115">
        <v>0</v>
      </c>
      <c r="H115">
        <v>85958.79</v>
      </c>
      <c r="I115">
        <v>0</v>
      </c>
    </row>
    <row r="116" spans="1:9" x14ac:dyDescent="0.35">
      <c r="A116">
        <v>997</v>
      </c>
      <c r="B116" s="2">
        <v>45463</v>
      </c>
      <c r="C116">
        <v>104</v>
      </c>
      <c r="D116" t="s">
        <v>39</v>
      </c>
      <c r="E116">
        <v>105</v>
      </c>
      <c r="F116" t="s">
        <v>23</v>
      </c>
      <c r="G116">
        <v>0</v>
      </c>
      <c r="H116">
        <v>0</v>
      </c>
      <c r="I116">
        <v>13700</v>
      </c>
    </row>
    <row r="117" spans="1:9" x14ac:dyDescent="0.35">
      <c r="A117">
        <v>1057</v>
      </c>
      <c r="B117" s="2">
        <v>45463</v>
      </c>
      <c r="C117">
        <v>104</v>
      </c>
      <c r="D117" t="s">
        <v>39</v>
      </c>
      <c r="E117">
        <v>105</v>
      </c>
      <c r="F117" t="s">
        <v>23</v>
      </c>
      <c r="G117">
        <v>1</v>
      </c>
      <c r="H117">
        <v>0</v>
      </c>
      <c r="I117">
        <v>18153.72</v>
      </c>
    </row>
    <row r="118" spans="1:9" x14ac:dyDescent="0.35">
      <c r="A118">
        <v>976</v>
      </c>
      <c r="B118" s="2">
        <v>45462</v>
      </c>
      <c r="C118">
        <v>104</v>
      </c>
      <c r="D118" t="s">
        <v>39</v>
      </c>
      <c r="E118">
        <v>105</v>
      </c>
      <c r="F118" t="s">
        <v>23</v>
      </c>
      <c r="G118">
        <v>1</v>
      </c>
      <c r="H118">
        <v>0</v>
      </c>
      <c r="I118">
        <v>15768.33</v>
      </c>
    </row>
    <row r="119" spans="1:9" x14ac:dyDescent="0.35">
      <c r="A119">
        <v>977</v>
      </c>
      <c r="B119" s="2">
        <v>45462</v>
      </c>
      <c r="C119">
        <v>105</v>
      </c>
      <c r="D119" t="s">
        <v>23</v>
      </c>
      <c r="E119">
        <v>104</v>
      </c>
      <c r="F119" t="s">
        <v>39</v>
      </c>
      <c r="G119">
        <v>0</v>
      </c>
      <c r="H119">
        <v>40084.03</v>
      </c>
      <c r="I119">
        <v>0</v>
      </c>
    </row>
    <row r="120" spans="1:9" x14ac:dyDescent="0.35">
      <c r="A120">
        <v>965</v>
      </c>
      <c r="B120" s="2">
        <v>45461</v>
      </c>
      <c r="C120">
        <v>105</v>
      </c>
      <c r="D120" t="s">
        <v>23</v>
      </c>
      <c r="E120">
        <v>104</v>
      </c>
      <c r="F120" t="s">
        <v>39</v>
      </c>
      <c r="G120">
        <v>0</v>
      </c>
      <c r="H120">
        <v>43020</v>
      </c>
      <c r="I120">
        <v>0</v>
      </c>
    </row>
    <row r="121" spans="1:9" x14ac:dyDescent="0.35">
      <c r="A121">
        <v>1067</v>
      </c>
      <c r="B121" s="2">
        <v>45461</v>
      </c>
      <c r="C121">
        <v>104</v>
      </c>
      <c r="D121" t="s">
        <v>39</v>
      </c>
      <c r="E121">
        <v>105</v>
      </c>
      <c r="F121" t="s">
        <v>23</v>
      </c>
      <c r="G121">
        <v>1</v>
      </c>
      <c r="H121">
        <v>0</v>
      </c>
      <c r="I121">
        <v>11617.29</v>
      </c>
    </row>
    <row r="122" spans="1:9" x14ac:dyDescent="0.35">
      <c r="A122">
        <v>946</v>
      </c>
      <c r="B122" s="2">
        <v>45460</v>
      </c>
      <c r="C122">
        <v>104</v>
      </c>
      <c r="D122" t="s">
        <v>39</v>
      </c>
      <c r="E122">
        <v>105</v>
      </c>
      <c r="F122" t="s">
        <v>23</v>
      </c>
      <c r="G122">
        <v>1</v>
      </c>
      <c r="H122">
        <v>0</v>
      </c>
      <c r="I122">
        <v>204243.11</v>
      </c>
    </row>
    <row r="123" spans="1:9" x14ac:dyDescent="0.35">
      <c r="A123">
        <v>950</v>
      </c>
      <c r="B123" s="2">
        <v>45460</v>
      </c>
      <c r="C123">
        <v>105</v>
      </c>
      <c r="D123" t="s">
        <v>23</v>
      </c>
      <c r="E123">
        <v>104</v>
      </c>
      <c r="F123" t="s">
        <v>39</v>
      </c>
      <c r="G123">
        <v>0</v>
      </c>
      <c r="H123">
        <v>74220</v>
      </c>
      <c r="I123">
        <v>0</v>
      </c>
    </row>
    <row r="124" spans="1:9" x14ac:dyDescent="0.35">
      <c r="A124">
        <v>933</v>
      </c>
      <c r="B124" s="2">
        <v>45457</v>
      </c>
      <c r="C124">
        <v>104</v>
      </c>
      <c r="D124" t="s">
        <v>39</v>
      </c>
      <c r="E124">
        <v>105</v>
      </c>
      <c r="F124" t="s">
        <v>23</v>
      </c>
      <c r="G124">
        <v>1</v>
      </c>
      <c r="H124">
        <v>0</v>
      </c>
      <c r="I124">
        <v>20740.189999999999</v>
      </c>
    </row>
    <row r="125" spans="1:9" x14ac:dyDescent="0.35">
      <c r="A125">
        <v>935</v>
      </c>
      <c r="B125" s="2">
        <v>45457</v>
      </c>
      <c r="C125">
        <v>105</v>
      </c>
      <c r="D125" t="s">
        <v>23</v>
      </c>
      <c r="E125">
        <v>104</v>
      </c>
      <c r="F125" t="s">
        <v>39</v>
      </c>
      <c r="G125">
        <v>0</v>
      </c>
      <c r="H125">
        <v>3322.5</v>
      </c>
      <c r="I125">
        <v>0</v>
      </c>
    </row>
    <row r="126" spans="1:9" x14ac:dyDescent="0.35">
      <c r="A126">
        <v>947</v>
      </c>
      <c r="B126" s="2">
        <v>45457</v>
      </c>
      <c r="C126">
        <v>104</v>
      </c>
      <c r="D126" t="s">
        <v>39</v>
      </c>
      <c r="E126">
        <v>105</v>
      </c>
      <c r="F126" t="s">
        <v>23</v>
      </c>
      <c r="G126">
        <v>0</v>
      </c>
      <c r="H126">
        <v>0</v>
      </c>
      <c r="I126">
        <v>8875.9500000000007</v>
      </c>
    </row>
    <row r="127" spans="1:9" x14ac:dyDescent="0.35">
      <c r="A127">
        <v>912</v>
      </c>
      <c r="B127" s="2">
        <v>45456</v>
      </c>
      <c r="C127">
        <v>104</v>
      </c>
      <c r="D127" t="s">
        <v>39</v>
      </c>
      <c r="E127">
        <v>105</v>
      </c>
      <c r="F127" t="s">
        <v>23</v>
      </c>
      <c r="G127">
        <v>1</v>
      </c>
      <c r="H127">
        <v>0</v>
      </c>
      <c r="I127">
        <v>32698.81</v>
      </c>
    </row>
    <row r="128" spans="1:9" x14ac:dyDescent="0.35">
      <c r="A128">
        <v>915</v>
      </c>
      <c r="B128" s="2">
        <v>45456</v>
      </c>
      <c r="C128">
        <v>105</v>
      </c>
      <c r="D128" t="s">
        <v>23</v>
      </c>
      <c r="E128">
        <v>104</v>
      </c>
      <c r="F128" t="s">
        <v>39</v>
      </c>
      <c r="G128">
        <v>0</v>
      </c>
      <c r="H128">
        <v>15020</v>
      </c>
      <c r="I128">
        <v>0</v>
      </c>
    </row>
    <row r="129" spans="1:9" x14ac:dyDescent="0.35">
      <c r="A129">
        <v>927</v>
      </c>
      <c r="B129" s="2">
        <v>45456</v>
      </c>
      <c r="C129">
        <v>104</v>
      </c>
      <c r="D129" t="s">
        <v>39</v>
      </c>
      <c r="E129">
        <v>105</v>
      </c>
      <c r="F129" t="s">
        <v>23</v>
      </c>
      <c r="G129">
        <v>0</v>
      </c>
      <c r="H129">
        <v>0</v>
      </c>
      <c r="I129">
        <v>10200</v>
      </c>
    </row>
    <row r="130" spans="1:9" x14ac:dyDescent="0.35">
      <c r="A130">
        <v>1062</v>
      </c>
      <c r="B130" s="2">
        <v>45456</v>
      </c>
      <c r="C130">
        <v>105</v>
      </c>
      <c r="D130" t="s">
        <v>23</v>
      </c>
      <c r="E130">
        <v>104</v>
      </c>
      <c r="F130" t="s">
        <v>39</v>
      </c>
      <c r="G130">
        <v>0</v>
      </c>
      <c r="H130">
        <v>18800</v>
      </c>
      <c r="I130">
        <v>0</v>
      </c>
    </row>
    <row r="131" spans="1:9" x14ac:dyDescent="0.35">
      <c r="A131">
        <v>901</v>
      </c>
      <c r="B131" s="2">
        <v>45455</v>
      </c>
      <c r="C131">
        <v>105</v>
      </c>
      <c r="D131" t="s">
        <v>23</v>
      </c>
      <c r="E131">
        <v>104</v>
      </c>
      <c r="F131" t="s">
        <v>39</v>
      </c>
      <c r="G131">
        <v>0</v>
      </c>
      <c r="H131">
        <v>20270</v>
      </c>
      <c r="I131">
        <v>0</v>
      </c>
    </row>
    <row r="132" spans="1:9" x14ac:dyDescent="0.35">
      <c r="A132">
        <v>902</v>
      </c>
      <c r="B132" s="2">
        <v>45455</v>
      </c>
      <c r="C132">
        <v>104</v>
      </c>
      <c r="D132" t="s">
        <v>39</v>
      </c>
      <c r="E132">
        <v>105</v>
      </c>
      <c r="F132" t="s">
        <v>23</v>
      </c>
      <c r="G132">
        <v>0</v>
      </c>
      <c r="H132">
        <v>0</v>
      </c>
      <c r="I132">
        <v>14381.48</v>
      </c>
    </row>
    <row r="133" spans="1:9" x14ac:dyDescent="0.35">
      <c r="A133">
        <v>958</v>
      </c>
      <c r="B133" s="2">
        <v>45455</v>
      </c>
      <c r="C133">
        <v>104</v>
      </c>
      <c r="D133" t="s">
        <v>39</v>
      </c>
      <c r="E133">
        <v>105</v>
      </c>
      <c r="F133" t="s">
        <v>23</v>
      </c>
      <c r="G133">
        <v>1</v>
      </c>
      <c r="H133">
        <v>0</v>
      </c>
      <c r="I133">
        <v>18745.55</v>
      </c>
    </row>
    <row r="134" spans="1:9" x14ac:dyDescent="0.35">
      <c r="A134">
        <v>886</v>
      </c>
      <c r="B134" s="2">
        <v>45454</v>
      </c>
      <c r="C134">
        <v>104</v>
      </c>
      <c r="D134" t="s">
        <v>39</v>
      </c>
      <c r="E134">
        <v>105</v>
      </c>
      <c r="F134" t="s">
        <v>23</v>
      </c>
      <c r="G134">
        <v>1</v>
      </c>
      <c r="H134">
        <v>0</v>
      </c>
      <c r="I134">
        <v>11529.06</v>
      </c>
    </row>
    <row r="135" spans="1:9" x14ac:dyDescent="0.35">
      <c r="A135">
        <v>891</v>
      </c>
      <c r="B135" s="2">
        <v>45454</v>
      </c>
      <c r="C135">
        <v>105</v>
      </c>
      <c r="D135" t="s">
        <v>23</v>
      </c>
      <c r="E135">
        <v>104</v>
      </c>
      <c r="F135" t="s">
        <v>39</v>
      </c>
      <c r="G135">
        <v>0</v>
      </c>
      <c r="H135">
        <v>23080</v>
      </c>
      <c r="I135">
        <v>0</v>
      </c>
    </row>
    <row r="136" spans="1:9" x14ac:dyDescent="0.35">
      <c r="A136">
        <v>897</v>
      </c>
      <c r="B136" s="2">
        <v>45454</v>
      </c>
      <c r="C136">
        <v>105</v>
      </c>
      <c r="D136" t="s">
        <v>23</v>
      </c>
      <c r="E136">
        <v>104</v>
      </c>
      <c r="F136" t="s">
        <v>39</v>
      </c>
      <c r="G136">
        <v>0</v>
      </c>
      <c r="H136">
        <v>12200</v>
      </c>
      <c r="I136">
        <v>0</v>
      </c>
    </row>
    <row r="137" spans="1:9" x14ac:dyDescent="0.35">
      <c r="A137">
        <v>869</v>
      </c>
      <c r="B137" s="2">
        <v>45453</v>
      </c>
      <c r="C137">
        <v>105</v>
      </c>
      <c r="D137" t="s">
        <v>23</v>
      </c>
      <c r="E137">
        <v>104</v>
      </c>
      <c r="F137" t="s">
        <v>39</v>
      </c>
      <c r="G137">
        <v>0</v>
      </c>
      <c r="H137">
        <v>60</v>
      </c>
      <c r="I137">
        <v>0</v>
      </c>
    </row>
    <row r="138" spans="1:9" x14ac:dyDescent="0.35">
      <c r="A138">
        <v>871</v>
      </c>
      <c r="B138" s="2">
        <v>45453</v>
      </c>
      <c r="C138">
        <v>105</v>
      </c>
      <c r="D138" t="s">
        <v>23</v>
      </c>
      <c r="E138">
        <v>104</v>
      </c>
      <c r="F138" t="s">
        <v>39</v>
      </c>
      <c r="G138">
        <v>0</v>
      </c>
      <c r="H138">
        <v>80010</v>
      </c>
      <c r="I138">
        <v>0</v>
      </c>
    </row>
    <row r="139" spans="1:9" x14ac:dyDescent="0.35">
      <c r="A139">
        <v>881</v>
      </c>
      <c r="B139" s="2">
        <v>45453</v>
      </c>
      <c r="C139">
        <v>104</v>
      </c>
      <c r="D139" t="s">
        <v>39</v>
      </c>
      <c r="E139">
        <v>105</v>
      </c>
      <c r="F139" t="s">
        <v>23</v>
      </c>
      <c r="G139">
        <v>0</v>
      </c>
      <c r="H139">
        <v>0</v>
      </c>
      <c r="I139">
        <v>5000</v>
      </c>
    </row>
    <row r="140" spans="1:9" x14ac:dyDescent="0.35">
      <c r="A140">
        <v>924</v>
      </c>
      <c r="B140" s="2">
        <v>45453</v>
      </c>
      <c r="C140">
        <v>104</v>
      </c>
      <c r="D140" t="s">
        <v>39</v>
      </c>
      <c r="E140">
        <v>105</v>
      </c>
      <c r="F140" t="s">
        <v>23</v>
      </c>
      <c r="G140">
        <v>1</v>
      </c>
      <c r="H140">
        <v>0</v>
      </c>
      <c r="I140">
        <v>182118.57</v>
      </c>
    </row>
    <row r="141" spans="1:9" x14ac:dyDescent="0.35">
      <c r="A141">
        <v>851</v>
      </c>
      <c r="B141" s="2">
        <v>45450</v>
      </c>
      <c r="C141">
        <v>104</v>
      </c>
      <c r="D141" t="s">
        <v>39</v>
      </c>
      <c r="E141">
        <v>105</v>
      </c>
      <c r="F141" t="s">
        <v>23</v>
      </c>
      <c r="G141">
        <v>1</v>
      </c>
      <c r="H141">
        <v>0</v>
      </c>
      <c r="I141">
        <v>24892.6</v>
      </c>
    </row>
    <row r="142" spans="1:9" x14ac:dyDescent="0.35">
      <c r="A142">
        <v>852</v>
      </c>
      <c r="B142" s="2">
        <v>45450</v>
      </c>
      <c r="C142">
        <v>105</v>
      </c>
      <c r="D142" t="s">
        <v>23</v>
      </c>
      <c r="E142">
        <v>104</v>
      </c>
      <c r="F142" t="s">
        <v>39</v>
      </c>
      <c r="G142">
        <v>0</v>
      </c>
      <c r="H142">
        <v>850</v>
      </c>
      <c r="I142">
        <v>0</v>
      </c>
    </row>
    <row r="143" spans="1:9" x14ac:dyDescent="0.35">
      <c r="A143">
        <v>853</v>
      </c>
      <c r="B143" s="2">
        <v>45450</v>
      </c>
      <c r="C143">
        <v>105</v>
      </c>
      <c r="D143" t="s">
        <v>23</v>
      </c>
      <c r="E143">
        <v>104</v>
      </c>
      <c r="F143" t="s">
        <v>39</v>
      </c>
      <c r="G143">
        <v>0</v>
      </c>
      <c r="H143">
        <v>20010</v>
      </c>
      <c r="I143">
        <v>0</v>
      </c>
    </row>
    <row r="144" spans="1:9" x14ac:dyDescent="0.35">
      <c r="A144">
        <v>835</v>
      </c>
      <c r="B144" s="2">
        <v>45449</v>
      </c>
      <c r="C144">
        <v>105</v>
      </c>
      <c r="D144" t="s">
        <v>23</v>
      </c>
      <c r="E144">
        <v>104</v>
      </c>
      <c r="F144" t="s">
        <v>39</v>
      </c>
      <c r="G144">
        <v>0</v>
      </c>
      <c r="H144">
        <v>28610</v>
      </c>
      <c r="I144">
        <v>0</v>
      </c>
    </row>
    <row r="145" spans="1:9" x14ac:dyDescent="0.35">
      <c r="A145">
        <v>846</v>
      </c>
      <c r="B145" s="2">
        <v>45449</v>
      </c>
      <c r="C145">
        <v>104</v>
      </c>
      <c r="D145" t="s">
        <v>39</v>
      </c>
      <c r="E145">
        <v>105</v>
      </c>
      <c r="F145" t="s">
        <v>23</v>
      </c>
      <c r="G145">
        <v>0</v>
      </c>
      <c r="H145">
        <v>0</v>
      </c>
      <c r="I145">
        <v>4965.6000000000004</v>
      </c>
    </row>
    <row r="146" spans="1:9" x14ac:dyDescent="0.35">
      <c r="A146">
        <v>859</v>
      </c>
      <c r="B146" s="2">
        <v>45449</v>
      </c>
      <c r="C146">
        <v>105</v>
      </c>
      <c r="D146" t="s">
        <v>23</v>
      </c>
      <c r="E146">
        <v>104</v>
      </c>
      <c r="F146" t="s">
        <v>39</v>
      </c>
      <c r="G146">
        <v>0</v>
      </c>
      <c r="H146">
        <v>48690</v>
      </c>
      <c r="I146">
        <v>0</v>
      </c>
    </row>
    <row r="147" spans="1:9" x14ac:dyDescent="0.35">
      <c r="A147">
        <v>864</v>
      </c>
      <c r="B147" s="2">
        <v>45449</v>
      </c>
      <c r="C147">
        <v>104</v>
      </c>
      <c r="D147" t="s">
        <v>39</v>
      </c>
      <c r="E147">
        <v>105</v>
      </c>
      <c r="F147" t="s">
        <v>23</v>
      </c>
      <c r="G147">
        <v>1</v>
      </c>
      <c r="H147">
        <v>0</v>
      </c>
      <c r="I147">
        <v>17947</v>
      </c>
    </row>
    <row r="148" spans="1:9" x14ac:dyDescent="0.35">
      <c r="A148">
        <v>821</v>
      </c>
      <c r="B148" s="2">
        <v>45448</v>
      </c>
      <c r="C148">
        <v>105</v>
      </c>
      <c r="D148" t="s">
        <v>23</v>
      </c>
      <c r="E148">
        <v>104</v>
      </c>
      <c r="F148" t="s">
        <v>39</v>
      </c>
      <c r="G148">
        <v>0</v>
      </c>
      <c r="H148">
        <v>10</v>
      </c>
      <c r="I148">
        <v>0</v>
      </c>
    </row>
    <row r="149" spans="1:9" x14ac:dyDescent="0.35">
      <c r="A149">
        <v>831</v>
      </c>
      <c r="B149" s="2">
        <v>45448</v>
      </c>
      <c r="C149">
        <v>104</v>
      </c>
      <c r="D149" t="s">
        <v>39</v>
      </c>
      <c r="E149">
        <v>105</v>
      </c>
      <c r="F149" t="s">
        <v>23</v>
      </c>
      <c r="G149">
        <v>0</v>
      </c>
      <c r="H149">
        <v>0</v>
      </c>
      <c r="I149">
        <v>1819.43</v>
      </c>
    </row>
    <row r="150" spans="1:9" x14ac:dyDescent="0.35">
      <c r="A150">
        <v>832</v>
      </c>
      <c r="B150" s="2">
        <v>45448</v>
      </c>
      <c r="C150">
        <v>104</v>
      </c>
      <c r="D150" t="s">
        <v>39</v>
      </c>
      <c r="E150">
        <v>105</v>
      </c>
      <c r="F150" t="s">
        <v>23</v>
      </c>
      <c r="G150">
        <v>0</v>
      </c>
      <c r="H150">
        <v>0</v>
      </c>
      <c r="I150">
        <v>3700</v>
      </c>
    </row>
    <row r="151" spans="1:9" x14ac:dyDescent="0.35">
      <c r="A151">
        <v>844</v>
      </c>
      <c r="B151" s="2">
        <v>45448</v>
      </c>
      <c r="C151">
        <v>104</v>
      </c>
      <c r="D151" t="s">
        <v>39</v>
      </c>
      <c r="E151">
        <v>105</v>
      </c>
      <c r="F151" t="s">
        <v>23</v>
      </c>
      <c r="G151">
        <v>1</v>
      </c>
      <c r="H151">
        <v>0</v>
      </c>
      <c r="I151">
        <v>14795.12</v>
      </c>
    </row>
    <row r="152" spans="1:9" x14ac:dyDescent="0.35">
      <c r="A152">
        <v>815</v>
      </c>
      <c r="B152" s="2">
        <v>45447</v>
      </c>
      <c r="C152">
        <v>104</v>
      </c>
      <c r="D152" t="s">
        <v>39</v>
      </c>
      <c r="E152">
        <v>105</v>
      </c>
      <c r="F152" t="s">
        <v>23</v>
      </c>
      <c r="G152">
        <v>1</v>
      </c>
      <c r="H152">
        <v>0</v>
      </c>
      <c r="I152">
        <v>19825.13</v>
      </c>
    </row>
    <row r="153" spans="1:9" x14ac:dyDescent="0.35">
      <c r="A153">
        <v>816</v>
      </c>
      <c r="B153" s="2">
        <v>45447</v>
      </c>
      <c r="C153">
        <v>105</v>
      </c>
      <c r="D153" t="s">
        <v>23</v>
      </c>
      <c r="E153">
        <v>104</v>
      </c>
      <c r="F153" t="s">
        <v>39</v>
      </c>
      <c r="G153">
        <v>0</v>
      </c>
      <c r="H153">
        <v>16010</v>
      </c>
      <c r="I153">
        <v>0</v>
      </c>
    </row>
    <row r="154" spans="1:9" x14ac:dyDescent="0.35">
      <c r="A154">
        <v>779</v>
      </c>
      <c r="B154" s="2">
        <v>45446</v>
      </c>
      <c r="C154">
        <v>104</v>
      </c>
      <c r="D154" t="s">
        <v>39</v>
      </c>
      <c r="E154">
        <v>105</v>
      </c>
      <c r="F154" t="s">
        <v>23</v>
      </c>
      <c r="G154">
        <v>1</v>
      </c>
      <c r="H154">
        <v>0</v>
      </c>
      <c r="I154">
        <v>190546.24</v>
      </c>
    </row>
    <row r="155" spans="1:9" x14ac:dyDescent="0.35">
      <c r="A155">
        <v>800</v>
      </c>
      <c r="B155" s="2">
        <v>45446</v>
      </c>
      <c r="C155">
        <v>105</v>
      </c>
      <c r="D155" t="s">
        <v>23</v>
      </c>
      <c r="E155">
        <v>104</v>
      </c>
      <c r="F155" t="s">
        <v>39</v>
      </c>
      <c r="G155">
        <v>0</v>
      </c>
      <c r="H155">
        <v>10</v>
      </c>
      <c r="I155">
        <v>0</v>
      </c>
    </row>
    <row r="156" spans="1:9" x14ac:dyDescent="0.35">
      <c r="A156">
        <v>808</v>
      </c>
      <c r="B156" s="2">
        <v>45446</v>
      </c>
      <c r="C156">
        <v>104</v>
      </c>
      <c r="D156" t="s">
        <v>39</v>
      </c>
      <c r="E156">
        <v>105</v>
      </c>
      <c r="F156" t="s">
        <v>23</v>
      </c>
      <c r="G156">
        <v>0</v>
      </c>
      <c r="H156">
        <v>0</v>
      </c>
      <c r="I156">
        <v>1100</v>
      </c>
    </row>
    <row r="157" spans="1:9" x14ac:dyDescent="0.35">
      <c r="A157">
        <v>811</v>
      </c>
      <c r="B157" s="2">
        <v>45446</v>
      </c>
      <c r="C157">
        <v>104</v>
      </c>
      <c r="D157" t="s">
        <v>39</v>
      </c>
      <c r="E157">
        <v>105</v>
      </c>
      <c r="F157" t="s">
        <v>23</v>
      </c>
      <c r="G157">
        <v>0</v>
      </c>
      <c r="H157">
        <v>0</v>
      </c>
      <c r="I157">
        <v>2148.46</v>
      </c>
    </row>
    <row r="158" spans="1:9" x14ac:dyDescent="0.35">
      <c r="A158">
        <v>767</v>
      </c>
      <c r="B158" s="2">
        <v>45443</v>
      </c>
      <c r="C158">
        <v>105</v>
      </c>
      <c r="D158" t="s">
        <v>23</v>
      </c>
      <c r="E158">
        <v>104</v>
      </c>
      <c r="F158" t="s">
        <v>39</v>
      </c>
      <c r="G158">
        <v>0</v>
      </c>
      <c r="H158">
        <v>10</v>
      </c>
      <c r="I158">
        <v>0</v>
      </c>
    </row>
    <row r="159" spans="1:9" x14ac:dyDescent="0.35">
      <c r="A159">
        <v>771</v>
      </c>
      <c r="B159" s="2">
        <v>45443</v>
      </c>
      <c r="C159">
        <v>104</v>
      </c>
      <c r="D159" t="s">
        <v>39</v>
      </c>
      <c r="E159">
        <v>105</v>
      </c>
      <c r="F159" t="s">
        <v>23</v>
      </c>
      <c r="G159">
        <v>0</v>
      </c>
      <c r="H159">
        <v>0</v>
      </c>
      <c r="I159">
        <v>4200</v>
      </c>
    </row>
    <row r="160" spans="1:9" x14ac:dyDescent="0.35">
      <c r="A160">
        <v>775</v>
      </c>
      <c r="B160" s="2">
        <v>45443</v>
      </c>
      <c r="C160">
        <v>104</v>
      </c>
      <c r="D160" t="s">
        <v>39</v>
      </c>
      <c r="E160">
        <v>105</v>
      </c>
      <c r="F160" t="s">
        <v>23</v>
      </c>
      <c r="G160">
        <v>0</v>
      </c>
      <c r="H160">
        <v>0</v>
      </c>
      <c r="I160">
        <v>8400</v>
      </c>
    </row>
    <row r="161" spans="1:9" x14ac:dyDescent="0.35">
      <c r="A161">
        <v>747</v>
      </c>
      <c r="B161" s="2">
        <v>45441</v>
      </c>
      <c r="C161">
        <v>105</v>
      </c>
      <c r="D161" t="s">
        <v>23</v>
      </c>
      <c r="E161">
        <v>104</v>
      </c>
      <c r="F161" t="s">
        <v>39</v>
      </c>
      <c r="G161">
        <v>0</v>
      </c>
      <c r="H161">
        <v>20010</v>
      </c>
      <c r="I161">
        <v>0</v>
      </c>
    </row>
    <row r="162" spans="1:9" x14ac:dyDescent="0.35">
      <c r="A162">
        <v>756</v>
      </c>
      <c r="B162" s="2">
        <v>45441</v>
      </c>
      <c r="C162">
        <v>104</v>
      </c>
      <c r="D162" t="s">
        <v>39</v>
      </c>
      <c r="E162">
        <v>105</v>
      </c>
      <c r="F162" t="s">
        <v>23</v>
      </c>
      <c r="G162">
        <v>1</v>
      </c>
      <c r="H162">
        <v>0</v>
      </c>
      <c r="I162">
        <v>19745.86</v>
      </c>
    </row>
    <row r="163" spans="1:9" x14ac:dyDescent="0.35">
      <c r="A163">
        <v>737</v>
      </c>
      <c r="B163" s="2">
        <v>45440</v>
      </c>
      <c r="C163">
        <v>105</v>
      </c>
      <c r="D163" t="s">
        <v>23</v>
      </c>
      <c r="E163">
        <v>104</v>
      </c>
      <c r="F163" t="s">
        <v>39</v>
      </c>
      <c r="G163">
        <v>0</v>
      </c>
      <c r="H163">
        <v>6410</v>
      </c>
      <c r="I163">
        <v>0</v>
      </c>
    </row>
    <row r="164" spans="1:9" x14ac:dyDescent="0.35">
      <c r="A164">
        <v>746</v>
      </c>
      <c r="B164" s="2">
        <v>45440</v>
      </c>
      <c r="C164">
        <v>104</v>
      </c>
      <c r="D164" t="s">
        <v>39</v>
      </c>
      <c r="E164">
        <v>105</v>
      </c>
      <c r="F164" t="s">
        <v>23</v>
      </c>
      <c r="G164">
        <v>0</v>
      </c>
      <c r="H164">
        <v>0</v>
      </c>
      <c r="I164">
        <v>4195</v>
      </c>
    </row>
    <row r="165" spans="1:9" x14ac:dyDescent="0.35">
      <c r="A165">
        <v>724</v>
      </c>
      <c r="B165" s="2">
        <v>45439</v>
      </c>
      <c r="C165">
        <v>104</v>
      </c>
      <c r="D165" t="s">
        <v>39</v>
      </c>
      <c r="E165">
        <v>105</v>
      </c>
      <c r="F165" t="s">
        <v>23</v>
      </c>
      <c r="G165">
        <v>1</v>
      </c>
      <c r="H165">
        <v>0</v>
      </c>
      <c r="I165">
        <v>158516.43</v>
      </c>
    </row>
    <row r="166" spans="1:9" x14ac:dyDescent="0.35">
      <c r="A166">
        <v>726</v>
      </c>
      <c r="B166" s="2">
        <v>45439</v>
      </c>
      <c r="C166">
        <v>105</v>
      </c>
      <c r="D166" t="s">
        <v>23</v>
      </c>
      <c r="E166">
        <v>104</v>
      </c>
      <c r="F166" t="s">
        <v>39</v>
      </c>
      <c r="G166">
        <v>0</v>
      </c>
      <c r="H166">
        <v>5910</v>
      </c>
      <c r="I166">
        <v>0</v>
      </c>
    </row>
    <row r="167" spans="1:9" x14ac:dyDescent="0.35">
      <c r="A167">
        <v>734</v>
      </c>
      <c r="B167" s="2">
        <v>45439</v>
      </c>
      <c r="C167">
        <v>104</v>
      </c>
      <c r="D167" t="s">
        <v>39</v>
      </c>
      <c r="E167">
        <v>105</v>
      </c>
      <c r="F167" t="s">
        <v>23</v>
      </c>
      <c r="G167">
        <v>0</v>
      </c>
      <c r="H167">
        <v>0</v>
      </c>
      <c r="I167">
        <v>4200</v>
      </c>
    </row>
    <row r="168" spans="1:9" x14ac:dyDescent="0.35">
      <c r="A168">
        <v>713</v>
      </c>
      <c r="B168" s="2">
        <v>45436</v>
      </c>
      <c r="C168">
        <v>105</v>
      </c>
      <c r="D168" t="s">
        <v>23</v>
      </c>
      <c r="E168">
        <v>104</v>
      </c>
      <c r="F168" t="s">
        <v>39</v>
      </c>
      <c r="G168">
        <v>0</v>
      </c>
      <c r="H168">
        <v>1173</v>
      </c>
      <c r="I168">
        <v>0</v>
      </c>
    </row>
    <row r="169" spans="1:9" x14ac:dyDescent="0.35">
      <c r="A169">
        <v>714</v>
      </c>
      <c r="B169" s="2">
        <v>45436</v>
      </c>
      <c r="C169">
        <v>104</v>
      </c>
      <c r="D169" t="s">
        <v>39</v>
      </c>
      <c r="E169">
        <v>105</v>
      </c>
      <c r="F169" t="s">
        <v>23</v>
      </c>
      <c r="G169">
        <v>0</v>
      </c>
      <c r="H169">
        <v>0</v>
      </c>
      <c r="I169">
        <v>5000</v>
      </c>
    </row>
    <row r="170" spans="1:9" x14ac:dyDescent="0.35">
      <c r="A170">
        <v>720</v>
      </c>
      <c r="B170" s="2">
        <v>45436</v>
      </c>
      <c r="C170">
        <v>104</v>
      </c>
      <c r="D170" t="s">
        <v>39</v>
      </c>
      <c r="E170">
        <v>105</v>
      </c>
      <c r="F170" t="s">
        <v>23</v>
      </c>
      <c r="G170">
        <v>0</v>
      </c>
      <c r="H170">
        <v>0</v>
      </c>
      <c r="I170">
        <v>700</v>
      </c>
    </row>
    <row r="171" spans="1:9" x14ac:dyDescent="0.35">
      <c r="A171">
        <v>676</v>
      </c>
      <c r="B171" s="2">
        <v>45435</v>
      </c>
      <c r="C171">
        <v>104</v>
      </c>
      <c r="D171" t="s">
        <v>39</v>
      </c>
      <c r="E171">
        <v>105</v>
      </c>
      <c r="F171" t="s">
        <v>23</v>
      </c>
      <c r="G171">
        <v>1</v>
      </c>
      <c r="H171">
        <v>0</v>
      </c>
      <c r="I171">
        <v>22913.95</v>
      </c>
    </row>
    <row r="172" spans="1:9" x14ac:dyDescent="0.35">
      <c r="A172">
        <v>688</v>
      </c>
      <c r="B172" s="2">
        <v>45435</v>
      </c>
      <c r="C172">
        <v>105</v>
      </c>
      <c r="D172" t="s">
        <v>23</v>
      </c>
      <c r="E172">
        <v>104</v>
      </c>
      <c r="F172" t="s">
        <v>39</v>
      </c>
      <c r="G172">
        <v>0</v>
      </c>
      <c r="H172">
        <v>14510</v>
      </c>
      <c r="I172">
        <v>0</v>
      </c>
    </row>
    <row r="173" spans="1:9" x14ac:dyDescent="0.35">
      <c r="A173">
        <v>664</v>
      </c>
      <c r="B173" s="2">
        <v>45434</v>
      </c>
      <c r="C173">
        <v>104</v>
      </c>
      <c r="D173" t="s">
        <v>39</v>
      </c>
      <c r="E173">
        <v>105</v>
      </c>
      <c r="F173" t="s">
        <v>23</v>
      </c>
      <c r="G173">
        <v>1</v>
      </c>
      <c r="H173">
        <v>0</v>
      </c>
      <c r="I173">
        <v>16851.150000000001</v>
      </c>
    </row>
    <row r="174" spans="1:9" x14ac:dyDescent="0.35">
      <c r="A174">
        <v>655</v>
      </c>
      <c r="B174" s="2">
        <v>45433</v>
      </c>
      <c r="C174">
        <v>105</v>
      </c>
      <c r="D174" t="s">
        <v>23</v>
      </c>
      <c r="E174">
        <v>104</v>
      </c>
      <c r="F174" t="s">
        <v>39</v>
      </c>
      <c r="G174">
        <v>0</v>
      </c>
      <c r="H174">
        <v>10</v>
      </c>
      <c r="I174">
        <v>0</v>
      </c>
    </row>
    <row r="175" spans="1:9" x14ac:dyDescent="0.35">
      <c r="A175">
        <v>666</v>
      </c>
      <c r="B175" s="2">
        <v>45433</v>
      </c>
      <c r="C175">
        <v>104</v>
      </c>
      <c r="D175" t="s">
        <v>39</v>
      </c>
      <c r="E175">
        <v>105</v>
      </c>
      <c r="F175" t="s">
        <v>23</v>
      </c>
      <c r="G175">
        <v>0</v>
      </c>
      <c r="H175">
        <v>0</v>
      </c>
      <c r="I175">
        <v>15300</v>
      </c>
    </row>
    <row r="176" spans="1:9" x14ac:dyDescent="0.35">
      <c r="A176">
        <v>628</v>
      </c>
      <c r="B176" s="2">
        <v>45432</v>
      </c>
      <c r="C176">
        <v>104</v>
      </c>
      <c r="D176" t="s">
        <v>39</v>
      </c>
      <c r="E176">
        <v>105</v>
      </c>
      <c r="F176" t="s">
        <v>23</v>
      </c>
      <c r="G176">
        <v>1</v>
      </c>
      <c r="H176">
        <v>0</v>
      </c>
      <c r="I176">
        <v>188499.96</v>
      </c>
    </row>
    <row r="177" spans="1:9" x14ac:dyDescent="0.35">
      <c r="A177">
        <v>641</v>
      </c>
      <c r="B177" s="2">
        <v>45432</v>
      </c>
      <c r="C177">
        <v>105</v>
      </c>
      <c r="D177" t="s">
        <v>23</v>
      </c>
      <c r="E177">
        <v>104</v>
      </c>
      <c r="F177" t="s">
        <v>39</v>
      </c>
      <c r="G177">
        <v>0</v>
      </c>
      <c r="H177">
        <v>10</v>
      </c>
      <c r="I177">
        <v>0</v>
      </c>
    </row>
    <row r="178" spans="1:9" x14ac:dyDescent="0.35">
      <c r="A178">
        <v>645</v>
      </c>
      <c r="B178" s="2">
        <v>45432</v>
      </c>
      <c r="C178">
        <v>104</v>
      </c>
      <c r="D178" t="s">
        <v>39</v>
      </c>
      <c r="E178">
        <v>105</v>
      </c>
      <c r="F178" t="s">
        <v>23</v>
      </c>
      <c r="G178">
        <v>0</v>
      </c>
      <c r="H178">
        <v>0</v>
      </c>
      <c r="I178">
        <v>1300</v>
      </c>
    </row>
    <row r="179" spans="1:9" x14ac:dyDescent="0.35">
      <c r="A179">
        <v>648</v>
      </c>
      <c r="B179" s="2">
        <v>45432</v>
      </c>
      <c r="C179">
        <v>104</v>
      </c>
      <c r="D179" t="s">
        <v>39</v>
      </c>
      <c r="E179">
        <v>105</v>
      </c>
      <c r="F179" t="s">
        <v>23</v>
      </c>
      <c r="G179">
        <v>0</v>
      </c>
      <c r="H179">
        <v>0</v>
      </c>
      <c r="I179">
        <v>1150.46</v>
      </c>
    </row>
    <row r="180" spans="1:9" x14ac:dyDescent="0.35">
      <c r="A180">
        <v>629</v>
      </c>
      <c r="B180" s="2">
        <v>45429</v>
      </c>
      <c r="C180">
        <v>105</v>
      </c>
      <c r="D180" t="s">
        <v>23</v>
      </c>
      <c r="E180">
        <v>104</v>
      </c>
      <c r="F180" t="s">
        <v>39</v>
      </c>
      <c r="G180">
        <v>0</v>
      </c>
      <c r="H180">
        <v>44910</v>
      </c>
      <c r="I180">
        <v>0</v>
      </c>
    </row>
    <row r="181" spans="1:9" x14ac:dyDescent="0.35">
      <c r="A181">
        <v>612</v>
      </c>
      <c r="B181" s="2">
        <v>45428</v>
      </c>
      <c r="C181">
        <v>105</v>
      </c>
      <c r="D181" t="s">
        <v>23</v>
      </c>
      <c r="E181">
        <v>104</v>
      </c>
      <c r="F181" t="s">
        <v>39</v>
      </c>
      <c r="G181">
        <v>0</v>
      </c>
      <c r="H181">
        <v>20710</v>
      </c>
      <c r="I181">
        <v>0</v>
      </c>
    </row>
    <row r="182" spans="1:9" x14ac:dyDescent="0.35">
      <c r="A182">
        <v>618</v>
      </c>
      <c r="B182" s="2">
        <v>45428</v>
      </c>
      <c r="C182">
        <v>104</v>
      </c>
      <c r="D182" t="s">
        <v>39</v>
      </c>
      <c r="E182">
        <v>105</v>
      </c>
      <c r="F182" t="s">
        <v>23</v>
      </c>
      <c r="G182">
        <v>0</v>
      </c>
      <c r="H182">
        <v>0</v>
      </c>
      <c r="I182">
        <v>2470.63</v>
      </c>
    </row>
    <row r="183" spans="1:9" x14ac:dyDescent="0.35">
      <c r="A183">
        <v>600</v>
      </c>
      <c r="B183" s="2">
        <v>45427</v>
      </c>
      <c r="C183">
        <v>104</v>
      </c>
      <c r="D183" t="s">
        <v>39</v>
      </c>
      <c r="E183">
        <v>105</v>
      </c>
      <c r="F183" t="s">
        <v>23</v>
      </c>
      <c r="G183">
        <v>1</v>
      </c>
      <c r="H183">
        <v>0</v>
      </c>
      <c r="I183">
        <v>14135.46</v>
      </c>
    </row>
    <row r="184" spans="1:9" x14ac:dyDescent="0.35">
      <c r="A184">
        <v>605</v>
      </c>
      <c r="B184" s="2">
        <v>45427</v>
      </c>
      <c r="C184">
        <v>105</v>
      </c>
      <c r="D184" t="s">
        <v>23</v>
      </c>
      <c r="E184">
        <v>104</v>
      </c>
      <c r="F184" t="s">
        <v>39</v>
      </c>
      <c r="G184">
        <v>0</v>
      </c>
      <c r="H184">
        <v>10</v>
      </c>
      <c r="I184">
        <v>0</v>
      </c>
    </row>
    <row r="185" spans="1:9" x14ac:dyDescent="0.35">
      <c r="A185">
        <v>609</v>
      </c>
      <c r="B185" s="2">
        <v>45427</v>
      </c>
      <c r="C185">
        <v>104</v>
      </c>
      <c r="D185" t="s">
        <v>39</v>
      </c>
      <c r="E185">
        <v>105</v>
      </c>
      <c r="F185" t="s">
        <v>23</v>
      </c>
      <c r="G185">
        <v>0</v>
      </c>
      <c r="H185">
        <v>0</v>
      </c>
      <c r="I185">
        <v>2900</v>
      </c>
    </row>
    <row r="186" spans="1:9" x14ac:dyDescent="0.35">
      <c r="A186">
        <v>611</v>
      </c>
      <c r="B186" s="2">
        <v>45427</v>
      </c>
      <c r="C186">
        <v>104</v>
      </c>
      <c r="D186" t="s">
        <v>39</v>
      </c>
      <c r="E186">
        <v>105</v>
      </c>
      <c r="F186" t="s">
        <v>23</v>
      </c>
      <c r="G186">
        <v>0</v>
      </c>
      <c r="H186">
        <v>0</v>
      </c>
      <c r="I186">
        <v>1200</v>
      </c>
    </row>
    <row r="187" spans="1:9" x14ac:dyDescent="0.35">
      <c r="A187">
        <v>588</v>
      </c>
      <c r="B187" s="2">
        <v>45426</v>
      </c>
      <c r="C187">
        <v>105</v>
      </c>
      <c r="D187" t="s">
        <v>23</v>
      </c>
      <c r="E187">
        <v>104</v>
      </c>
      <c r="F187" t="s">
        <v>39</v>
      </c>
      <c r="G187">
        <v>0</v>
      </c>
      <c r="H187">
        <v>4260</v>
      </c>
      <c r="I187">
        <v>0</v>
      </c>
    </row>
    <row r="188" spans="1:9" x14ac:dyDescent="0.35">
      <c r="A188">
        <v>706</v>
      </c>
      <c r="B188" s="2">
        <v>45426</v>
      </c>
      <c r="C188">
        <v>104</v>
      </c>
      <c r="D188" t="s">
        <v>39</v>
      </c>
      <c r="E188">
        <v>105</v>
      </c>
      <c r="F188" t="s">
        <v>23</v>
      </c>
      <c r="G188">
        <v>1</v>
      </c>
      <c r="H188">
        <v>0</v>
      </c>
      <c r="I188">
        <v>29704.65</v>
      </c>
    </row>
    <row r="189" spans="1:9" x14ac:dyDescent="0.35">
      <c r="A189">
        <v>570</v>
      </c>
      <c r="B189" s="2">
        <v>45425</v>
      </c>
      <c r="C189">
        <v>104</v>
      </c>
      <c r="D189" t="s">
        <v>39</v>
      </c>
      <c r="E189">
        <v>105</v>
      </c>
      <c r="F189" t="s">
        <v>23</v>
      </c>
      <c r="G189">
        <v>1</v>
      </c>
      <c r="H189">
        <v>0</v>
      </c>
      <c r="I189">
        <v>171701.51</v>
      </c>
    </row>
    <row r="190" spans="1:9" x14ac:dyDescent="0.35">
      <c r="A190">
        <v>572</v>
      </c>
      <c r="B190" s="2">
        <v>45425</v>
      </c>
      <c r="C190">
        <v>105</v>
      </c>
      <c r="D190" t="s">
        <v>23</v>
      </c>
      <c r="E190">
        <v>104</v>
      </c>
      <c r="F190" t="s">
        <v>39</v>
      </c>
      <c r="G190">
        <v>0</v>
      </c>
      <c r="H190">
        <v>9610</v>
      </c>
      <c r="I190">
        <v>0</v>
      </c>
    </row>
    <row r="191" spans="1:9" x14ac:dyDescent="0.35">
      <c r="A191">
        <v>579</v>
      </c>
      <c r="B191" s="2">
        <v>45425</v>
      </c>
      <c r="C191">
        <v>104</v>
      </c>
      <c r="D191" t="s">
        <v>39</v>
      </c>
      <c r="E191">
        <v>105</v>
      </c>
      <c r="F191" t="s">
        <v>23</v>
      </c>
      <c r="G191">
        <v>0</v>
      </c>
      <c r="H191">
        <v>0</v>
      </c>
      <c r="I191">
        <v>12100</v>
      </c>
    </row>
    <row r="192" spans="1:9" x14ac:dyDescent="0.35">
      <c r="A192">
        <v>581</v>
      </c>
      <c r="B192" s="2">
        <v>45425</v>
      </c>
      <c r="C192">
        <v>104</v>
      </c>
      <c r="D192" t="s">
        <v>39</v>
      </c>
      <c r="E192">
        <v>105</v>
      </c>
      <c r="F192" t="s">
        <v>23</v>
      </c>
      <c r="G192">
        <v>0</v>
      </c>
      <c r="H192">
        <v>0</v>
      </c>
      <c r="I192">
        <v>4700</v>
      </c>
    </row>
    <row r="193" spans="1:9" x14ac:dyDescent="0.35">
      <c r="A193">
        <v>562</v>
      </c>
      <c r="B193" s="2">
        <v>45422</v>
      </c>
      <c r="C193">
        <v>104</v>
      </c>
      <c r="D193" t="s">
        <v>39</v>
      </c>
      <c r="E193">
        <v>105</v>
      </c>
      <c r="F193" t="s">
        <v>23</v>
      </c>
      <c r="G193">
        <v>1</v>
      </c>
      <c r="H193">
        <v>0</v>
      </c>
      <c r="I193">
        <v>22086.36</v>
      </c>
    </row>
    <row r="194" spans="1:9" x14ac:dyDescent="0.35">
      <c r="A194">
        <v>564</v>
      </c>
      <c r="B194" s="2">
        <v>45422</v>
      </c>
      <c r="C194">
        <v>105</v>
      </c>
      <c r="D194" t="s">
        <v>23</v>
      </c>
      <c r="E194">
        <v>104</v>
      </c>
      <c r="F194" t="s">
        <v>39</v>
      </c>
      <c r="G194">
        <v>0</v>
      </c>
      <c r="H194">
        <v>3660</v>
      </c>
      <c r="I194">
        <v>0</v>
      </c>
    </row>
    <row r="195" spans="1:9" x14ac:dyDescent="0.35">
      <c r="A195">
        <v>585</v>
      </c>
      <c r="B195" s="2">
        <v>45422</v>
      </c>
      <c r="C195">
        <v>104</v>
      </c>
      <c r="D195" t="s">
        <v>39</v>
      </c>
      <c r="E195">
        <v>105</v>
      </c>
      <c r="F195" t="s">
        <v>23</v>
      </c>
      <c r="G195">
        <v>0</v>
      </c>
      <c r="H195">
        <v>0</v>
      </c>
      <c r="I195">
        <v>5000</v>
      </c>
    </row>
    <row r="196" spans="1:9" x14ac:dyDescent="0.35">
      <c r="A196">
        <v>558</v>
      </c>
      <c r="B196" s="2">
        <v>45421</v>
      </c>
      <c r="C196">
        <v>104</v>
      </c>
      <c r="D196" t="s">
        <v>39</v>
      </c>
      <c r="E196">
        <v>105</v>
      </c>
      <c r="F196" t="s">
        <v>23</v>
      </c>
      <c r="G196">
        <v>1</v>
      </c>
      <c r="H196">
        <v>0</v>
      </c>
      <c r="I196">
        <v>20206.32</v>
      </c>
    </row>
    <row r="197" spans="1:9" x14ac:dyDescent="0.35">
      <c r="A197">
        <v>700</v>
      </c>
      <c r="B197" s="2">
        <v>45421</v>
      </c>
      <c r="C197">
        <v>105</v>
      </c>
      <c r="D197" t="s">
        <v>23</v>
      </c>
      <c r="E197">
        <v>104</v>
      </c>
      <c r="F197" t="s">
        <v>39</v>
      </c>
      <c r="G197">
        <v>0</v>
      </c>
      <c r="H197">
        <v>21310</v>
      </c>
      <c r="I197">
        <v>0</v>
      </c>
    </row>
    <row r="198" spans="1:9" x14ac:dyDescent="0.35">
      <c r="A198">
        <v>701</v>
      </c>
      <c r="B198" s="2">
        <v>45421</v>
      </c>
      <c r="C198">
        <v>104</v>
      </c>
      <c r="D198" t="s">
        <v>39</v>
      </c>
      <c r="E198">
        <v>105</v>
      </c>
      <c r="F198" t="s">
        <v>23</v>
      </c>
      <c r="G198">
        <v>0</v>
      </c>
      <c r="H198">
        <v>0</v>
      </c>
      <c r="I198">
        <v>2500</v>
      </c>
    </row>
    <row r="199" spans="1:9" x14ac:dyDescent="0.35">
      <c r="A199">
        <v>541</v>
      </c>
      <c r="B199" s="2">
        <v>45420</v>
      </c>
      <c r="C199">
        <v>104</v>
      </c>
      <c r="D199" t="s">
        <v>39</v>
      </c>
      <c r="E199">
        <v>105</v>
      </c>
      <c r="F199" t="s">
        <v>23</v>
      </c>
      <c r="G199">
        <v>1</v>
      </c>
      <c r="H199">
        <v>0</v>
      </c>
      <c r="I199">
        <v>16042.04</v>
      </c>
    </row>
    <row r="200" spans="1:9" x14ac:dyDescent="0.35">
      <c r="A200">
        <v>547</v>
      </c>
      <c r="B200" s="2">
        <v>45420</v>
      </c>
      <c r="C200">
        <v>104</v>
      </c>
      <c r="D200" t="s">
        <v>39</v>
      </c>
      <c r="E200">
        <v>105</v>
      </c>
      <c r="F200" t="s">
        <v>23</v>
      </c>
      <c r="G200">
        <v>0</v>
      </c>
      <c r="H200">
        <v>0</v>
      </c>
      <c r="I200">
        <v>2100</v>
      </c>
    </row>
    <row r="201" spans="1:9" x14ac:dyDescent="0.35">
      <c r="A201">
        <v>529</v>
      </c>
      <c r="B201" s="2">
        <v>45419</v>
      </c>
      <c r="C201">
        <v>104</v>
      </c>
      <c r="D201" t="s">
        <v>39</v>
      </c>
      <c r="E201">
        <v>105</v>
      </c>
      <c r="F201" t="s">
        <v>23</v>
      </c>
      <c r="G201">
        <v>1</v>
      </c>
      <c r="H201">
        <v>0</v>
      </c>
      <c r="I201">
        <v>18382.87</v>
      </c>
    </row>
    <row r="202" spans="1:9" x14ac:dyDescent="0.35">
      <c r="A202">
        <v>533</v>
      </c>
      <c r="B202" s="2">
        <v>45419</v>
      </c>
      <c r="C202">
        <v>105</v>
      </c>
      <c r="D202" t="s">
        <v>23</v>
      </c>
      <c r="E202">
        <v>104</v>
      </c>
      <c r="F202" t="s">
        <v>39</v>
      </c>
      <c r="G202">
        <v>0</v>
      </c>
      <c r="H202">
        <v>60010</v>
      </c>
      <c r="I202">
        <v>0</v>
      </c>
    </row>
    <row r="203" spans="1:9" x14ac:dyDescent="0.35">
      <c r="A203">
        <v>537</v>
      </c>
      <c r="B203" s="2">
        <v>45419</v>
      </c>
      <c r="C203">
        <v>104</v>
      </c>
      <c r="D203" t="s">
        <v>39</v>
      </c>
      <c r="E203">
        <v>105</v>
      </c>
      <c r="F203" t="s">
        <v>23</v>
      </c>
      <c r="G203">
        <v>0</v>
      </c>
      <c r="H203">
        <v>0</v>
      </c>
      <c r="I203">
        <v>8600</v>
      </c>
    </row>
    <row r="204" spans="1:9" x14ac:dyDescent="0.35">
      <c r="A204">
        <v>525</v>
      </c>
      <c r="B204" s="2">
        <v>45418</v>
      </c>
      <c r="C204">
        <v>104</v>
      </c>
      <c r="D204" t="s">
        <v>39</v>
      </c>
      <c r="E204">
        <v>105</v>
      </c>
      <c r="F204" t="s">
        <v>23</v>
      </c>
      <c r="G204">
        <v>1</v>
      </c>
      <c r="H204">
        <v>0</v>
      </c>
      <c r="I204">
        <v>149959.57</v>
      </c>
    </row>
    <row r="205" spans="1:9" x14ac:dyDescent="0.35">
      <c r="A205">
        <v>532</v>
      </c>
      <c r="B205" s="2">
        <v>45418</v>
      </c>
      <c r="C205">
        <v>105</v>
      </c>
      <c r="D205" t="s">
        <v>23</v>
      </c>
      <c r="E205">
        <v>104</v>
      </c>
      <c r="F205" t="s">
        <v>39</v>
      </c>
      <c r="G205">
        <v>0</v>
      </c>
      <c r="H205">
        <v>25310</v>
      </c>
      <c r="I205">
        <v>0</v>
      </c>
    </row>
    <row r="206" spans="1:9" x14ac:dyDescent="0.35">
      <c r="A206">
        <v>521</v>
      </c>
      <c r="B206" s="2">
        <v>45415</v>
      </c>
      <c r="C206">
        <v>104</v>
      </c>
      <c r="D206" t="s">
        <v>39</v>
      </c>
      <c r="E206">
        <v>105</v>
      </c>
      <c r="F206" t="s">
        <v>23</v>
      </c>
      <c r="G206">
        <v>1</v>
      </c>
      <c r="H206">
        <v>0</v>
      </c>
      <c r="I206">
        <v>13494.78</v>
      </c>
    </row>
    <row r="207" spans="1:9" x14ac:dyDescent="0.35">
      <c r="A207">
        <v>694</v>
      </c>
      <c r="B207" s="2">
        <v>45415</v>
      </c>
      <c r="C207">
        <v>104</v>
      </c>
      <c r="D207" t="s">
        <v>39</v>
      </c>
      <c r="E207">
        <v>105</v>
      </c>
      <c r="F207" t="s">
        <v>23</v>
      </c>
      <c r="G207">
        <v>0</v>
      </c>
      <c r="H207">
        <v>0</v>
      </c>
      <c r="I207">
        <v>4870</v>
      </c>
    </row>
    <row r="208" spans="1:9" x14ac:dyDescent="0.35">
      <c r="A208">
        <v>516</v>
      </c>
      <c r="B208" s="2">
        <v>45414</v>
      </c>
      <c r="C208">
        <v>104</v>
      </c>
      <c r="D208" t="s">
        <v>39</v>
      </c>
      <c r="E208">
        <v>105</v>
      </c>
      <c r="F208" t="s">
        <v>23</v>
      </c>
      <c r="G208">
        <v>1</v>
      </c>
      <c r="H208">
        <v>0</v>
      </c>
      <c r="I208">
        <v>93872.18</v>
      </c>
    </row>
    <row r="209" spans="1:9" x14ac:dyDescent="0.35">
      <c r="A209">
        <v>686</v>
      </c>
      <c r="B209" s="2">
        <v>45414</v>
      </c>
      <c r="C209">
        <v>104</v>
      </c>
      <c r="D209" t="s">
        <v>39</v>
      </c>
      <c r="E209">
        <v>105</v>
      </c>
      <c r="F209" t="s">
        <v>23</v>
      </c>
      <c r="G209">
        <v>0</v>
      </c>
      <c r="H209">
        <v>0</v>
      </c>
      <c r="I209">
        <v>3567.45</v>
      </c>
    </row>
    <row r="210" spans="1:9" x14ac:dyDescent="0.35">
      <c r="A210">
        <v>689</v>
      </c>
      <c r="B210" s="2">
        <v>45414</v>
      </c>
      <c r="C210">
        <v>105</v>
      </c>
      <c r="D210" t="s">
        <v>23</v>
      </c>
      <c r="E210">
        <v>104</v>
      </c>
      <c r="F210" t="s">
        <v>39</v>
      </c>
      <c r="G210">
        <v>0</v>
      </c>
      <c r="H210">
        <v>10010</v>
      </c>
      <c r="I210">
        <v>0</v>
      </c>
    </row>
    <row r="211" spans="1:9" x14ac:dyDescent="0.35">
      <c r="A211">
        <v>506</v>
      </c>
      <c r="B211" s="2">
        <v>45412</v>
      </c>
      <c r="C211">
        <v>105</v>
      </c>
      <c r="D211" t="s">
        <v>23</v>
      </c>
      <c r="E211">
        <v>104</v>
      </c>
      <c r="F211" t="s">
        <v>39</v>
      </c>
      <c r="G211">
        <v>0</v>
      </c>
      <c r="H211">
        <v>42110</v>
      </c>
      <c r="I211">
        <v>0</v>
      </c>
    </row>
    <row r="212" spans="1:9" x14ac:dyDescent="0.35">
      <c r="A212">
        <v>493</v>
      </c>
      <c r="B212" s="2">
        <v>45411</v>
      </c>
      <c r="C212">
        <v>104</v>
      </c>
      <c r="D212" t="s">
        <v>39</v>
      </c>
      <c r="E212">
        <v>105</v>
      </c>
      <c r="F212" t="s">
        <v>23</v>
      </c>
      <c r="G212">
        <v>0</v>
      </c>
      <c r="H212">
        <v>0</v>
      </c>
      <c r="I212">
        <v>160800</v>
      </c>
    </row>
    <row r="213" spans="1:9" x14ac:dyDescent="0.35">
      <c r="A213">
        <v>498</v>
      </c>
      <c r="B213" s="2">
        <v>45411</v>
      </c>
      <c r="C213">
        <v>104</v>
      </c>
      <c r="D213" t="s">
        <v>39</v>
      </c>
      <c r="E213">
        <v>105</v>
      </c>
      <c r="F213" t="s">
        <v>23</v>
      </c>
      <c r="G213">
        <v>0</v>
      </c>
      <c r="H213">
        <v>0</v>
      </c>
      <c r="I213">
        <v>5000</v>
      </c>
    </row>
    <row r="214" spans="1:9" x14ac:dyDescent="0.35">
      <c r="A214">
        <v>483</v>
      </c>
      <c r="B214" s="2">
        <v>45408</v>
      </c>
      <c r="C214">
        <v>105</v>
      </c>
      <c r="D214" t="s">
        <v>23</v>
      </c>
      <c r="E214">
        <v>104</v>
      </c>
      <c r="F214" t="s">
        <v>39</v>
      </c>
      <c r="G214">
        <v>0</v>
      </c>
      <c r="H214">
        <v>6000</v>
      </c>
      <c r="I214">
        <v>0</v>
      </c>
    </row>
    <row r="215" spans="1:9" x14ac:dyDescent="0.35">
      <c r="A215">
        <v>485</v>
      </c>
      <c r="B215" s="2">
        <v>45408</v>
      </c>
      <c r="C215">
        <v>104</v>
      </c>
      <c r="D215" t="s">
        <v>39</v>
      </c>
      <c r="E215">
        <v>105</v>
      </c>
      <c r="F215" t="s">
        <v>23</v>
      </c>
      <c r="G215">
        <v>0</v>
      </c>
      <c r="H215">
        <v>0</v>
      </c>
      <c r="I215">
        <v>5000</v>
      </c>
    </row>
    <row r="216" spans="1:9" x14ac:dyDescent="0.35">
      <c r="A216">
        <v>474</v>
      </c>
      <c r="B216" s="2">
        <v>45407</v>
      </c>
      <c r="C216">
        <v>105</v>
      </c>
      <c r="D216" t="s">
        <v>23</v>
      </c>
      <c r="E216">
        <v>104</v>
      </c>
      <c r="F216" t="s">
        <v>39</v>
      </c>
      <c r="G216">
        <v>0</v>
      </c>
      <c r="H216">
        <v>57010</v>
      </c>
      <c r="I216">
        <v>0</v>
      </c>
    </row>
    <row r="217" spans="1:9" x14ac:dyDescent="0.35">
      <c r="A217">
        <v>477</v>
      </c>
      <c r="B217" s="2">
        <v>45407</v>
      </c>
      <c r="C217">
        <v>104</v>
      </c>
      <c r="D217" t="s">
        <v>39</v>
      </c>
      <c r="E217">
        <v>105</v>
      </c>
      <c r="F217" t="s">
        <v>23</v>
      </c>
      <c r="G217">
        <v>0</v>
      </c>
      <c r="H217">
        <v>0</v>
      </c>
      <c r="I217">
        <v>7200</v>
      </c>
    </row>
    <row r="218" spans="1:9" x14ac:dyDescent="0.35">
      <c r="A218">
        <v>418</v>
      </c>
      <c r="B218" s="2">
        <v>45398</v>
      </c>
      <c r="C218">
        <v>104</v>
      </c>
      <c r="D218" t="s">
        <v>39</v>
      </c>
      <c r="E218">
        <v>105</v>
      </c>
      <c r="F218" t="s">
        <v>23</v>
      </c>
      <c r="G218">
        <v>1</v>
      </c>
      <c r="H218">
        <v>0</v>
      </c>
      <c r="I218">
        <v>19776.63</v>
      </c>
    </row>
    <row r="219" spans="1:9" x14ac:dyDescent="0.35">
      <c r="A219">
        <v>415</v>
      </c>
      <c r="B219" s="2">
        <v>45397</v>
      </c>
      <c r="C219">
        <v>104</v>
      </c>
      <c r="D219" t="s">
        <v>39</v>
      </c>
      <c r="E219">
        <v>105</v>
      </c>
      <c r="F219" t="s">
        <v>23</v>
      </c>
      <c r="G219">
        <v>1</v>
      </c>
      <c r="H219">
        <v>0</v>
      </c>
      <c r="I219">
        <v>177417.74</v>
      </c>
    </row>
    <row r="220" spans="1:9" x14ac:dyDescent="0.35">
      <c r="A220">
        <v>406</v>
      </c>
      <c r="B220" s="2">
        <v>45394</v>
      </c>
      <c r="C220">
        <v>105</v>
      </c>
      <c r="D220" t="s">
        <v>23</v>
      </c>
      <c r="E220">
        <v>104</v>
      </c>
      <c r="F220" t="s">
        <v>39</v>
      </c>
      <c r="G220">
        <v>0</v>
      </c>
      <c r="H220">
        <v>10</v>
      </c>
      <c r="I220">
        <v>0</v>
      </c>
    </row>
    <row r="221" spans="1:9" x14ac:dyDescent="0.35">
      <c r="A221">
        <v>409</v>
      </c>
      <c r="B221" s="2">
        <v>45394</v>
      </c>
      <c r="C221">
        <v>104</v>
      </c>
      <c r="D221" t="s">
        <v>39</v>
      </c>
      <c r="E221">
        <v>105</v>
      </c>
      <c r="F221" t="s">
        <v>23</v>
      </c>
      <c r="G221">
        <v>1</v>
      </c>
      <c r="H221">
        <v>0</v>
      </c>
      <c r="I221">
        <v>22400.75</v>
      </c>
    </row>
    <row r="222" spans="1:9" x14ac:dyDescent="0.35">
      <c r="A222">
        <v>410</v>
      </c>
      <c r="B222" s="2">
        <v>45394</v>
      </c>
      <c r="C222">
        <v>105</v>
      </c>
      <c r="D222" t="s">
        <v>23</v>
      </c>
      <c r="E222">
        <v>104</v>
      </c>
      <c r="F222" t="s">
        <v>39</v>
      </c>
      <c r="G222">
        <v>0</v>
      </c>
      <c r="H222">
        <v>20000</v>
      </c>
      <c r="I222">
        <v>0</v>
      </c>
    </row>
    <row r="223" spans="1:9" x14ac:dyDescent="0.35">
      <c r="A223">
        <v>397</v>
      </c>
      <c r="B223" s="2">
        <v>45393</v>
      </c>
      <c r="C223">
        <v>104</v>
      </c>
      <c r="D223" t="s">
        <v>39</v>
      </c>
      <c r="E223">
        <v>105</v>
      </c>
      <c r="F223" t="s">
        <v>23</v>
      </c>
      <c r="G223">
        <v>1</v>
      </c>
      <c r="H223">
        <v>0</v>
      </c>
      <c r="I223">
        <v>15022.17</v>
      </c>
    </row>
    <row r="224" spans="1:9" x14ac:dyDescent="0.35">
      <c r="A224">
        <v>398</v>
      </c>
      <c r="B224" s="2">
        <v>45393</v>
      </c>
      <c r="C224">
        <v>105</v>
      </c>
      <c r="D224" t="s">
        <v>23</v>
      </c>
      <c r="E224">
        <v>104</v>
      </c>
      <c r="F224" t="s">
        <v>39</v>
      </c>
      <c r="G224">
        <v>0</v>
      </c>
      <c r="H224">
        <v>10</v>
      </c>
      <c r="I224">
        <v>0</v>
      </c>
    </row>
    <row r="225" spans="1:9" x14ac:dyDescent="0.35">
      <c r="A225">
        <v>401</v>
      </c>
      <c r="B225" s="2">
        <v>45393</v>
      </c>
      <c r="C225">
        <v>105</v>
      </c>
      <c r="D225" t="s">
        <v>23</v>
      </c>
      <c r="E225">
        <v>104</v>
      </c>
      <c r="F225" t="s">
        <v>39</v>
      </c>
      <c r="G225">
        <v>0</v>
      </c>
      <c r="H225">
        <v>4000</v>
      </c>
      <c r="I225">
        <v>0</v>
      </c>
    </row>
    <row r="226" spans="1:9" x14ac:dyDescent="0.35">
      <c r="A226">
        <v>402</v>
      </c>
      <c r="B226" s="2">
        <v>45393</v>
      </c>
      <c r="C226">
        <v>105</v>
      </c>
      <c r="D226" t="s">
        <v>23</v>
      </c>
      <c r="E226">
        <v>104</v>
      </c>
      <c r="F226" t="s">
        <v>39</v>
      </c>
      <c r="G226">
        <v>0</v>
      </c>
      <c r="H226">
        <v>7000</v>
      </c>
      <c r="I226">
        <v>0</v>
      </c>
    </row>
    <row r="227" spans="1:9" x14ac:dyDescent="0.35">
      <c r="A227">
        <v>403</v>
      </c>
      <c r="B227" s="2">
        <v>45393</v>
      </c>
      <c r="C227">
        <v>105</v>
      </c>
      <c r="D227" t="s">
        <v>23</v>
      </c>
      <c r="E227">
        <v>104</v>
      </c>
      <c r="F227" t="s">
        <v>39</v>
      </c>
      <c r="G227">
        <v>0</v>
      </c>
      <c r="H227">
        <v>1000</v>
      </c>
      <c r="I227">
        <v>0</v>
      </c>
    </row>
    <row r="228" spans="1:9" x14ac:dyDescent="0.35">
      <c r="A228">
        <v>405</v>
      </c>
      <c r="B228" s="2">
        <v>45393</v>
      </c>
      <c r="C228">
        <v>104</v>
      </c>
      <c r="D228" t="s">
        <v>39</v>
      </c>
      <c r="E228">
        <v>105</v>
      </c>
      <c r="F228" t="s">
        <v>23</v>
      </c>
      <c r="G228">
        <v>0</v>
      </c>
      <c r="H228">
        <v>0</v>
      </c>
      <c r="I228">
        <v>3343.64</v>
      </c>
    </row>
    <row r="229" spans="1:9" x14ac:dyDescent="0.35">
      <c r="A229">
        <v>366</v>
      </c>
      <c r="B229" s="2">
        <v>45392</v>
      </c>
      <c r="C229">
        <v>104</v>
      </c>
      <c r="D229" t="s">
        <v>39</v>
      </c>
      <c r="E229">
        <v>105</v>
      </c>
      <c r="F229" t="s">
        <v>23</v>
      </c>
      <c r="G229">
        <v>1</v>
      </c>
      <c r="H229">
        <v>0</v>
      </c>
      <c r="I229">
        <v>12401.95</v>
      </c>
    </row>
    <row r="230" spans="1:9" x14ac:dyDescent="0.35">
      <c r="A230">
        <v>379</v>
      </c>
      <c r="B230" s="2">
        <v>45392</v>
      </c>
      <c r="C230">
        <v>105</v>
      </c>
      <c r="D230" t="s">
        <v>23</v>
      </c>
      <c r="E230">
        <v>104</v>
      </c>
      <c r="F230" t="s">
        <v>39</v>
      </c>
      <c r="G230">
        <v>0</v>
      </c>
      <c r="H230">
        <v>20500</v>
      </c>
      <c r="I230">
        <v>0</v>
      </c>
    </row>
    <row r="231" spans="1:9" x14ac:dyDescent="0.35">
      <c r="A231">
        <v>394</v>
      </c>
      <c r="B231" s="2">
        <v>45392</v>
      </c>
      <c r="C231">
        <v>104</v>
      </c>
      <c r="D231" t="s">
        <v>39</v>
      </c>
      <c r="E231">
        <v>105</v>
      </c>
      <c r="F231" t="s">
        <v>23</v>
      </c>
      <c r="G231">
        <v>0</v>
      </c>
      <c r="H231">
        <v>0</v>
      </c>
      <c r="I231">
        <v>1000</v>
      </c>
    </row>
    <row r="232" spans="1:9" x14ac:dyDescent="0.35">
      <c r="A232">
        <v>270</v>
      </c>
      <c r="B232" s="2">
        <v>45391</v>
      </c>
      <c r="C232">
        <v>105</v>
      </c>
      <c r="D232" t="s">
        <v>23</v>
      </c>
      <c r="E232">
        <v>104</v>
      </c>
      <c r="F232" t="s">
        <v>39</v>
      </c>
      <c r="G232">
        <v>0</v>
      </c>
      <c r="H232">
        <v>10</v>
      </c>
      <c r="I232">
        <v>0</v>
      </c>
    </row>
    <row r="233" spans="1:9" x14ac:dyDescent="0.35">
      <c r="A233">
        <v>271</v>
      </c>
      <c r="B233" s="2">
        <v>45391</v>
      </c>
      <c r="C233">
        <v>105</v>
      </c>
      <c r="D233" t="s">
        <v>23</v>
      </c>
      <c r="E233">
        <v>104</v>
      </c>
      <c r="F233" t="s">
        <v>39</v>
      </c>
      <c r="G233">
        <v>0</v>
      </c>
      <c r="H233">
        <v>50000</v>
      </c>
      <c r="I233">
        <v>0</v>
      </c>
    </row>
    <row r="234" spans="1:9" x14ac:dyDescent="0.35">
      <c r="A234">
        <v>346</v>
      </c>
      <c r="B234" s="2">
        <v>45391</v>
      </c>
      <c r="C234">
        <v>104</v>
      </c>
      <c r="D234" t="s">
        <v>39</v>
      </c>
      <c r="E234">
        <v>105</v>
      </c>
      <c r="F234" t="s">
        <v>23</v>
      </c>
      <c r="G234">
        <v>1</v>
      </c>
      <c r="H234">
        <v>0</v>
      </c>
      <c r="I234">
        <v>11204.8</v>
      </c>
    </row>
    <row r="235" spans="1:9" x14ac:dyDescent="0.35">
      <c r="A235">
        <v>362</v>
      </c>
      <c r="B235" s="2">
        <v>45391</v>
      </c>
      <c r="C235">
        <v>105</v>
      </c>
      <c r="D235" t="s">
        <v>23</v>
      </c>
      <c r="E235">
        <v>104</v>
      </c>
      <c r="F235" t="s">
        <v>39</v>
      </c>
      <c r="G235">
        <v>0</v>
      </c>
      <c r="H235">
        <v>12250</v>
      </c>
      <c r="I235">
        <v>0</v>
      </c>
    </row>
    <row r="236" spans="1:9" x14ac:dyDescent="0.35">
      <c r="A236">
        <v>262</v>
      </c>
      <c r="B236" s="2">
        <v>45390</v>
      </c>
      <c r="C236">
        <v>105</v>
      </c>
      <c r="D236" t="s">
        <v>23</v>
      </c>
      <c r="E236">
        <v>104</v>
      </c>
      <c r="F236" t="s">
        <v>39</v>
      </c>
      <c r="G236">
        <v>0</v>
      </c>
      <c r="H236">
        <v>10</v>
      </c>
      <c r="I236">
        <v>0</v>
      </c>
    </row>
    <row r="237" spans="1:9" x14ac:dyDescent="0.35">
      <c r="A237">
        <v>263</v>
      </c>
      <c r="B237" s="2">
        <v>45390</v>
      </c>
      <c r="C237">
        <v>105</v>
      </c>
      <c r="D237" t="s">
        <v>23</v>
      </c>
      <c r="E237">
        <v>104</v>
      </c>
      <c r="F237" t="s">
        <v>39</v>
      </c>
      <c r="G237">
        <v>0</v>
      </c>
      <c r="H237">
        <v>30000</v>
      </c>
      <c r="I237">
        <v>0</v>
      </c>
    </row>
    <row r="238" spans="1:9" x14ac:dyDescent="0.35">
      <c r="A238">
        <v>267</v>
      </c>
      <c r="B238" s="2">
        <v>45390</v>
      </c>
      <c r="C238">
        <v>104</v>
      </c>
      <c r="D238" t="s">
        <v>39</v>
      </c>
      <c r="E238">
        <v>105</v>
      </c>
      <c r="F238" t="s">
        <v>23</v>
      </c>
      <c r="G238">
        <v>0</v>
      </c>
      <c r="H238">
        <v>0</v>
      </c>
      <c r="I238">
        <v>1249.8699999999999</v>
      </c>
    </row>
    <row r="239" spans="1:9" x14ac:dyDescent="0.35">
      <c r="A239">
        <v>268</v>
      </c>
      <c r="B239" s="2">
        <v>45390</v>
      </c>
      <c r="C239">
        <v>104</v>
      </c>
      <c r="D239" t="s">
        <v>39</v>
      </c>
      <c r="E239">
        <v>105</v>
      </c>
      <c r="F239" t="s">
        <v>23</v>
      </c>
      <c r="G239">
        <v>0</v>
      </c>
      <c r="H239">
        <v>0</v>
      </c>
      <c r="I239">
        <v>3605.23</v>
      </c>
    </row>
    <row r="240" spans="1:9" x14ac:dyDescent="0.35">
      <c r="A240">
        <v>343</v>
      </c>
      <c r="B240" s="2">
        <v>45390</v>
      </c>
      <c r="C240">
        <v>104</v>
      </c>
      <c r="D240" t="s">
        <v>39</v>
      </c>
      <c r="E240">
        <v>105</v>
      </c>
      <c r="F240" t="s">
        <v>23</v>
      </c>
      <c r="G240">
        <v>1</v>
      </c>
      <c r="H240">
        <v>0</v>
      </c>
      <c r="I240">
        <v>192008.69</v>
      </c>
    </row>
    <row r="241" spans="1:9" x14ac:dyDescent="0.35">
      <c r="A241">
        <v>340</v>
      </c>
      <c r="B241" s="2">
        <v>45387</v>
      </c>
      <c r="C241">
        <v>104</v>
      </c>
      <c r="D241" t="s">
        <v>39</v>
      </c>
      <c r="E241">
        <v>105</v>
      </c>
      <c r="F241" t="s">
        <v>23</v>
      </c>
      <c r="G241">
        <v>1</v>
      </c>
      <c r="H241">
        <v>0</v>
      </c>
      <c r="I241">
        <v>27588.2</v>
      </c>
    </row>
    <row r="242" spans="1:9" x14ac:dyDescent="0.35">
      <c r="A242">
        <v>389</v>
      </c>
      <c r="B242" s="2">
        <v>45387</v>
      </c>
      <c r="C242">
        <v>105</v>
      </c>
      <c r="D242" t="s">
        <v>23</v>
      </c>
      <c r="E242">
        <v>104</v>
      </c>
      <c r="F242" t="s">
        <v>39</v>
      </c>
      <c r="G242">
        <v>0</v>
      </c>
      <c r="H242">
        <v>63502.09</v>
      </c>
      <c r="I242">
        <v>0</v>
      </c>
    </row>
    <row r="243" spans="1:9" x14ac:dyDescent="0.35">
      <c r="A243">
        <v>437</v>
      </c>
      <c r="B243" s="2">
        <v>45387</v>
      </c>
      <c r="C243">
        <v>104</v>
      </c>
      <c r="D243" t="s">
        <v>39</v>
      </c>
      <c r="E243">
        <v>105</v>
      </c>
      <c r="F243" t="s">
        <v>23</v>
      </c>
      <c r="G243">
        <v>0</v>
      </c>
      <c r="H243">
        <v>0</v>
      </c>
      <c r="I243">
        <v>3900</v>
      </c>
    </row>
    <row r="244" spans="1:9" x14ac:dyDescent="0.35">
      <c r="A244">
        <v>336</v>
      </c>
      <c r="B244" s="2">
        <v>45386</v>
      </c>
      <c r="C244">
        <v>104</v>
      </c>
      <c r="D244" t="s">
        <v>39</v>
      </c>
      <c r="E244">
        <v>105</v>
      </c>
      <c r="F244" t="s">
        <v>23</v>
      </c>
      <c r="G244">
        <v>1</v>
      </c>
      <c r="H244">
        <v>0</v>
      </c>
      <c r="I244">
        <v>20733.900000000001</v>
      </c>
    </row>
    <row r="245" spans="1:9" x14ac:dyDescent="0.35">
      <c r="A245">
        <v>388</v>
      </c>
      <c r="B245" s="2">
        <v>45386</v>
      </c>
      <c r="C245">
        <v>105</v>
      </c>
      <c r="D245" t="s">
        <v>23</v>
      </c>
      <c r="E245">
        <v>104</v>
      </c>
      <c r="F245" t="s">
        <v>39</v>
      </c>
      <c r="G245">
        <v>0</v>
      </c>
      <c r="H245">
        <v>20010</v>
      </c>
      <c r="I245">
        <v>0</v>
      </c>
    </row>
    <row r="246" spans="1:9" x14ac:dyDescent="0.35">
      <c r="A246">
        <v>436</v>
      </c>
      <c r="B246" s="2">
        <v>45386</v>
      </c>
      <c r="C246">
        <v>104</v>
      </c>
      <c r="D246" t="s">
        <v>39</v>
      </c>
      <c r="E246">
        <v>105</v>
      </c>
      <c r="F246" t="s">
        <v>23</v>
      </c>
      <c r="G246">
        <v>0</v>
      </c>
      <c r="H246">
        <v>0</v>
      </c>
      <c r="I246">
        <v>3600</v>
      </c>
    </row>
    <row r="247" spans="1:9" x14ac:dyDescent="0.35">
      <c r="A247">
        <v>334</v>
      </c>
      <c r="B247" s="2">
        <v>45385</v>
      </c>
      <c r="C247">
        <v>104</v>
      </c>
      <c r="D247" t="s">
        <v>39</v>
      </c>
      <c r="E247">
        <v>105</v>
      </c>
      <c r="F247" t="s">
        <v>23</v>
      </c>
      <c r="G247">
        <v>1</v>
      </c>
      <c r="H247">
        <v>0</v>
      </c>
      <c r="I247">
        <v>13520.87</v>
      </c>
    </row>
    <row r="248" spans="1:9" x14ac:dyDescent="0.35">
      <c r="A248">
        <v>387</v>
      </c>
      <c r="B248" s="2">
        <v>45385</v>
      </c>
      <c r="C248">
        <v>105</v>
      </c>
      <c r="D248" t="s">
        <v>23</v>
      </c>
      <c r="E248">
        <v>104</v>
      </c>
      <c r="F248" t="s">
        <v>39</v>
      </c>
      <c r="G248">
        <v>0</v>
      </c>
      <c r="H248">
        <v>20000</v>
      </c>
      <c r="I248">
        <v>0</v>
      </c>
    </row>
    <row r="249" spans="1:9" x14ac:dyDescent="0.35">
      <c r="A249">
        <v>434</v>
      </c>
      <c r="B249" s="2">
        <v>45385</v>
      </c>
      <c r="C249">
        <v>104</v>
      </c>
      <c r="D249" t="s">
        <v>39</v>
      </c>
      <c r="E249">
        <v>105</v>
      </c>
      <c r="F249" t="s">
        <v>23</v>
      </c>
      <c r="G249">
        <v>0</v>
      </c>
      <c r="H249">
        <v>0</v>
      </c>
      <c r="I249">
        <v>2959.57</v>
      </c>
    </row>
    <row r="250" spans="1:9" x14ac:dyDescent="0.35">
      <c r="A250">
        <v>331</v>
      </c>
      <c r="B250" s="2">
        <v>45384</v>
      </c>
      <c r="C250">
        <v>104</v>
      </c>
      <c r="D250" t="s">
        <v>39</v>
      </c>
      <c r="E250">
        <v>105</v>
      </c>
      <c r="F250" t="s">
        <v>23</v>
      </c>
      <c r="G250">
        <v>1</v>
      </c>
      <c r="H250">
        <v>0</v>
      </c>
      <c r="I250">
        <v>11922.91</v>
      </c>
    </row>
    <row r="251" spans="1:9" x14ac:dyDescent="0.35">
      <c r="A251">
        <v>386</v>
      </c>
      <c r="B251" s="2">
        <v>45384</v>
      </c>
      <c r="C251">
        <v>105</v>
      </c>
      <c r="D251" t="s">
        <v>23</v>
      </c>
      <c r="E251">
        <v>104</v>
      </c>
      <c r="F251" t="s">
        <v>39</v>
      </c>
      <c r="G251">
        <v>0</v>
      </c>
      <c r="H251">
        <v>37010</v>
      </c>
      <c r="I251">
        <v>0</v>
      </c>
    </row>
    <row r="252" spans="1:9" x14ac:dyDescent="0.35">
      <c r="A252">
        <v>432</v>
      </c>
      <c r="B252" s="2">
        <v>45384</v>
      </c>
      <c r="C252">
        <v>104</v>
      </c>
      <c r="D252" t="s">
        <v>39</v>
      </c>
      <c r="E252">
        <v>105</v>
      </c>
      <c r="F252" t="s">
        <v>23</v>
      </c>
      <c r="G252">
        <v>0</v>
      </c>
      <c r="H252">
        <v>0</v>
      </c>
      <c r="I252">
        <v>3000</v>
      </c>
    </row>
    <row r="253" spans="1:9" x14ac:dyDescent="0.35">
      <c r="A253">
        <v>261</v>
      </c>
      <c r="B253" s="2">
        <v>45383</v>
      </c>
      <c r="C253">
        <v>104</v>
      </c>
      <c r="D253" t="s">
        <v>39</v>
      </c>
      <c r="E253">
        <v>105</v>
      </c>
      <c r="F253" t="s">
        <v>23</v>
      </c>
      <c r="G253">
        <v>1</v>
      </c>
      <c r="H253">
        <v>0</v>
      </c>
      <c r="I253">
        <v>188755.77</v>
      </c>
    </row>
    <row r="254" spans="1:9" x14ac:dyDescent="0.35">
      <c r="A254">
        <v>385</v>
      </c>
      <c r="B254" s="2">
        <v>45383</v>
      </c>
      <c r="C254">
        <v>105</v>
      </c>
      <c r="D254" t="s">
        <v>23</v>
      </c>
      <c r="E254">
        <v>104</v>
      </c>
      <c r="F254" t="s">
        <v>39</v>
      </c>
      <c r="G254">
        <v>0</v>
      </c>
      <c r="H254">
        <v>40010</v>
      </c>
      <c r="I254">
        <v>0</v>
      </c>
    </row>
    <row r="255" spans="1:9" x14ac:dyDescent="0.35">
      <c r="A255">
        <v>429</v>
      </c>
      <c r="B255" s="2">
        <v>45383</v>
      </c>
      <c r="C255">
        <v>104</v>
      </c>
      <c r="D255" t="s">
        <v>39</v>
      </c>
      <c r="E255">
        <v>105</v>
      </c>
      <c r="F255" t="s">
        <v>23</v>
      </c>
      <c r="G255">
        <v>0</v>
      </c>
      <c r="H255">
        <v>0</v>
      </c>
      <c r="I255">
        <v>1600</v>
      </c>
    </row>
    <row r="256" spans="1:9" x14ac:dyDescent="0.35">
      <c r="A256">
        <v>196</v>
      </c>
      <c r="B256" s="2">
        <v>45379</v>
      </c>
      <c r="C256">
        <v>104</v>
      </c>
      <c r="D256" t="s">
        <v>39</v>
      </c>
      <c r="E256">
        <v>105</v>
      </c>
      <c r="F256" t="s">
        <v>23</v>
      </c>
      <c r="G256">
        <v>1</v>
      </c>
      <c r="H256">
        <v>0</v>
      </c>
      <c r="I256">
        <v>19883.11</v>
      </c>
    </row>
    <row r="257" spans="1:9" x14ac:dyDescent="0.35">
      <c r="A257">
        <v>229</v>
      </c>
      <c r="B257" s="2">
        <v>45379</v>
      </c>
      <c r="C257">
        <v>105</v>
      </c>
      <c r="D257" t="s">
        <v>23</v>
      </c>
      <c r="E257">
        <v>104</v>
      </c>
      <c r="F257" t="s">
        <v>39</v>
      </c>
      <c r="G257">
        <v>0</v>
      </c>
      <c r="H257">
        <v>25010</v>
      </c>
      <c r="I257">
        <v>0</v>
      </c>
    </row>
    <row r="258" spans="1:9" x14ac:dyDescent="0.35">
      <c r="A258">
        <v>291</v>
      </c>
      <c r="B258" s="2">
        <v>45379</v>
      </c>
      <c r="C258">
        <v>105</v>
      </c>
      <c r="D258" t="s">
        <v>23</v>
      </c>
      <c r="E258">
        <v>104</v>
      </c>
      <c r="F258" t="s">
        <v>39</v>
      </c>
      <c r="G258">
        <v>0</v>
      </c>
      <c r="H258">
        <v>25010</v>
      </c>
      <c r="I258">
        <v>0</v>
      </c>
    </row>
    <row r="259" spans="1:9" x14ac:dyDescent="0.35">
      <c r="A259">
        <v>359</v>
      </c>
      <c r="B259" s="2">
        <v>45379</v>
      </c>
      <c r="C259">
        <v>104</v>
      </c>
      <c r="D259" t="s">
        <v>39</v>
      </c>
      <c r="E259">
        <v>143</v>
      </c>
      <c r="F259" t="s">
        <v>1237</v>
      </c>
      <c r="G259">
        <v>0</v>
      </c>
      <c r="H259">
        <v>0</v>
      </c>
      <c r="I259">
        <v>800</v>
      </c>
    </row>
    <row r="260" spans="1:9" x14ac:dyDescent="0.35">
      <c r="A260">
        <v>199</v>
      </c>
      <c r="B260" s="2">
        <v>45378</v>
      </c>
      <c r="C260">
        <v>104</v>
      </c>
      <c r="D260" t="s">
        <v>39</v>
      </c>
      <c r="E260">
        <v>105</v>
      </c>
      <c r="F260" t="s">
        <v>23</v>
      </c>
      <c r="G260">
        <v>1</v>
      </c>
      <c r="H260">
        <v>0</v>
      </c>
      <c r="I260">
        <v>12991.65</v>
      </c>
    </row>
    <row r="261" spans="1:9" x14ac:dyDescent="0.35">
      <c r="A261">
        <v>228</v>
      </c>
      <c r="B261" s="2">
        <v>45378</v>
      </c>
      <c r="C261">
        <v>105</v>
      </c>
      <c r="D261" t="s">
        <v>23</v>
      </c>
      <c r="E261">
        <v>104</v>
      </c>
      <c r="F261" t="s">
        <v>39</v>
      </c>
      <c r="G261">
        <v>0</v>
      </c>
      <c r="H261">
        <v>27740</v>
      </c>
      <c r="I261">
        <v>0</v>
      </c>
    </row>
    <row r="262" spans="1:9" x14ac:dyDescent="0.35">
      <c r="A262">
        <v>290</v>
      </c>
      <c r="B262" s="2">
        <v>45378</v>
      </c>
      <c r="C262">
        <v>105</v>
      </c>
      <c r="D262" t="s">
        <v>23</v>
      </c>
      <c r="E262">
        <v>104</v>
      </c>
      <c r="F262" t="s">
        <v>39</v>
      </c>
      <c r="G262">
        <v>0</v>
      </c>
      <c r="H262">
        <v>27740</v>
      </c>
      <c r="I262">
        <v>0</v>
      </c>
    </row>
    <row r="263" spans="1:9" x14ac:dyDescent="0.35">
      <c r="A263">
        <v>202</v>
      </c>
      <c r="B263" s="2">
        <v>45377</v>
      </c>
      <c r="C263">
        <v>104</v>
      </c>
      <c r="D263" t="s">
        <v>39</v>
      </c>
      <c r="E263">
        <v>105</v>
      </c>
      <c r="F263" t="s">
        <v>23</v>
      </c>
      <c r="G263">
        <v>1</v>
      </c>
      <c r="H263">
        <v>0</v>
      </c>
      <c r="I263">
        <v>27275.75</v>
      </c>
    </row>
    <row r="264" spans="1:9" x14ac:dyDescent="0.35">
      <c r="A264">
        <v>227</v>
      </c>
      <c r="B264" s="2">
        <v>45377</v>
      </c>
      <c r="C264">
        <v>105</v>
      </c>
      <c r="D264" t="s">
        <v>23</v>
      </c>
      <c r="E264">
        <v>104</v>
      </c>
      <c r="F264" t="s">
        <v>39</v>
      </c>
      <c r="G264">
        <v>0</v>
      </c>
      <c r="H264">
        <v>40010</v>
      </c>
      <c r="I264">
        <v>0</v>
      </c>
    </row>
    <row r="265" spans="1:9" x14ac:dyDescent="0.35">
      <c r="A265">
        <v>289</v>
      </c>
      <c r="B265" s="2">
        <v>45377</v>
      </c>
      <c r="C265">
        <v>105</v>
      </c>
      <c r="D265" t="s">
        <v>23</v>
      </c>
      <c r="E265">
        <v>104</v>
      </c>
      <c r="F265" t="s">
        <v>39</v>
      </c>
      <c r="G265">
        <v>0</v>
      </c>
      <c r="H265">
        <v>40010</v>
      </c>
      <c r="I265">
        <v>0</v>
      </c>
    </row>
    <row r="266" spans="1:9" x14ac:dyDescent="0.35">
      <c r="A266">
        <v>358</v>
      </c>
      <c r="B266" s="2">
        <v>45377</v>
      </c>
      <c r="C266">
        <v>104</v>
      </c>
      <c r="D266" t="s">
        <v>39</v>
      </c>
      <c r="E266">
        <v>105</v>
      </c>
      <c r="F266" t="s">
        <v>23</v>
      </c>
      <c r="G266">
        <v>0</v>
      </c>
      <c r="H266">
        <v>0</v>
      </c>
      <c r="I266">
        <v>3600</v>
      </c>
    </row>
    <row r="267" spans="1:9" x14ac:dyDescent="0.35">
      <c r="A267">
        <v>193</v>
      </c>
      <c r="B267" s="2">
        <v>45376</v>
      </c>
      <c r="C267">
        <v>104</v>
      </c>
      <c r="D267" t="s">
        <v>39</v>
      </c>
      <c r="E267">
        <v>105</v>
      </c>
      <c r="F267" t="s">
        <v>23</v>
      </c>
      <c r="G267">
        <v>1</v>
      </c>
      <c r="H267">
        <v>0</v>
      </c>
      <c r="I267">
        <v>174610.66</v>
      </c>
    </row>
    <row r="268" spans="1:9" x14ac:dyDescent="0.35">
      <c r="A268">
        <v>226</v>
      </c>
      <c r="B268" s="2">
        <v>45376</v>
      </c>
      <c r="C268">
        <v>105</v>
      </c>
      <c r="D268" t="s">
        <v>23</v>
      </c>
      <c r="E268">
        <v>104</v>
      </c>
      <c r="F268" t="s">
        <v>39</v>
      </c>
      <c r="G268">
        <v>0</v>
      </c>
      <c r="H268">
        <v>90010</v>
      </c>
      <c r="I268">
        <v>0</v>
      </c>
    </row>
    <row r="269" spans="1:9" x14ac:dyDescent="0.35">
      <c r="A269">
        <v>288</v>
      </c>
      <c r="B269" s="2">
        <v>45376</v>
      </c>
      <c r="C269">
        <v>105</v>
      </c>
      <c r="D269" t="s">
        <v>23</v>
      </c>
      <c r="E269">
        <v>104</v>
      </c>
      <c r="F269" t="s">
        <v>39</v>
      </c>
      <c r="G269">
        <v>0</v>
      </c>
      <c r="H269">
        <v>90010</v>
      </c>
      <c r="I269">
        <v>0</v>
      </c>
    </row>
    <row r="270" spans="1:9" x14ac:dyDescent="0.35">
      <c r="A270">
        <v>357</v>
      </c>
      <c r="B270" s="2">
        <v>45376</v>
      </c>
      <c r="C270">
        <v>104</v>
      </c>
      <c r="D270" t="s">
        <v>39</v>
      </c>
      <c r="E270">
        <v>105</v>
      </c>
      <c r="F270" t="s">
        <v>23</v>
      </c>
      <c r="G270">
        <v>0</v>
      </c>
      <c r="H270">
        <v>0</v>
      </c>
      <c r="I270">
        <v>2800</v>
      </c>
    </row>
    <row r="271" spans="1:9" x14ac:dyDescent="0.35">
      <c r="A271">
        <v>205</v>
      </c>
      <c r="B271" s="2">
        <v>45373</v>
      </c>
      <c r="C271">
        <v>104</v>
      </c>
      <c r="D271" t="s">
        <v>39</v>
      </c>
      <c r="E271">
        <v>105</v>
      </c>
      <c r="F271" t="s">
        <v>23</v>
      </c>
      <c r="G271">
        <v>1</v>
      </c>
      <c r="H271">
        <v>0</v>
      </c>
      <c r="I271">
        <v>21976.6</v>
      </c>
    </row>
    <row r="272" spans="1:9" x14ac:dyDescent="0.35">
      <c r="A272">
        <v>225</v>
      </c>
      <c r="B272" s="2">
        <v>45373</v>
      </c>
      <c r="C272">
        <v>105</v>
      </c>
      <c r="D272" t="s">
        <v>23</v>
      </c>
      <c r="E272">
        <v>104</v>
      </c>
      <c r="F272" t="s">
        <v>39</v>
      </c>
      <c r="G272">
        <v>0</v>
      </c>
      <c r="H272">
        <v>35210</v>
      </c>
      <c r="I272">
        <v>0</v>
      </c>
    </row>
    <row r="273" spans="1:9" x14ac:dyDescent="0.35">
      <c r="A273">
        <v>287</v>
      </c>
      <c r="B273" s="2">
        <v>45373</v>
      </c>
      <c r="C273">
        <v>105</v>
      </c>
      <c r="D273" t="s">
        <v>23</v>
      </c>
      <c r="E273">
        <v>104</v>
      </c>
      <c r="F273" t="s">
        <v>39</v>
      </c>
      <c r="G273">
        <v>0</v>
      </c>
      <c r="H273">
        <v>35210</v>
      </c>
      <c r="I273">
        <v>0</v>
      </c>
    </row>
    <row r="274" spans="1:9" x14ac:dyDescent="0.35">
      <c r="A274">
        <v>356</v>
      </c>
      <c r="B274" s="2">
        <v>45373</v>
      </c>
      <c r="C274">
        <v>104</v>
      </c>
      <c r="D274" t="s">
        <v>39</v>
      </c>
      <c r="E274">
        <v>105</v>
      </c>
      <c r="F274" t="s">
        <v>23</v>
      </c>
      <c r="G274">
        <v>0</v>
      </c>
      <c r="H274">
        <v>0</v>
      </c>
      <c r="I274">
        <v>455.23</v>
      </c>
    </row>
    <row r="275" spans="1:9" x14ac:dyDescent="0.35">
      <c r="A275">
        <v>208</v>
      </c>
      <c r="B275" s="2">
        <v>45372</v>
      </c>
      <c r="C275">
        <v>104</v>
      </c>
      <c r="D275" t="s">
        <v>39</v>
      </c>
      <c r="E275">
        <v>105</v>
      </c>
      <c r="F275" t="s">
        <v>23</v>
      </c>
      <c r="G275">
        <v>1</v>
      </c>
      <c r="H275">
        <v>0</v>
      </c>
      <c r="I275">
        <v>26752.17</v>
      </c>
    </row>
    <row r="276" spans="1:9" x14ac:dyDescent="0.35">
      <c r="A276">
        <v>224</v>
      </c>
      <c r="B276" s="2">
        <v>45372</v>
      </c>
      <c r="C276">
        <v>105</v>
      </c>
      <c r="D276" t="s">
        <v>23</v>
      </c>
      <c r="E276">
        <v>104</v>
      </c>
      <c r="F276" t="s">
        <v>39</v>
      </c>
      <c r="G276">
        <v>0</v>
      </c>
      <c r="H276">
        <v>22047.73</v>
      </c>
      <c r="I276">
        <v>0</v>
      </c>
    </row>
    <row r="277" spans="1:9" x14ac:dyDescent="0.35">
      <c r="A277">
        <v>286</v>
      </c>
      <c r="B277" s="2">
        <v>45372</v>
      </c>
      <c r="C277">
        <v>105</v>
      </c>
      <c r="D277" t="s">
        <v>23</v>
      </c>
      <c r="E277">
        <v>104</v>
      </c>
      <c r="F277" t="s">
        <v>39</v>
      </c>
      <c r="G277">
        <v>0</v>
      </c>
      <c r="H277">
        <v>22047.73</v>
      </c>
      <c r="I277">
        <v>0</v>
      </c>
    </row>
    <row r="278" spans="1:9" x14ac:dyDescent="0.35">
      <c r="A278">
        <v>187</v>
      </c>
      <c r="B278" s="2">
        <v>45371</v>
      </c>
      <c r="C278">
        <v>104</v>
      </c>
      <c r="D278" t="s">
        <v>39</v>
      </c>
      <c r="E278">
        <v>105</v>
      </c>
      <c r="F278" t="s">
        <v>23</v>
      </c>
      <c r="G278">
        <v>1</v>
      </c>
      <c r="H278">
        <v>0</v>
      </c>
      <c r="I278">
        <v>26843.439999999999</v>
      </c>
    </row>
    <row r="279" spans="1:9" x14ac:dyDescent="0.35">
      <c r="A279">
        <v>223</v>
      </c>
      <c r="B279" s="2">
        <v>45371</v>
      </c>
      <c r="C279">
        <v>105</v>
      </c>
      <c r="D279" t="s">
        <v>23</v>
      </c>
      <c r="E279">
        <v>104</v>
      </c>
      <c r="F279" t="s">
        <v>39</v>
      </c>
      <c r="G279">
        <v>0</v>
      </c>
      <c r="H279">
        <v>58047.12</v>
      </c>
      <c r="I279">
        <v>0</v>
      </c>
    </row>
    <row r="280" spans="1:9" x14ac:dyDescent="0.35">
      <c r="A280">
        <v>284</v>
      </c>
      <c r="B280" s="2">
        <v>45371</v>
      </c>
      <c r="C280">
        <v>105</v>
      </c>
      <c r="D280" t="s">
        <v>23</v>
      </c>
      <c r="E280">
        <v>104</v>
      </c>
      <c r="F280" t="s">
        <v>39</v>
      </c>
      <c r="G280">
        <v>0</v>
      </c>
      <c r="H280">
        <v>58047.12</v>
      </c>
      <c r="I280">
        <v>0</v>
      </c>
    </row>
    <row r="281" spans="1:9" x14ac:dyDescent="0.35">
      <c r="A281">
        <v>285</v>
      </c>
      <c r="B281" s="2">
        <v>45371</v>
      </c>
      <c r="C281">
        <v>105</v>
      </c>
      <c r="D281" t="s">
        <v>23</v>
      </c>
      <c r="E281">
        <v>104</v>
      </c>
      <c r="F281" t="s">
        <v>39</v>
      </c>
      <c r="G281">
        <v>0</v>
      </c>
      <c r="H281">
        <v>58047.12</v>
      </c>
      <c r="I281">
        <v>0</v>
      </c>
    </row>
    <row r="282" spans="1:9" x14ac:dyDescent="0.35">
      <c r="A282">
        <v>355</v>
      </c>
      <c r="B282" s="2">
        <v>45371</v>
      </c>
      <c r="C282">
        <v>104</v>
      </c>
      <c r="D282" t="s">
        <v>39</v>
      </c>
      <c r="E282">
        <v>105</v>
      </c>
      <c r="F282" t="s">
        <v>23</v>
      </c>
      <c r="G282">
        <v>0</v>
      </c>
      <c r="H282">
        <v>0</v>
      </c>
      <c r="I282">
        <v>3500</v>
      </c>
    </row>
    <row r="283" spans="1:9" x14ac:dyDescent="0.35">
      <c r="A283">
        <v>190</v>
      </c>
      <c r="B283" s="2">
        <v>45370</v>
      </c>
      <c r="C283">
        <v>104</v>
      </c>
      <c r="D283" t="s">
        <v>39</v>
      </c>
      <c r="E283">
        <v>105</v>
      </c>
      <c r="F283" t="s">
        <v>23</v>
      </c>
      <c r="G283">
        <v>1</v>
      </c>
      <c r="H283">
        <v>0</v>
      </c>
      <c r="I283">
        <v>13877.39</v>
      </c>
    </row>
    <row r="284" spans="1:9" x14ac:dyDescent="0.35">
      <c r="A284">
        <v>222</v>
      </c>
      <c r="B284" s="2">
        <v>45370</v>
      </c>
      <c r="C284">
        <v>105</v>
      </c>
      <c r="D284" t="s">
        <v>23</v>
      </c>
      <c r="E284">
        <v>104</v>
      </c>
      <c r="F284" t="s">
        <v>39</v>
      </c>
      <c r="G284">
        <v>0</v>
      </c>
      <c r="H284">
        <v>37010</v>
      </c>
      <c r="I284">
        <v>0</v>
      </c>
    </row>
    <row r="285" spans="1:9" x14ac:dyDescent="0.35">
      <c r="A285">
        <v>283</v>
      </c>
      <c r="B285" s="2">
        <v>45370</v>
      </c>
      <c r="C285">
        <v>105</v>
      </c>
      <c r="D285" t="s">
        <v>23</v>
      </c>
      <c r="E285">
        <v>104</v>
      </c>
      <c r="F285" t="s">
        <v>39</v>
      </c>
      <c r="G285">
        <v>0</v>
      </c>
      <c r="H285">
        <v>37010</v>
      </c>
      <c r="I285">
        <v>0</v>
      </c>
    </row>
    <row r="286" spans="1:9" x14ac:dyDescent="0.35">
      <c r="A286">
        <v>354</v>
      </c>
      <c r="B286" s="2">
        <v>45370</v>
      </c>
      <c r="C286">
        <v>104</v>
      </c>
      <c r="D286" t="s">
        <v>39</v>
      </c>
      <c r="E286">
        <v>105</v>
      </c>
      <c r="F286" t="s">
        <v>23</v>
      </c>
      <c r="G286">
        <v>0</v>
      </c>
      <c r="H286">
        <v>0</v>
      </c>
      <c r="I286">
        <v>3123.59</v>
      </c>
    </row>
    <row r="287" spans="1:9" x14ac:dyDescent="0.35">
      <c r="A287">
        <v>184</v>
      </c>
      <c r="B287" s="2">
        <v>45369</v>
      </c>
      <c r="C287">
        <v>104</v>
      </c>
      <c r="D287" t="s">
        <v>39</v>
      </c>
      <c r="E287">
        <v>105</v>
      </c>
      <c r="F287" t="s">
        <v>23</v>
      </c>
      <c r="G287">
        <v>1</v>
      </c>
      <c r="H287">
        <v>0</v>
      </c>
      <c r="I287">
        <v>188176.32</v>
      </c>
    </row>
    <row r="288" spans="1:9" x14ac:dyDescent="0.35">
      <c r="A288">
        <v>220</v>
      </c>
      <c r="B288" s="2">
        <v>45369</v>
      </c>
      <c r="C288">
        <v>105</v>
      </c>
      <c r="D288" t="s">
        <v>23</v>
      </c>
      <c r="E288">
        <v>104</v>
      </c>
      <c r="F288" t="s">
        <v>39</v>
      </c>
      <c r="G288">
        <v>0</v>
      </c>
      <c r="H288">
        <v>72994.58</v>
      </c>
      <c r="I288">
        <v>0</v>
      </c>
    </row>
    <row r="289" spans="1:9" x14ac:dyDescent="0.35">
      <c r="A289">
        <v>221</v>
      </c>
      <c r="B289" s="2">
        <v>45369</v>
      </c>
      <c r="C289">
        <v>143</v>
      </c>
      <c r="D289" t="s">
        <v>1237</v>
      </c>
      <c r="E289">
        <v>104</v>
      </c>
      <c r="F289" t="s">
        <v>39</v>
      </c>
      <c r="G289">
        <v>0</v>
      </c>
      <c r="H289">
        <v>1680</v>
      </c>
      <c r="I289">
        <v>0</v>
      </c>
    </row>
    <row r="290" spans="1:9" x14ac:dyDescent="0.35">
      <c r="A290">
        <v>282</v>
      </c>
      <c r="B290" s="2">
        <v>45369</v>
      </c>
      <c r="C290">
        <v>105</v>
      </c>
      <c r="D290" t="s">
        <v>23</v>
      </c>
      <c r="E290">
        <v>104</v>
      </c>
      <c r="F290" t="s">
        <v>39</v>
      </c>
      <c r="G290">
        <v>0</v>
      </c>
      <c r="H290">
        <v>72994.58</v>
      </c>
      <c r="I290">
        <v>0</v>
      </c>
    </row>
    <row r="291" spans="1:9" x14ac:dyDescent="0.35">
      <c r="A291">
        <v>160</v>
      </c>
      <c r="B291" s="2">
        <v>45366</v>
      </c>
      <c r="C291">
        <v>104</v>
      </c>
      <c r="D291" t="s">
        <v>39</v>
      </c>
      <c r="E291">
        <v>105</v>
      </c>
      <c r="F291" t="s">
        <v>23</v>
      </c>
      <c r="G291">
        <v>1</v>
      </c>
      <c r="H291">
        <v>0</v>
      </c>
      <c r="I291">
        <v>23000.38</v>
      </c>
    </row>
    <row r="292" spans="1:9" x14ac:dyDescent="0.35">
      <c r="A292">
        <v>181</v>
      </c>
      <c r="B292" s="2">
        <v>45366</v>
      </c>
      <c r="C292">
        <v>104</v>
      </c>
      <c r="D292" t="s">
        <v>39</v>
      </c>
      <c r="E292">
        <v>105</v>
      </c>
      <c r="F292" t="s">
        <v>23</v>
      </c>
      <c r="G292">
        <v>1</v>
      </c>
      <c r="H292">
        <v>0</v>
      </c>
      <c r="I292">
        <v>23000.38</v>
      </c>
    </row>
    <row r="293" spans="1:9" x14ac:dyDescent="0.35">
      <c r="A293">
        <v>219</v>
      </c>
      <c r="B293" s="2">
        <v>45366</v>
      </c>
      <c r="C293">
        <v>105</v>
      </c>
      <c r="D293" t="s">
        <v>23</v>
      </c>
      <c r="E293">
        <v>104</v>
      </c>
      <c r="F293" t="s">
        <v>39</v>
      </c>
      <c r="G293">
        <v>0</v>
      </c>
      <c r="H293">
        <v>28151.9</v>
      </c>
      <c r="I293">
        <v>0</v>
      </c>
    </row>
    <row r="294" spans="1:9" x14ac:dyDescent="0.35">
      <c r="A294">
        <v>281</v>
      </c>
      <c r="B294" s="2">
        <v>45366</v>
      </c>
      <c r="C294">
        <v>104</v>
      </c>
      <c r="D294" t="s">
        <v>39</v>
      </c>
      <c r="E294">
        <v>104</v>
      </c>
      <c r="F294" t="s">
        <v>39</v>
      </c>
      <c r="G294">
        <v>0</v>
      </c>
      <c r="H294">
        <v>28151.9</v>
      </c>
      <c r="I294">
        <v>28151.9</v>
      </c>
    </row>
    <row r="295" spans="1:9" x14ac:dyDescent="0.35">
      <c r="A295">
        <v>353</v>
      </c>
      <c r="B295" s="2">
        <v>45366</v>
      </c>
      <c r="C295">
        <v>104</v>
      </c>
      <c r="D295" t="s">
        <v>39</v>
      </c>
      <c r="E295">
        <v>105</v>
      </c>
      <c r="F295" t="s">
        <v>23</v>
      </c>
      <c r="G295">
        <v>0</v>
      </c>
      <c r="H295">
        <v>0</v>
      </c>
      <c r="I295">
        <v>2567.38</v>
      </c>
    </row>
    <row r="296" spans="1:9" x14ac:dyDescent="0.35">
      <c r="A296">
        <v>180</v>
      </c>
      <c r="B296" s="2">
        <v>45365</v>
      </c>
      <c r="C296">
        <v>104</v>
      </c>
      <c r="D296" t="s">
        <v>39</v>
      </c>
      <c r="E296">
        <v>105</v>
      </c>
      <c r="F296" t="s">
        <v>23</v>
      </c>
      <c r="G296">
        <v>1</v>
      </c>
      <c r="H296">
        <v>0</v>
      </c>
      <c r="I296">
        <v>18254.47</v>
      </c>
    </row>
    <row r="297" spans="1:9" x14ac:dyDescent="0.35">
      <c r="A297">
        <v>218</v>
      </c>
      <c r="B297" s="2">
        <v>45365</v>
      </c>
      <c r="C297">
        <v>105</v>
      </c>
      <c r="D297" t="s">
        <v>23</v>
      </c>
      <c r="E297">
        <v>104</v>
      </c>
      <c r="F297" t="s">
        <v>39</v>
      </c>
      <c r="G297">
        <v>0</v>
      </c>
      <c r="H297">
        <v>33000</v>
      </c>
      <c r="I297">
        <v>0</v>
      </c>
    </row>
    <row r="298" spans="1:9" x14ac:dyDescent="0.35">
      <c r="A298">
        <v>280</v>
      </c>
      <c r="B298" s="2">
        <v>45365</v>
      </c>
      <c r="C298">
        <v>105</v>
      </c>
      <c r="D298" t="s">
        <v>23</v>
      </c>
      <c r="E298">
        <v>104</v>
      </c>
      <c r="F298" t="s">
        <v>39</v>
      </c>
      <c r="G298">
        <v>0</v>
      </c>
      <c r="H298">
        <v>33000</v>
      </c>
      <c r="I298">
        <v>0</v>
      </c>
    </row>
    <row r="299" spans="1:9" x14ac:dyDescent="0.35">
      <c r="A299">
        <v>179</v>
      </c>
      <c r="B299" s="2">
        <v>45364</v>
      </c>
      <c r="C299">
        <v>104</v>
      </c>
      <c r="D299" t="s">
        <v>39</v>
      </c>
      <c r="E299">
        <v>105</v>
      </c>
      <c r="F299" t="s">
        <v>23</v>
      </c>
      <c r="G299">
        <v>1</v>
      </c>
      <c r="H299">
        <v>0</v>
      </c>
      <c r="I299">
        <v>21035.39</v>
      </c>
    </row>
    <row r="300" spans="1:9" x14ac:dyDescent="0.35">
      <c r="A300">
        <v>352</v>
      </c>
      <c r="B300" s="2">
        <v>45364</v>
      </c>
      <c r="C300">
        <v>104</v>
      </c>
      <c r="D300" t="s">
        <v>39</v>
      </c>
      <c r="E300">
        <v>105</v>
      </c>
      <c r="F300" t="s">
        <v>23</v>
      </c>
      <c r="G300">
        <v>0</v>
      </c>
      <c r="H300">
        <v>0</v>
      </c>
      <c r="I300">
        <v>604.36</v>
      </c>
    </row>
    <row r="301" spans="1:9" x14ac:dyDescent="0.35">
      <c r="A301">
        <v>178</v>
      </c>
      <c r="B301" s="2">
        <v>45363</v>
      </c>
      <c r="C301">
        <v>104</v>
      </c>
      <c r="D301" t="s">
        <v>39</v>
      </c>
      <c r="E301">
        <v>105</v>
      </c>
      <c r="F301" t="s">
        <v>23</v>
      </c>
      <c r="G301">
        <v>1</v>
      </c>
      <c r="H301">
        <v>0</v>
      </c>
      <c r="I301">
        <v>15781.6</v>
      </c>
    </row>
    <row r="302" spans="1:9" x14ac:dyDescent="0.35">
      <c r="A302">
        <v>217</v>
      </c>
      <c r="B302" s="2">
        <v>45363</v>
      </c>
      <c r="C302">
        <v>105</v>
      </c>
      <c r="D302" t="s">
        <v>23</v>
      </c>
      <c r="E302">
        <v>104</v>
      </c>
      <c r="F302" t="s">
        <v>39</v>
      </c>
      <c r="G302">
        <v>0</v>
      </c>
      <c r="H302">
        <v>52010</v>
      </c>
      <c r="I302">
        <v>0</v>
      </c>
    </row>
    <row r="303" spans="1:9" x14ac:dyDescent="0.35">
      <c r="A303">
        <v>279</v>
      </c>
      <c r="B303" s="2">
        <v>45363</v>
      </c>
      <c r="C303">
        <v>105</v>
      </c>
      <c r="D303" t="s">
        <v>23</v>
      </c>
      <c r="E303">
        <v>104</v>
      </c>
      <c r="F303" t="s">
        <v>39</v>
      </c>
      <c r="G303">
        <v>0</v>
      </c>
      <c r="H303">
        <v>52010</v>
      </c>
      <c r="I303">
        <v>0</v>
      </c>
    </row>
    <row r="304" spans="1:9" x14ac:dyDescent="0.35">
      <c r="A304">
        <v>177</v>
      </c>
      <c r="B304" s="2">
        <v>45362</v>
      </c>
      <c r="C304">
        <v>104</v>
      </c>
      <c r="D304" t="s">
        <v>39</v>
      </c>
      <c r="E304">
        <v>105</v>
      </c>
      <c r="F304" t="s">
        <v>23</v>
      </c>
      <c r="G304">
        <v>1</v>
      </c>
      <c r="H304">
        <v>0</v>
      </c>
      <c r="I304">
        <v>163462.78</v>
      </c>
    </row>
    <row r="305" spans="1:9" x14ac:dyDescent="0.35">
      <c r="A305">
        <v>216</v>
      </c>
      <c r="B305" s="2">
        <v>45362</v>
      </c>
      <c r="C305">
        <v>105</v>
      </c>
      <c r="D305" t="s">
        <v>23</v>
      </c>
      <c r="E305">
        <v>104</v>
      </c>
      <c r="F305" t="s">
        <v>39</v>
      </c>
      <c r="G305">
        <v>0</v>
      </c>
      <c r="H305">
        <v>23010</v>
      </c>
      <c r="I305">
        <v>0</v>
      </c>
    </row>
    <row r="306" spans="1:9" x14ac:dyDescent="0.35">
      <c r="A306">
        <v>278</v>
      </c>
      <c r="B306" s="2">
        <v>45362</v>
      </c>
      <c r="C306">
        <v>105</v>
      </c>
      <c r="D306" t="s">
        <v>23</v>
      </c>
      <c r="E306">
        <v>104</v>
      </c>
      <c r="F306" t="s">
        <v>39</v>
      </c>
      <c r="G306">
        <v>0</v>
      </c>
      <c r="H306">
        <v>23010</v>
      </c>
      <c r="I306">
        <v>0</v>
      </c>
    </row>
    <row r="307" spans="1:9" x14ac:dyDescent="0.35">
      <c r="A307">
        <v>351</v>
      </c>
      <c r="B307" s="2">
        <v>45362</v>
      </c>
      <c r="C307">
        <v>104</v>
      </c>
      <c r="D307" t="s">
        <v>39</v>
      </c>
      <c r="E307">
        <v>105</v>
      </c>
      <c r="F307" t="s">
        <v>23</v>
      </c>
      <c r="G307">
        <v>0</v>
      </c>
      <c r="H307">
        <v>0</v>
      </c>
      <c r="I307">
        <v>5654.03</v>
      </c>
    </row>
    <row r="308" spans="1:9" x14ac:dyDescent="0.35">
      <c r="A308">
        <v>176</v>
      </c>
      <c r="B308" s="2">
        <v>45359</v>
      </c>
      <c r="C308">
        <v>104</v>
      </c>
      <c r="D308" t="s">
        <v>39</v>
      </c>
      <c r="E308">
        <v>105</v>
      </c>
      <c r="F308" t="s">
        <v>23</v>
      </c>
      <c r="G308">
        <v>1</v>
      </c>
      <c r="H308">
        <v>0</v>
      </c>
      <c r="I308">
        <v>18513.560000000001</v>
      </c>
    </row>
    <row r="309" spans="1:9" x14ac:dyDescent="0.35">
      <c r="A309">
        <v>215</v>
      </c>
      <c r="B309" s="2">
        <v>45359</v>
      </c>
      <c r="C309">
        <v>105</v>
      </c>
      <c r="D309" t="s">
        <v>23</v>
      </c>
      <c r="E309">
        <v>104</v>
      </c>
      <c r="F309" t="s">
        <v>39</v>
      </c>
      <c r="G309">
        <v>0</v>
      </c>
      <c r="H309">
        <v>33000</v>
      </c>
      <c r="I309">
        <v>0</v>
      </c>
    </row>
    <row r="310" spans="1:9" x14ac:dyDescent="0.35">
      <c r="A310">
        <v>277</v>
      </c>
      <c r="B310" s="2">
        <v>45359</v>
      </c>
      <c r="C310">
        <v>105</v>
      </c>
      <c r="D310" t="s">
        <v>23</v>
      </c>
      <c r="E310">
        <v>104</v>
      </c>
      <c r="F310" t="s">
        <v>39</v>
      </c>
      <c r="G310">
        <v>0</v>
      </c>
      <c r="H310">
        <v>33000</v>
      </c>
      <c r="I310">
        <v>0</v>
      </c>
    </row>
    <row r="311" spans="1:9" x14ac:dyDescent="0.35">
      <c r="A311">
        <v>350</v>
      </c>
      <c r="B311" s="2">
        <v>45359</v>
      </c>
      <c r="C311">
        <v>104</v>
      </c>
      <c r="D311" t="s">
        <v>39</v>
      </c>
      <c r="E311">
        <v>105</v>
      </c>
      <c r="F311" t="s">
        <v>23</v>
      </c>
      <c r="G311">
        <v>0</v>
      </c>
      <c r="H311">
        <v>0</v>
      </c>
      <c r="I311">
        <v>9601.2099999999991</v>
      </c>
    </row>
    <row r="312" spans="1:9" x14ac:dyDescent="0.35">
      <c r="A312">
        <v>175</v>
      </c>
      <c r="B312" s="2">
        <v>45358</v>
      </c>
      <c r="C312">
        <v>104</v>
      </c>
      <c r="D312" t="s">
        <v>39</v>
      </c>
      <c r="E312">
        <v>105</v>
      </c>
      <c r="F312" t="s">
        <v>23</v>
      </c>
      <c r="G312">
        <v>1</v>
      </c>
      <c r="H312">
        <v>0</v>
      </c>
      <c r="I312">
        <v>17358.669999999998</v>
      </c>
    </row>
    <row r="313" spans="1:9" x14ac:dyDescent="0.35">
      <c r="A313">
        <v>214</v>
      </c>
      <c r="B313" s="2">
        <v>45358</v>
      </c>
      <c r="C313">
        <v>105</v>
      </c>
      <c r="D313" t="s">
        <v>23</v>
      </c>
      <c r="E313">
        <v>104</v>
      </c>
      <c r="F313" t="s">
        <v>39</v>
      </c>
      <c r="G313">
        <v>0</v>
      </c>
      <c r="H313">
        <v>14280</v>
      </c>
      <c r="I313">
        <v>0</v>
      </c>
    </row>
    <row r="314" spans="1:9" x14ac:dyDescent="0.35">
      <c r="A314">
        <v>276</v>
      </c>
      <c r="B314" s="2">
        <v>45358</v>
      </c>
      <c r="C314">
        <v>105</v>
      </c>
      <c r="D314" t="s">
        <v>23</v>
      </c>
      <c r="E314">
        <v>104</v>
      </c>
      <c r="F314" t="s">
        <v>39</v>
      </c>
      <c r="G314">
        <v>0</v>
      </c>
      <c r="H314">
        <v>14280</v>
      </c>
      <c r="I314">
        <v>0</v>
      </c>
    </row>
    <row r="315" spans="1:9" x14ac:dyDescent="0.35">
      <c r="A315">
        <v>174</v>
      </c>
      <c r="B315" s="2">
        <v>45357</v>
      </c>
      <c r="C315">
        <v>104</v>
      </c>
      <c r="D315" t="s">
        <v>39</v>
      </c>
      <c r="E315">
        <v>105</v>
      </c>
      <c r="F315" t="s">
        <v>23</v>
      </c>
      <c r="G315">
        <v>1</v>
      </c>
      <c r="H315">
        <v>0</v>
      </c>
      <c r="I315">
        <v>7734.49</v>
      </c>
    </row>
    <row r="316" spans="1:9" x14ac:dyDescent="0.35">
      <c r="A316">
        <v>212</v>
      </c>
      <c r="B316" s="2">
        <v>45357</v>
      </c>
      <c r="C316">
        <v>105</v>
      </c>
      <c r="D316" t="s">
        <v>23</v>
      </c>
      <c r="E316">
        <v>104</v>
      </c>
      <c r="F316" t="s">
        <v>39</v>
      </c>
      <c r="G316">
        <v>0</v>
      </c>
      <c r="H316">
        <v>54647</v>
      </c>
      <c r="I316">
        <v>0</v>
      </c>
    </row>
    <row r="317" spans="1:9" x14ac:dyDescent="0.35">
      <c r="A317">
        <v>213</v>
      </c>
      <c r="B317" s="2">
        <v>45357</v>
      </c>
      <c r="C317">
        <v>143</v>
      </c>
      <c r="D317" t="s">
        <v>1237</v>
      </c>
      <c r="E317">
        <v>104</v>
      </c>
      <c r="F317" t="s">
        <v>39</v>
      </c>
      <c r="G317">
        <v>0</v>
      </c>
      <c r="H317">
        <v>849.66</v>
      </c>
      <c r="I317">
        <v>0</v>
      </c>
    </row>
    <row r="318" spans="1:9" x14ac:dyDescent="0.35">
      <c r="A318">
        <v>275</v>
      </c>
      <c r="B318" s="2">
        <v>45357</v>
      </c>
      <c r="C318">
        <v>105</v>
      </c>
      <c r="D318" t="s">
        <v>23</v>
      </c>
      <c r="E318">
        <v>104</v>
      </c>
      <c r="F318" t="s">
        <v>39</v>
      </c>
      <c r="G318">
        <v>0</v>
      </c>
      <c r="H318">
        <v>54647</v>
      </c>
      <c r="I318">
        <v>0</v>
      </c>
    </row>
    <row r="319" spans="1:9" x14ac:dyDescent="0.35">
      <c r="A319">
        <v>173</v>
      </c>
      <c r="B319" s="2">
        <v>45356</v>
      </c>
      <c r="C319">
        <v>104</v>
      </c>
      <c r="D319" t="s">
        <v>39</v>
      </c>
      <c r="E319">
        <v>105</v>
      </c>
      <c r="F319" t="s">
        <v>23</v>
      </c>
      <c r="G319">
        <v>1</v>
      </c>
      <c r="H319">
        <v>0</v>
      </c>
      <c r="I319">
        <v>16333.81</v>
      </c>
    </row>
    <row r="320" spans="1:9" x14ac:dyDescent="0.35">
      <c r="A320">
        <v>211</v>
      </c>
      <c r="B320" s="2">
        <v>45356</v>
      </c>
      <c r="C320">
        <v>105</v>
      </c>
      <c r="D320" t="s">
        <v>23</v>
      </c>
      <c r="E320">
        <v>104</v>
      </c>
      <c r="F320" t="s">
        <v>39</v>
      </c>
      <c r="G320">
        <v>0</v>
      </c>
      <c r="H320">
        <v>26210</v>
      </c>
      <c r="I320">
        <v>0</v>
      </c>
    </row>
    <row r="321" spans="1:9" x14ac:dyDescent="0.35">
      <c r="A321">
        <v>274</v>
      </c>
      <c r="B321" s="2">
        <v>45356</v>
      </c>
      <c r="C321">
        <v>105</v>
      </c>
      <c r="D321" t="s">
        <v>23</v>
      </c>
      <c r="E321">
        <v>104</v>
      </c>
      <c r="F321" t="s">
        <v>39</v>
      </c>
      <c r="G321">
        <v>0</v>
      </c>
      <c r="H321">
        <v>26210</v>
      </c>
      <c r="I321">
        <v>0</v>
      </c>
    </row>
    <row r="322" spans="1:9" x14ac:dyDescent="0.35">
      <c r="A322">
        <v>349</v>
      </c>
      <c r="B322" s="2">
        <v>45356</v>
      </c>
      <c r="C322">
        <v>104</v>
      </c>
      <c r="D322" t="s">
        <v>39</v>
      </c>
      <c r="E322">
        <v>105</v>
      </c>
      <c r="F322" t="s">
        <v>23</v>
      </c>
      <c r="G322">
        <v>0</v>
      </c>
      <c r="H322">
        <v>0</v>
      </c>
      <c r="I322">
        <v>421.29</v>
      </c>
    </row>
    <row r="323" spans="1:9" x14ac:dyDescent="0.35">
      <c r="A323">
        <v>172</v>
      </c>
      <c r="B323" s="2">
        <v>45355</v>
      </c>
      <c r="C323">
        <v>104</v>
      </c>
      <c r="D323" t="s">
        <v>39</v>
      </c>
      <c r="E323">
        <v>105</v>
      </c>
      <c r="F323" t="s">
        <v>23</v>
      </c>
      <c r="G323">
        <v>1</v>
      </c>
      <c r="H323">
        <v>0</v>
      </c>
      <c r="I323">
        <v>162940.18</v>
      </c>
    </row>
    <row r="324" spans="1:9" x14ac:dyDescent="0.35">
      <c r="A324">
        <v>210</v>
      </c>
      <c r="B324" s="2">
        <v>45355</v>
      </c>
      <c r="C324">
        <v>105</v>
      </c>
      <c r="D324" t="s">
        <v>23</v>
      </c>
      <c r="E324">
        <v>104</v>
      </c>
      <c r="F324" t="s">
        <v>39</v>
      </c>
      <c r="G324">
        <v>0</v>
      </c>
      <c r="H324">
        <v>40584.22</v>
      </c>
      <c r="I324">
        <v>0</v>
      </c>
    </row>
    <row r="325" spans="1:9" x14ac:dyDescent="0.35">
      <c r="A325">
        <v>273</v>
      </c>
      <c r="B325" s="2">
        <v>45355</v>
      </c>
      <c r="C325">
        <v>105</v>
      </c>
      <c r="D325" t="s">
        <v>23</v>
      </c>
      <c r="E325">
        <v>104</v>
      </c>
      <c r="F325" t="s">
        <v>39</v>
      </c>
      <c r="G325">
        <v>0</v>
      </c>
      <c r="H325">
        <v>40584.22</v>
      </c>
      <c r="I325">
        <v>0</v>
      </c>
    </row>
    <row r="326" spans="1:9" x14ac:dyDescent="0.35">
      <c r="A326">
        <v>171</v>
      </c>
      <c r="B326" s="2">
        <v>45352</v>
      </c>
      <c r="C326">
        <v>104</v>
      </c>
      <c r="D326" t="s">
        <v>39</v>
      </c>
      <c r="E326">
        <v>105</v>
      </c>
      <c r="F326" t="s">
        <v>23</v>
      </c>
      <c r="G326">
        <v>1</v>
      </c>
      <c r="H326">
        <v>0</v>
      </c>
      <c r="I326">
        <v>20858.71</v>
      </c>
    </row>
    <row r="327" spans="1:9" x14ac:dyDescent="0.35">
      <c r="A327">
        <v>209</v>
      </c>
      <c r="B327" s="2">
        <v>45352</v>
      </c>
      <c r="C327">
        <v>105</v>
      </c>
      <c r="D327" t="s">
        <v>23</v>
      </c>
      <c r="E327">
        <v>104</v>
      </c>
      <c r="F327" t="s">
        <v>39</v>
      </c>
      <c r="G327">
        <v>0</v>
      </c>
      <c r="H327">
        <v>33702.639999999999</v>
      </c>
      <c r="I327">
        <v>0</v>
      </c>
    </row>
    <row r="328" spans="1:9" x14ac:dyDescent="0.35">
      <c r="A328">
        <v>272</v>
      </c>
      <c r="B328" s="2">
        <v>45352</v>
      </c>
      <c r="C328">
        <v>105</v>
      </c>
      <c r="D328" t="s">
        <v>23</v>
      </c>
      <c r="E328">
        <v>104</v>
      </c>
      <c r="F328" t="s">
        <v>39</v>
      </c>
      <c r="G328">
        <v>0</v>
      </c>
      <c r="H328">
        <v>33702.639999999999</v>
      </c>
      <c r="I328">
        <v>0</v>
      </c>
    </row>
    <row r="329" spans="1:9" x14ac:dyDescent="0.35">
      <c r="A329">
        <v>348</v>
      </c>
      <c r="B329" s="2">
        <v>45352</v>
      </c>
      <c r="C329">
        <v>104</v>
      </c>
      <c r="D329" t="s">
        <v>39</v>
      </c>
      <c r="E329">
        <v>105</v>
      </c>
      <c r="F329" t="s">
        <v>23</v>
      </c>
      <c r="G329">
        <v>0</v>
      </c>
      <c r="H329">
        <v>0</v>
      </c>
      <c r="I329">
        <v>4444.25</v>
      </c>
    </row>
    <row r="330" spans="1:9" x14ac:dyDescent="0.35">
      <c r="A330">
        <v>1070</v>
      </c>
      <c r="B330" s="22"/>
      <c r="C330">
        <v>104</v>
      </c>
      <c r="D330" t="s">
        <v>39</v>
      </c>
      <c r="E330">
        <v>105</v>
      </c>
      <c r="F330" t="s">
        <v>23</v>
      </c>
      <c r="G330">
        <v>0</v>
      </c>
      <c r="H330">
        <v>0</v>
      </c>
      <c r="I330">
        <v>5700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df_taxas_bancarias</vt:lpstr>
      <vt:lpstr>df_faturam_zig</vt:lpstr>
      <vt:lpstr>df_receitas_extraord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2024-08-12T18:30:48Z</dcterms:modified>
</cp:coreProperties>
</file>