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bna\Lubna\PURDUE UNIV_Business Analysis\Excel\Project\BA-With-Excel-Revamp-2021-main\"/>
    </mc:Choice>
  </mc:AlternateContent>
  <xr:revisionPtr revIDLastSave="0" documentId="8_{BA699995-1DD6-4411-90B0-6B15561D7CF0}" xr6:coauthVersionLast="47" xr6:coauthVersionMax="47" xr10:uidLastSave="{00000000-0000-0000-0000-000000000000}"/>
  <bookViews>
    <workbookView xWindow="-120" yWindow="-120" windowWidth="29040" windowHeight="15720" activeTab="2" xr2:uid="{E39F1B53-3127-4D6C-88BD-079CCE5E8692}"/>
  </bookViews>
  <sheets>
    <sheet name="Original Data" sheetId="4" r:id="rId1"/>
    <sheet name="Multiple Regression" sheetId="5" r:id="rId2"/>
    <sheet name="Tips" sheetId="1" r:id="rId3"/>
    <sheet name="Actual Tip vs Projected Tip" sheetId="3" r:id="rId4"/>
  </sheets>
  <definedNames>
    <definedName name="_xlnm._FilterDatabase" localSheetId="3" hidden="1">'Actual Tip vs Projected Tip'!$A$1:$C$244</definedName>
    <definedName name="_xlnm._FilterDatabase" localSheetId="2" hidden="1">Tips!$A$1:$K$246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2" i="1" l="1"/>
  <c r="Y1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U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S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" i="1"/>
  <c r="F246" i="1" l="1"/>
  <c r="G246" i="1"/>
  <c r="H246" i="1"/>
  <c r="I246" i="1"/>
  <c r="J246" i="1"/>
  <c r="E246" i="1"/>
  <c r="H2" i="1" a="1"/>
  <c r="H2" i="1" s="1"/>
  <c r="G2" i="1"/>
  <c r="F2" i="1"/>
  <c r="E2" i="1"/>
  <c r="L2" i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" i="3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<sst xmlns="http://schemas.openxmlformats.org/spreadsheetml/2006/main" count="2024" uniqueCount="65">
  <si>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</si>
  <si>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</si>
  <si>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</si>
  <si>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</si>
  <si>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</si>
  <si>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</si>
  <si>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</si>
  <si>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</si>
  <si>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</si>
  <si>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</si>
  <si>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</si>
  <si>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</si>
  <si>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</si>
  <si>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</si>
  <si>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</si>
  <si>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</si>
  <si>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</si>
  <si>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</si>
  <si>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</si>
  <si>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</si>
  <si>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</si>
  <si>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</si>
  <si>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</si>
  <si>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</si>
  <si>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</si>
  <si>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</si>
  <si>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Sex encoded</t>
  </si>
  <si>
    <t>Smoker encoded</t>
  </si>
  <si>
    <t>Time encoded</t>
  </si>
  <si>
    <t>Day encoded with SWITCH fn</t>
  </si>
  <si>
    <t>Day encoded with IF fn</t>
  </si>
  <si>
    <t>Correlation Coefficients</t>
  </si>
  <si>
    <t>Predicted tip</t>
  </si>
  <si>
    <t>Error</t>
  </si>
  <si>
    <t>Square error</t>
  </si>
  <si>
    <t>Mean Square Error</t>
  </si>
  <si>
    <t>RMSE</t>
  </si>
  <si>
    <t>Tip = 0.7594 + 0.0372*sex_encoded - 0.0737*smoker_encoded + 0.0887*time_encoded - 0.0535*day_encoded + 0.1739*size + 0.0944*total_bill</t>
  </si>
  <si>
    <t>Diff</t>
  </si>
  <si>
    <t>Root Mean Square 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</si>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</sst>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2" fontId="0" fillId="0" borderId="0" xfId="0" applyNumberFormat="1"/>
    <xf numFmtId="0" fontId="4" fillId="0" borderId="0" xfId="0" applyFont="1"/>
    <xf numFmtId="2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D8A0-4FCC-4F3B-861A-FD6121DCD60E}">
  <sheetPr>
    <tabColor theme="5" tint="0.79998168889431442"/>
  </sheetPr>
  <dimension ref="A1:G245"/>
  <sheetViews>
    <sheetView zoomScaleNormal="100" workbookViewId="0">
      <selection activeCell="I33" sqref="I33"/>
    </sheetView>
  </sheetViews>
  <sheetFormatPr defaultRowHeight="15" x14ac:dyDescent="0.25"/>
  <cols>
    <col min="1" max="1" width="11.140625" customWidth="1"/>
    <col min="2" max="2" width="11.42578125" customWidth="1"/>
    <col min="3" max="3" width="12.5703125" customWidth="1"/>
    <col min="4" max="4" width="11.28515625" customWidth="1"/>
    <col min="5" max="5" width="13.28515625" customWidth="1"/>
    <col min="6" max="6" width="13.7109375" customWidth="1"/>
    <col min="7" max="7" width="15.140625" customWidth="1"/>
  </cols>
  <sheetData>
    <row r="1" spans="1:7" x14ac:dyDescent="0.2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16</v>
      </c>
      <c r="G1" s="2" t="s">
        <v>15</v>
      </c>
    </row>
    <row r="2" spans="1:7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</row>
    <row r="3" spans="1:7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</row>
    <row r="4" spans="1:7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</row>
    <row r="5" spans="1:7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</row>
    <row r="6" spans="1:7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</row>
    <row r="7" spans="1:7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</row>
    <row r="8" spans="1:7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</row>
    <row r="9" spans="1:7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</row>
    <row r="10" spans="1:7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</row>
    <row r="11" spans="1:7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</row>
    <row r="12" spans="1:7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</row>
    <row r="13" spans="1:7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</row>
    <row r="14" spans="1:7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</row>
    <row r="15" spans="1:7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</row>
    <row r="16" spans="1:7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</row>
    <row r="17" spans="1:7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</row>
    <row r="18" spans="1:7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</row>
    <row r="19" spans="1:7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</row>
    <row r="20" spans="1:7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</row>
    <row r="21" spans="1:7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</row>
    <row r="22" spans="1:7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</row>
    <row r="23" spans="1:7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</row>
    <row r="24" spans="1:7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</row>
    <row r="25" spans="1:7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</row>
    <row r="26" spans="1:7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</row>
    <row r="27" spans="1:7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</row>
    <row r="28" spans="1:7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</row>
    <row r="29" spans="1:7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</row>
    <row r="30" spans="1:7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</row>
    <row r="31" spans="1:7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</row>
    <row r="32" spans="1:7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</row>
    <row r="33" spans="1:7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</row>
    <row r="34" spans="1:7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</row>
    <row r="35" spans="1:7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</row>
    <row r="36" spans="1:7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</row>
    <row r="37" spans="1:7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</row>
    <row r="38" spans="1:7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</row>
    <row r="39" spans="1:7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</row>
    <row r="40" spans="1:7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</row>
    <row r="41" spans="1:7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</row>
    <row r="42" spans="1:7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</row>
    <row r="43" spans="1:7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</row>
    <row r="44" spans="1:7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</row>
    <row r="45" spans="1:7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</row>
    <row r="46" spans="1:7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</row>
    <row r="47" spans="1:7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</row>
    <row r="48" spans="1:7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</row>
    <row r="49" spans="1:7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</row>
    <row r="50" spans="1:7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</row>
    <row r="51" spans="1:7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</row>
    <row r="52" spans="1:7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</row>
    <row r="53" spans="1:7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</row>
    <row r="54" spans="1:7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</row>
    <row r="55" spans="1:7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</row>
    <row r="56" spans="1:7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</row>
    <row r="57" spans="1:7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</row>
    <row r="58" spans="1:7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</row>
    <row r="59" spans="1:7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</row>
    <row r="60" spans="1:7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</row>
    <row r="61" spans="1:7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</row>
    <row r="62" spans="1:7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</row>
    <row r="63" spans="1:7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</row>
    <row r="64" spans="1:7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</row>
    <row r="65" spans="1:7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</row>
    <row r="66" spans="1:7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</row>
    <row r="67" spans="1:7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</row>
    <row r="68" spans="1:7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</row>
    <row r="69" spans="1:7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</row>
    <row r="70" spans="1:7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</row>
    <row r="71" spans="1:7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</row>
    <row r="72" spans="1:7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</row>
    <row r="73" spans="1:7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</row>
    <row r="74" spans="1:7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</row>
    <row r="75" spans="1:7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</row>
    <row r="76" spans="1:7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</row>
    <row r="77" spans="1:7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</row>
    <row r="78" spans="1:7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</row>
    <row r="79" spans="1:7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</row>
    <row r="80" spans="1:7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</row>
    <row r="81" spans="1:7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</row>
    <row r="82" spans="1:7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</row>
    <row r="83" spans="1:7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</row>
    <row r="84" spans="1:7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</row>
    <row r="85" spans="1:7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</row>
    <row r="86" spans="1:7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</row>
    <row r="87" spans="1:7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</row>
    <row r="88" spans="1:7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</row>
    <row r="89" spans="1:7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</row>
    <row r="90" spans="1:7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</row>
    <row r="91" spans="1:7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</row>
    <row r="92" spans="1:7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</row>
    <row r="93" spans="1:7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</row>
    <row r="94" spans="1:7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</row>
    <row r="95" spans="1:7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</row>
    <row r="96" spans="1:7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</row>
    <row r="97" spans="1:7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</row>
    <row r="98" spans="1:7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</row>
    <row r="99" spans="1:7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</row>
    <row r="100" spans="1:7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</row>
    <row r="101" spans="1:7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</row>
    <row r="102" spans="1:7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</row>
    <row r="103" spans="1:7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</row>
    <row r="104" spans="1:7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</row>
    <row r="105" spans="1:7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</row>
    <row r="106" spans="1:7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</row>
    <row r="107" spans="1:7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</row>
    <row r="108" spans="1:7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</row>
    <row r="109" spans="1:7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</row>
    <row r="110" spans="1:7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</row>
    <row r="111" spans="1:7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</row>
    <row r="112" spans="1:7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</row>
    <row r="113" spans="1:7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</row>
    <row r="114" spans="1:7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</row>
    <row r="115" spans="1:7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</row>
    <row r="116" spans="1:7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</row>
    <row r="117" spans="1:7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</row>
    <row r="118" spans="1:7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</row>
    <row r="119" spans="1:7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</row>
    <row r="120" spans="1:7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</row>
    <row r="121" spans="1:7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</row>
    <row r="122" spans="1:7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</row>
    <row r="123" spans="1:7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</row>
    <row r="124" spans="1:7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</row>
    <row r="125" spans="1:7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</row>
    <row r="126" spans="1:7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</row>
    <row r="127" spans="1:7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</row>
    <row r="128" spans="1:7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</row>
    <row r="129" spans="1:7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</row>
    <row r="130" spans="1:7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</row>
    <row r="131" spans="1:7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</row>
    <row r="132" spans="1:7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</row>
    <row r="133" spans="1:7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</row>
    <row r="134" spans="1:7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</row>
    <row r="135" spans="1:7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</row>
    <row r="136" spans="1:7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</row>
    <row r="137" spans="1:7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</row>
    <row r="138" spans="1:7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</row>
    <row r="139" spans="1:7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</row>
    <row r="140" spans="1:7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</row>
    <row r="141" spans="1:7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</row>
    <row r="142" spans="1:7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</row>
    <row r="143" spans="1:7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</row>
    <row r="144" spans="1:7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</row>
    <row r="145" spans="1:7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</row>
    <row r="146" spans="1:7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</row>
    <row r="147" spans="1:7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</row>
    <row r="148" spans="1:7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</row>
    <row r="149" spans="1:7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</row>
    <row r="150" spans="1:7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</row>
    <row r="151" spans="1:7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</row>
    <row r="152" spans="1:7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</row>
    <row r="153" spans="1:7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</row>
    <row r="154" spans="1:7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</row>
    <row r="155" spans="1:7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</row>
    <row r="156" spans="1:7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</row>
    <row r="157" spans="1:7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</row>
    <row r="158" spans="1:7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</row>
    <row r="159" spans="1:7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</row>
    <row r="160" spans="1:7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</row>
    <row r="161" spans="1:7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</row>
    <row r="162" spans="1:7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</row>
    <row r="163" spans="1:7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</row>
    <row r="164" spans="1:7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</row>
    <row r="165" spans="1:7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</row>
    <row r="166" spans="1:7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</row>
    <row r="167" spans="1:7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</row>
    <row r="168" spans="1:7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</row>
    <row r="169" spans="1:7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</row>
    <row r="170" spans="1:7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</row>
    <row r="171" spans="1:7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</row>
    <row r="172" spans="1:7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</row>
    <row r="173" spans="1:7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</row>
    <row r="174" spans="1:7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</row>
    <row r="175" spans="1:7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</row>
    <row r="176" spans="1:7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</row>
    <row r="177" spans="1:7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</row>
    <row r="178" spans="1:7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</row>
    <row r="179" spans="1:7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</row>
    <row r="180" spans="1:7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</row>
    <row r="181" spans="1:7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</row>
    <row r="182" spans="1:7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</row>
    <row r="183" spans="1:7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</row>
    <row r="184" spans="1:7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</row>
    <row r="185" spans="1:7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</row>
    <row r="186" spans="1:7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</row>
    <row r="187" spans="1:7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</row>
    <row r="188" spans="1:7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</row>
    <row r="189" spans="1:7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</row>
    <row r="190" spans="1:7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</row>
    <row r="191" spans="1:7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</row>
    <row r="192" spans="1:7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</row>
    <row r="193" spans="1:7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</row>
    <row r="194" spans="1:7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</row>
    <row r="195" spans="1:7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</row>
    <row r="196" spans="1:7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</row>
    <row r="197" spans="1:7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</row>
    <row r="198" spans="1:7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</row>
    <row r="199" spans="1:7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</row>
    <row r="200" spans="1:7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</row>
    <row r="201" spans="1:7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</row>
    <row r="202" spans="1:7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</row>
    <row r="203" spans="1:7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</row>
    <row r="204" spans="1:7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</row>
    <row r="205" spans="1:7" x14ac:dyDescent="0.25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</row>
    <row r="206" spans="1:7" x14ac:dyDescent="0.25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</row>
    <row r="207" spans="1:7" x14ac:dyDescent="0.25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</row>
    <row r="208" spans="1:7" x14ac:dyDescent="0.25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</row>
    <row r="209" spans="1:7" x14ac:dyDescent="0.25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</row>
    <row r="210" spans="1:7" x14ac:dyDescent="0.25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</row>
    <row r="211" spans="1:7" x14ac:dyDescent="0.25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</row>
    <row r="212" spans="1:7" x14ac:dyDescent="0.25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</row>
    <row r="213" spans="1:7" x14ac:dyDescent="0.25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</row>
    <row r="214" spans="1:7" x14ac:dyDescent="0.25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</row>
    <row r="215" spans="1:7" x14ac:dyDescent="0.25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</row>
    <row r="216" spans="1:7" x14ac:dyDescent="0.25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</row>
    <row r="217" spans="1:7" x14ac:dyDescent="0.25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</row>
    <row r="218" spans="1:7" x14ac:dyDescent="0.25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</row>
    <row r="219" spans="1:7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</row>
    <row r="220" spans="1:7" x14ac:dyDescent="0.25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</row>
    <row r="221" spans="1:7" x14ac:dyDescent="0.25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</row>
    <row r="222" spans="1:7" x14ac:dyDescent="0.25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</row>
    <row r="223" spans="1:7" x14ac:dyDescent="0.25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</row>
    <row r="224" spans="1:7" x14ac:dyDescent="0.25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</row>
    <row r="225" spans="1:7" x14ac:dyDescent="0.25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</row>
    <row r="226" spans="1:7" x14ac:dyDescent="0.25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</row>
    <row r="227" spans="1:7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</row>
    <row r="228" spans="1:7" x14ac:dyDescent="0.25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</row>
    <row r="229" spans="1:7" x14ac:dyDescent="0.25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</row>
    <row r="230" spans="1:7" x14ac:dyDescent="0.25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</row>
    <row r="231" spans="1:7" x14ac:dyDescent="0.25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</row>
    <row r="232" spans="1:7" x14ac:dyDescent="0.25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</row>
    <row r="233" spans="1:7" x14ac:dyDescent="0.25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</row>
    <row r="234" spans="1:7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</row>
    <row r="235" spans="1:7" x14ac:dyDescent="0.25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</row>
    <row r="236" spans="1:7" x14ac:dyDescent="0.25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</row>
    <row r="237" spans="1:7" x14ac:dyDescent="0.25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</row>
    <row r="238" spans="1:7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</row>
    <row r="239" spans="1:7" x14ac:dyDescent="0.25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</row>
    <row r="240" spans="1:7" x14ac:dyDescent="0.25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</row>
    <row r="241" spans="1:7" x14ac:dyDescent="0.25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</row>
    <row r="242" spans="1:7" x14ac:dyDescent="0.25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</row>
    <row r="243" spans="1:7" x14ac:dyDescent="0.25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</row>
    <row r="244" spans="1:7" x14ac:dyDescent="0.25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</row>
    <row r="245" spans="1:7" x14ac:dyDescent="0.25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DB67-435A-4EB1-BBDF-C4A042438644}">
  <sheetPr>
    <tabColor theme="8" tint="0.39997558519241921"/>
  </sheetPr>
  <dimension ref="A1:I23"/>
  <sheetViews>
    <sheetView workbookViewId="0">
      <selection activeCell="B17" sqref="B17:B23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3.7109375" customWidth="1"/>
    <col min="4" max="5" width="12.140625" customWidth="1"/>
    <col min="6" max="6" width="20.5703125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40</v>
      </c>
    </row>
    <row r="2" spans="1:9" ht="15.75" thickBot="1" x14ac:dyDescent="0.3"/>
    <row r="3" spans="1:9" x14ac:dyDescent="0.25">
      <c r="A3" s="24" t="s">
        <v>41</v>
      </c>
      <c r="B3" s="24"/>
    </row>
    <row r="4" spans="1:9" x14ac:dyDescent="0.25">
      <c r="A4" s="21" t="s">
        <v>42</v>
      </c>
      <c r="B4" s="21">
        <v>0.68630580519312734</v>
      </c>
    </row>
    <row r="5" spans="1:9" x14ac:dyDescent="0.25">
      <c r="A5" s="21" t="s">
        <v>43</v>
      </c>
      <c r="B5" s="21">
        <v>0.47101565824178693</v>
      </c>
    </row>
    <row r="6" spans="1:9" x14ac:dyDescent="0.25">
      <c r="A6" s="21" t="s">
        <v>44</v>
      </c>
      <c r="B6" s="21">
        <v>0.4575096750479602</v>
      </c>
    </row>
    <row r="7" spans="1:9" x14ac:dyDescent="0.25">
      <c r="A7" s="21" t="s">
        <v>45</v>
      </c>
      <c r="B7" s="21">
        <v>1.0178246423166579</v>
      </c>
    </row>
    <row r="8" spans="1:9" ht="15.75" thickBot="1" x14ac:dyDescent="0.3">
      <c r="A8" s="22" t="s">
        <v>46</v>
      </c>
      <c r="B8" s="22">
        <v>242</v>
      </c>
    </row>
    <row r="10" spans="1:9" ht="15.75" thickBot="1" x14ac:dyDescent="0.3">
      <c r="A10" t="s">
        <v>47</v>
      </c>
    </row>
    <row r="11" spans="1:9" x14ac:dyDescent="0.25">
      <c r="A11" s="23"/>
      <c r="B11" s="23" t="s">
        <v>52</v>
      </c>
      <c r="C11" s="23" t="s">
        <v>53</v>
      </c>
      <c r="D11" s="23" t="s">
        <v>54</v>
      </c>
      <c r="E11" s="23" t="s">
        <v>55</v>
      </c>
      <c r="F11" s="23" t="s">
        <v>56</v>
      </c>
    </row>
    <row r="12" spans="1:9" x14ac:dyDescent="0.25">
      <c r="A12" s="21" t="s">
        <v>48</v>
      </c>
      <c r="B12" s="21">
        <v>6</v>
      </c>
      <c r="C12" s="21">
        <v>216.7735614356406</v>
      </c>
      <c r="D12" s="21">
        <v>36.128926905940098</v>
      </c>
      <c r="E12" s="21">
        <v>34.874592355266486</v>
      </c>
      <c r="F12" s="21">
        <v>5.1155079896095944E-30</v>
      </c>
    </row>
    <row r="13" spans="1:9" x14ac:dyDescent="0.25">
      <c r="A13" s="21" t="s">
        <v>49</v>
      </c>
      <c r="B13" s="21">
        <v>235</v>
      </c>
      <c r="C13" s="21">
        <v>243.45224558915265</v>
      </c>
      <c r="D13" s="21">
        <v>1.0359670025070327</v>
      </c>
      <c r="E13" s="21"/>
      <c r="F13" s="21"/>
    </row>
    <row r="14" spans="1:9" ht="15.75" thickBot="1" x14ac:dyDescent="0.3">
      <c r="A14" s="22" t="s">
        <v>50</v>
      </c>
      <c r="B14" s="22">
        <v>241</v>
      </c>
      <c r="C14" s="22">
        <v>460.22580702479326</v>
      </c>
      <c r="D14" s="22"/>
      <c r="E14" s="22"/>
      <c r="F14" s="22"/>
    </row>
    <row r="15" spans="1:9" ht="15.75" thickBot="1" x14ac:dyDescent="0.3"/>
    <row r="16" spans="1:9" x14ac:dyDescent="0.25">
      <c r="A16" s="23"/>
      <c r="B16" s="23" t="s">
        <v>57</v>
      </c>
      <c r="C16" s="23" t="s">
        <v>45</v>
      </c>
      <c r="D16" s="23" t="s">
        <v>58</v>
      </c>
      <c r="E16" s="23" t="s">
        <v>59</v>
      </c>
      <c r="F16" s="23" t="s">
        <v>60</v>
      </c>
      <c r="G16" s="23" t="s">
        <v>61</v>
      </c>
      <c r="H16" s="23" t="s">
        <v>62</v>
      </c>
      <c r="I16" s="23" t="s">
        <v>63</v>
      </c>
    </row>
    <row r="17" spans="1:9" x14ac:dyDescent="0.25">
      <c r="A17" s="21" t="s">
        <v>51</v>
      </c>
      <c r="B17" s="21">
        <v>0.79141893753983505</v>
      </c>
      <c r="C17" s="21">
        <v>0.39958631913930859</v>
      </c>
      <c r="D17" s="21">
        <v>1.9805956801637172</v>
      </c>
      <c r="E17" s="21">
        <v>4.8802855049093673E-2</v>
      </c>
      <c r="F17" s="21">
        <v>4.1899094588088159E-3</v>
      </c>
      <c r="G17" s="21">
        <v>1.5786479656208612</v>
      </c>
      <c r="H17" s="21">
        <v>4.1899094588088159E-3</v>
      </c>
      <c r="I17" s="21">
        <v>1.5786479656208612</v>
      </c>
    </row>
    <row r="18" spans="1:9" x14ac:dyDescent="0.25">
      <c r="A18" s="21">
        <v>2</v>
      </c>
      <c r="B18" s="21">
        <v>6.1947744350262353E-2</v>
      </c>
      <c r="C18" s="21">
        <v>0.14124573483754713</v>
      </c>
      <c r="D18" s="21">
        <v>0.4385813449270603</v>
      </c>
      <c r="E18" s="21">
        <v>0.66136784339938604</v>
      </c>
      <c r="F18" s="21">
        <v>-0.21632189910564192</v>
      </c>
      <c r="G18" s="21">
        <v>0.34021738780616662</v>
      </c>
      <c r="H18" s="21">
        <v>-0.21632189910564192</v>
      </c>
      <c r="I18" s="21">
        <v>0.34021738780616662</v>
      </c>
    </row>
    <row r="19" spans="1:9" x14ac:dyDescent="0.25">
      <c r="A19" s="21">
        <v>1</v>
      </c>
      <c r="B19" s="21">
        <v>-8.6985371944713702E-2</v>
      </c>
      <c r="C19" s="21">
        <v>0.13969453175622293</v>
      </c>
      <c r="D19" s="21">
        <v>-0.62268272674058189</v>
      </c>
      <c r="E19" s="21">
        <v>0.53409679840505075</v>
      </c>
      <c r="F19" s="21">
        <v>-0.36219897460147987</v>
      </c>
      <c r="G19" s="21">
        <v>0.1882282307120525</v>
      </c>
      <c r="H19" s="21">
        <v>-0.36219897460147987</v>
      </c>
      <c r="I19" s="21">
        <v>0.1882282307120525</v>
      </c>
    </row>
    <row r="20" spans="1:9" x14ac:dyDescent="0.25">
      <c r="A20" s="21">
        <v>1</v>
      </c>
      <c r="B20" s="21">
        <v>9.1071306337773425E-2</v>
      </c>
      <c r="C20" s="21">
        <v>0.1971197123789869</v>
      </c>
      <c r="D20" s="21">
        <v>0.46201014215502523</v>
      </c>
      <c r="E20" s="21">
        <v>0.64450147083306941</v>
      </c>
      <c r="F20" s="21">
        <v>-0.29727622249146346</v>
      </c>
      <c r="G20" s="21">
        <v>0.47941883516701034</v>
      </c>
      <c r="H20" s="21">
        <v>-0.29727622249146346</v>
      </c>
      <c r="I20" s="21">
        <v>0.47941883516701034</v>
      </c>
    </row>
    <row r="21" spans="1:9" x14ac:dyDescent="0.25">
      <c r="A21" s="21">
        <v>1</v>
      </c>
      <c r="B21" s="21">
        <v>-6.4649057809588309E-2</v>
      </c>
      <c r="C21" s="21">
        <v>7.4863657562825633E-2</v>
      </c>
      <c r="D21" s="21">
        <v>-0.86355729754901134</v>
      </c>
      <c r="E21" s="21">
        <v>0.38871163804078268</v>
      </c>
      <c r="F21" s="21">
        <v>-0.21213870287230485</v>
      </c>
      <c r="G21" s="21">
        <v>8.284058725312822E-2</v>
      </c>
      <c r="H21" s="21">
        <v>-0.21213870287230485</v>
      </c>
      <c r="I21" s="21">
        <v>8.284058725312822E-2</v>
      </c>
    </row>
    <row r="22" spans="1:9" x14ac:dyDescent="0.25">
      <c r="A22" s="21">
        <v>2</v>
      </c>
      <c r="B22" s="21">
        <v>0.16550881209390361</v>
      </c>
      <c r="C22" s="21">
        <v>8.8665491799723301E-2</v>
      </c>
      <c r="D22" s="21">
        <v>1.8666654719262508</v>
      </c>
      <c r="E22" s="21">
        <v>6.3193724578537502E-2</v>
      </c>
      <c r="F22" s="21">
        <v>-9.1719654766814485E-3</v>
      </c>
      <c r="G22" s="21">
        <v>0.34018958966448865</v>
      </c>
      <c r="H22" s="21">
        <v>-9.1719654766814485E-3</v>
      </c>
      <c r="I22" s="21">
        <v>0.34018958966448865</v>
      </c>
    </row>
    <row r="23" spans="1:9" ht="15.75" thickBot="1" x14ac:dyDescent="0.3">
      <c r="A23" s="22">
        <v>16.989999999999998</v>
      </c>
      <c r="B23" s="22">
        <v>9.4740257593263946E-2</v>
      </c>
      <c r="C23" s="22">
        <v>9.5132311880498591E-3</v>
      </c>
      <c r="D23" s="22">
        <v>9.9587885252145316</v>
      </c>
      <c r="E23" s="22">
        <v>1.0201021028827097E-19</v>
      </c>
      <c r="F23" s="22">
        <v>7.5998145105004161E-2</v>
      </c>
      <c r="G23" s="22">
        <v>0.11348237008152373</v>
      </c>
      <c r="H23" s="22">
        <v>7.5998145105004161E-2</v>
      </c>
      <c r="I23" s="22">
        <v>0.11348237008152373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sheetPr>
    <tabColor rgb="FFFFFF00"/>
  </sheetPr>
  <dimension ref="A1:Y250"/>
  <sheetViews>
    <sheetView tabSelected="1" topLeftCell="M1" zoomScale="120" zoomScaleNormal="120" workbookViewId="0">
      <selection activeCell="Y27" sqref="Y27"/>
    </sheetView>
  </sheetViews>
  <sheetFormatPr defaultColWidth="13.42578125" defaultRowHeight="15" x14ac:dyDescent="0.25"/>
  <cols>
    <col min="5" max="5" width="14.7109375" customWidth="1"/>
    <col min="6" max="6" width="18.28515625" customWidth="1"/>
    <col min="7" max="7" width="16.140625" customWidth="1"/>
    <col min="8" max="8" width="30.28515625" customWidth="1"/>
    <col min="12" max="12" width="24.42578125" customWidth="1"/>
    <col min="15" max="15" width="17.28515625" customWidth="1"/>
    <col min="24" max="24" width="21.7109375" customWidth="1"/>
    <col min="25" max="25" width="44.5703125" customWidth="1"/>
  </cols>
  <sheetData>
    <row r="1" spans="1:25" ht="15.75" x14ac:dyDescent="0.25">
      <c r="A1" s="7" t="s">
        <v>14</v>
      </c>
      <c r="B1" s="7" t="s">
        <v>13</v>
      </c>
      <c r="C1" s="7" t="s">
        <v>12</v>
      </c>
      <c r="D1" s="7" t="s">
        <v>11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10</v>
      </c>
      <c r="J1" s="8" t="s">
        <v>16</v>
      </c>
      <c r="K1" s="9" t="s">
        <v>15</v>
      </c>
      <c r="L1" s="10" t="s">
        <v>30</v>
      </c>
      <c r="M1" s="25">
        <v>0.79141893753983505</v>
      </c>
      <c r="N1" s="26">
        <v>6.1947744350262353E-2</v>
      </c>
      <c r="O1" s="26">
        <v>-8.6985371944713702E-2</v>
      </c>
      <c r="P1" s="26">
        <v>9.1071306337773425E-2</v>
      </c>
      <c r="Q1" s="26">
        <v>-6.4649057809588309E-2</v>
      </c>
      <c r="R1" s="26">
        <v>0.16550881209390361</v>
      </c>
      <c r="S1" s="26">
        <v>9.4740257593263946E-2</v>
      </c>
      <c r="T1" s="27" t="s">
        <v>32</v>
      </c>
      <c r="U1" s="27" t="s">
        <v>33</v>
      </c>
      <c r="V1" s="27" t="s">
        <v>34</v>
      </c>
    </row>
    <row r="2" spans="1:25" x14ac:dyDescent="0.25">
      <c r="A2" s="1" t="s">
        <v>3</v>
      </c>
      <c r="B2" s="1" t="s">
        <v>2</v>
      </c>
      <c r="C2" s="1" t="s">
        <v>9</v>
      </c>
      <c r="D2" s="1" t="s">
        <v>0</v>
      </c>
      <c r="E2" s="1">
        <f>IF(A2="Male",1,2)</f>
        <v>2</v>
      </c>
      <c r="F2" s="1">
        <f>IF(B2="No",1,2)</f>
        <v>1</v>
      </c>
      <c r="G2" s="1">
        <f>IF(D2="Dinner",1,2)</f>
        <v>1</v>
      </c>
      <c r="H2" s="1" cm="1">
        <f t="array" ref="H2">_xlfn.SWITCH(C2,"Sun",1,"Fri",2,"Sat",3,"Thur",4)</f>
        <v>1</v>
      </c>
      <c r="I2" s="1">
        <v>2</v>
      </c>
      <c r="J2" s="1">
        <v>16.989999999999998</v>
      </c>
      <c r="K2" s="5">
        <v>1.01</v>
      </c>
      <c r="L2" s="6">
        <f t="shared" ref="L2:L65" si="0">IF(C2="Sun",1,IF(C2="Fri",2,IF(C2="Sat",3,IF(C2="Thur",4))))</f>
        <v>1</v>
      </c>
      <c r="M2" s="21">
        <v>0.79141893753983505</v>
      </c>
      <c r="N2">
        <f>$N$1*E2</f>
        <v>0.12389548870052471</v>
      </c>
      <c r="O2">
        <f>$O$1*F2</f>
        <v>-8.6985371944713702E-2</v>
      </c>
      <c r="P2">
        <f>$P$1*G2</f>
        <v>9.1071306337773425E-2</v>
      </c>
      <c r="Q2">
        <f>$Q$1*H2</f>
        <v>-6.4649057809588309E-2</v>
      </c>
      <c r="R2">
        <f>$R$1*I2</f>
        <v>0.33101762418780722</v>
      </c>
      <c r="S2">
        <f>$S$1*J2</f>
        <v>1.6096369765095544</v>
      </c>
      <c r="T2" s="15">
        <f>SUM(M2:S2)</f>
        <v>2.7954059035211927</v>
      </c>
      <c r="U2" s="15">
        <f>K2-T2</f>
        <v>-1.7854059035211927</v>
      </c>
      <c r="V2">
        <f>U2*U2</f>
        <v>3.1876742403283265</v>
      </c>
      <c r="X2" s="1" t="s">
        <v>17</v>
      </c>
      <c r="Y2" s="1" t="s">
        <v>18</v>
      </c>
    </row>
    <row r="3" spans="1:25" x14ac:dyDescent="0.25">
      <c r="A3" s="1" t="s">
        <v>5</v>
      </c>
      <c r="B3" s="1" t="s">
        <v>2</v>
      </c>
      <c r="C3" s="1" t="s">
        <v>9</v>
      </c>
      <c r="D3" s="1" t="s">
        <v>0</v>
      </c>
      <c r="E3" s="1">
        <f t="shared" ref="E3:E65" si="1">IF(A3="Male",1,2)</f>
        <v>1</v>
      </c>
      <c r="F3" s="1">
        <f t="shared" ref="F3:F65" si="2">IF(B3="No",1,2)</f>
        <v>1</v>
      </c>
      <c r="G3" s="1">
        <f t="shared" ref="G3:G65" si="3">IF(D3="Dinner",1,2)</f>
        <v>1</v>
      </c>
      <c r="H3" s="1" cm="1">
        <f t="array" ref="H3">_xlfn.SWITCH(C3,"Sun",1,"Fri",2,"Sat",3,"Thur",4)</f>
        <v>1</v>
      </c>
      <c r="I3" s="1">
        <v>3</v>
      </c>
      <c r="J3" s="1">
        <v>10.34</v>
      </c>
      <c r="K3" s="5">
        <v>1.66</v>
      </c>
      <c r="L3" s="6">
        <f t="shared" si="0"/>
        <v>1</v>
      </c>
      <c r="M3" s="21">
        <v>0.79141893753983505</v>
      </c>
      <c r="N3">
        <f t="shared" ref="N3:N66" si="4">$N$1*E3</f>
        <v>6.1947744350262353E-2</v>
      </c>
      <c r="O3">
        <f t="shared" ref="O3:O66" si="5">$O$1*F3</f>
        <v>-8.6985371944713702E-2</v>
      </c>
      <c r="P3">
        <f t="shared" ref="P3:P66" si="6">$P$1*G3</f>
        <v>9.1071306337773425E-2</v>
      </c>
      <c r="Q3">
        <f t="shared" ref="Q3:Q66" si="7">$Q$1*H3</f>
        <v>-6.4649057809588309E-2</v>
      </c>
      <c r="R3">
        <f t="shared" ref="R3:R66" si="8">$R$1*I3</f>
        <v>0.49652643628171084</v>
      </c>
      <c r="S3">
        <f t="shared" ref="S3:S66" si="9">$S$1*J3</f>
        <v>0.97961426351434922</v>
      </c>
      <c r="T3" s="15">
        <f t="shared" ref="T3:T66" si="10">SUM(M3:S3)</f>
        <v>2.2689442582696291</v>
      </c>
      <c r="U3" s="15">
        <f t="shared" ref="U3:U66" si="11">K3-T3</f>
        <v>-0.60894425826962917</v>
      </c>
      <c r="V3">
        <f t="shared" ref="V3:V66" si="12">U3*U3</f>
        <v>0.37081310967954884</v>
      </c>
      <c r="X3" s="1" t="s">
        <v>13</v>
      </c>
      <c r="Y3" s="1" t="s">
        <v>24</v>
      </c>
    </row>
    <row r="4" spans="1:25" x14ac:dyDescent="0.25">
      <c r="A4" s="1" t="s">
        <v>5</v>
      </c>
      <c r="B4" s="1" t="s">
        <v>2</v>
      </c>
      <c r="C4" s="1" t="s">
        <v>9</v>
      </c>
      <c r="D4" s="1" t="s">
        <v>0</v>
      </c>
      <c r="E4" s="1">
        <f t="shared" si="1"/>
        <v>1</v>
      </c>
      <c r="F4" s="1">
        <f t="shared" si="2"/>
        <v>1</v>
      </c>
      <c r="G4" s="1">
        <f t="shared" si="3"/>
        <v>1</v>
      </c>
      <c r="H4" s="1" cm="1">
        <f t="array" ref="H4">_xlfn.SWITCH(C4,"Sun",1,"Fri",2,"Sat",3,"Thur",4)</f>
        <v>1</v>
      </c>
      <c r="I4" s="1">
        <v>3</v>
      </c>
      <c r="J4" s="1">
        <v>21.01</v>
      </c>
      <c r="K4" s="5">
        <v>3.5</v>
      </c>
      <c r="L4" s="6">
        <f t="shared" si="0"/>
        <v>1</v>
      </c>
      <c r="M4" s="21">
        <v>0.79141893753983505</v>
      </c>
      <c r="N4">
        <f t="shared" si="4"/>
        <v>6.1947744350262353E-2</v>
      </c>
      <c r="O4">
        <f t="shared" si="5"/>
        <v>-8.6985371944713702E-2</v>
      </c>
      <c r="P4">
        <f t="shared" si="6"/>
        <v>9.1071306337773425E-2</v>
      </c>
      <c r="Q4">
        <f t="shared" si="7"/>
        <v>-6.4649057809588309E-2</v>
      </c>
      <c r="R4">
        <f t="shared" si="8"/>
        <v>0.49652643628171084</v>
      </c>
      <c r="S4">
        <f t="shared" si="9"/>
        <v>1.9904928120344756</v>
      </c>
      <c r="T4" s="15">
        <f t="shared" si="10"/>
        <v>3.2798228067897552</v>
      </c>
      <c r="U4" s="15">
        <f t="shared" si="11"/>
        <v>0.22017719321024476</v>
      </c>
      <c r="V4">
        <f t="shared" si="12"/>
        <v>4.8477996409941451E-2</v>
      </c>
      <c r="X4" s="1" t="s">
        <v>12</v>
      </c>
      <c r="Y4" s="1" t="s">
        <v>19</v>
      </c>
    </row>
    <row r="5" spans="1:25" x14ac:dyDescent="0.25">
      <c r="A5" s="1" t="s">
        <v>5</v>
      </c>
      <c r="B5" s="1" t="s">
        <v>2</v>
      </c>
      <c r="C5" s="1" t="s">
        <v>9</v>
      </c>
      <c r="D5" s="1" t="s">
        <v>0</v>
      </c>
      <c r="E5" s="1">
        <f t="shared" si="1"/>
        <v>1</v>
      </c>
      <c r="F5" s="1">
        <f t="shared" si="2"/>
        <v>1</v>
      </c>
      <c r="G5" s="1">
        <f t="shared" si="3"/>
        <v>1</v>
      </c>
      <c r="H5" s="1" cm="1">
        <f t="array" ref="H5">_xlfn.SWITCH(C5,"Sun",1,"Fri",2,"Sat",3,"Thur",4)</f>
        <v>1</v>
      </c>
      <c r="I5" s="1">
        <v>2</v>
      </c>
      <c r="J5" s="1">
        <v>23.68</v>
      </c>
      <c r="K5" s="5">
        <v>3.31</v>
      </c>
      <c r="L5" s="6">
        <f t="shared" si="0"/>
        <v>1</v>
      </c>
      <c r="M5" s="21">
        <v>0.79141893753983505</v>
      </c>
      <c r="N5">
        <f t="shared" si="4"/>
        <v>6.1947744350262353E-2</v>
      </c>
      <c r="O5">
        <f t="shared" si="5"/>
        <v>-8.6985371944713702E-2</v>
      </c>
      <c r="P5">
        <f t="shared" si="6"/>
        <v>9.1071306337773425E-2</v>
      </c>
      <c r="Q5">
        <f t="shared" si="7"/>
        <v>-6.4649057809588309E-2</v>
      </c>
      <c r="R5">
        <f t="shared" si="8"/>
        <v>0.33101762418780722</v>
      </c>
      <c r="S5">
        <f t="shared" si="9"/>
        <v>2.2434492998084901</v>
      </c>
      <c r="T5" s="15">
        <f t="shared" si="10"/>
        <v>3.3672704824698663</v>
      </c>
      <c r="U5" s="15">
        <f t="shared" si="11"/>
        <v>-5.7270482469866213E-2</v>
      </c>
      <c r="V5">
        <f t="shared" si="12"/>
        <v>3.2799081623312533E-3</v>
      </c>
      <c r="X5" s="1" t="s">
        <v>11</v>
      </c>
      <c r="Y5" s="1" t="s">
        <v>25</v>
      </c>
    </row>
    <row r="6" spans="1:25" x14ac:dyDescent="0.25">
      <c r="A6" s="1" t="s">
        <v>3</v>
      </c>
      <c r="B6" s="1" t="s">
        <v>2</v>
      </c>
      <c r="C6" s="1" t="s">
        <v>9</v>
      </c>
      <c r="D6" s="1" t="s">
        <v>0</v>
      </c>
      <c r="E6" s="1">
        <f t="shared" si="1"/>
        <v>2</v>
      </c>
      <c r="F6" s="1">
        <f t="shared" si="2"/>
        <v>1</v>
      </c>
      <c r="G6" s="1">
        <f t="shared" si="3"/>
        <v>1</v>
      </c>
      <c r="H6" s="1" cm="1">
        <f t="array" ref="H6">_xlfn.SWITCH(C6,"Sun",1,"Fri",2,"Sat",3,"Thur",4)</f>
        <v>1</v>
      </c>
      <c r="I6" s="1">
        <v>4</v>
      </c>
      <c r="J6" s="1">
        <v>24.59</v>
      </c>
      <c r="K6" s="5">
        <v>3.61</v>
      </c>
      <c r="L6" s="6">
        <f t="shared" si="0"/>
        <v>1</v>
      </c>
      <c r="M6" s="21">
        <v>0.79141893753983505</v>
      </c>
      <c r="N6">
        <f t="shared" si="4"/>
        <v>0.12389548870052471</v>
      </c>
      <c r="O6">
        <f t="shared" si="5"/>
        <v>-8.6985371944713702E-2</v>
      </c>
      <c r="P6">
        <f t="shared" si="6"/>
        <v>9.1071306337773425E-2</v>
      </c>
      <c r="Q6">
        <f t="shared" si="7"/>
        <v>-6.4649057809588309E-2</v>
      </c>
      <c r="R6">
        <f t="shared" si="8"/>
        <v>0.66203524837561445</v>
      </c>
      <c r="S6">
        <f t="shared" si="9"/>
        <v>2.3296629342183603</v>
      </c>
      <c r="T6" s="15">
        <f t="shared" si="10"/>
        <v>3.8464494854178062</v>
      </c>
      <c r="U6" s="15">
        <f t="shared" si="11"/>
        <v>-0.2364494854178063</v>
      </c>
      <c r="V6">
        <f t="shared" si="12"/>
        <v>5.5908359154345395E-2</v>
      </c>
      <c r="X6" s="1" t="s">
        <v>10</v>
      </c>
      <c r="Y6" s="1" t="s">
        <v>20</v>
      </c>
    </row>
    <row r="7" spans="1:25" x14ac:dyDescent="0.25">
      <c r="A7" s="1" t="s">
        <v>5</v>
      </c>
      <c r="B7" s="1" t="s">
        <v>2</v>
      </c>
      <c r="C7" s="1" t="s">
        <v>9</v>
      </c>
      <c r="D7" s="1" t="s">
        <v>0</v>
      </c>
      <c r="E7" s="1">
        <f t="shared" si="1"/>
        <v>1</v>
      </c>
      <c r="F7" s="1">
        <f t="shared" si="2"/>
        <v>1</v>
      </c>
      <c r="G7" s="1">
        <f t="shared" si="3"/>
        <v>1</v>
      </c>
      <c r="H7" s="1" cm="1">
        <f t="array" ref="H7">_xlfn.SWITCH(C7,"Sun",1,"Fri",2,"Sat",3,"Thur",4)</f>
        <v>1</v>
      </c>
      <c r="I7" s="1">
        <v>4</v>
      </c>
      <c r="J7" s="1">
        <v>25.29</v>
      </c>
      <c r="K7" s="5">
        <v>4.71</v>
      </c>
      <c r="L7" s="6">
        <f t="shared" si="0"/>
        <v>1</v>
      </c>
      <c r="M7" s="21">
        <v>0.79141893753983505</v>
      </c>
      <c r="N7">
        <f t="shared" si="4"/>
        <v>6.1947744350262353E-2</v>
      </c>
      <c r="O7">
        <f t="shared" si="5"/>
        <v>-8.6985371944713702E-2</v>
      </c>
      <c r="P7">
        <f t="shared" si="6"/>
        <v>9.1071306337773425E-2</v>
      </c>
      <c r="Q7">
        <f t="shared" si="7"/>
        <v>-6.4649057809588309E-2</v>
      </c>
      <c r="R7">
        <f t="shared" si="8"/>
        <v>0.66203524837561445</v>
      </c>
      <c r="S7">
        <f t="shared" si="9"/>
        <v>2.3959811145336452</v>
      </c>
      <c r="T7" s="15">
        <f t="shared" si="10"/>
        <v>3.8508199213828282</v>
      </c>
      <c r="U7" s="15">
        <f t="shared" si="11"/>
        <v>0.85918007861717172</v>
      </c>
      <c r="V7">
        <f t="shared" si="12"/>
        <v>0.73819040749260934</v>
      </c>
      <c r="X7" s="1" t="s">
        <v>21</v>
      </c>
      <c r="Y7" s="1" t="s">
        <v>22</v>
      </c>
    </row>
    <row r="8" spans="1:25" x14ac:dyDescent="0.25">
      <c r="A8" s="1" t="s">
        <v>5</v>
      </c>
      <c r="B8" s="1" t="s">
        <v>2</v>
      </c>
      <c r="C8" s="1" t="s">
        <v>9</v>
      </c>
      <c r="D8" s="1" t="s">
        <v>0</v>
      </c>
      <c r="E8" s="1">
        <f t="shared" si="1"/>
        <v>1</v>
      </c>
      <c r="F8" s="1">
        <f t="shared" si="2"/>
        <v>1</v>
      </c>
      <c r="G8" s="1">
        <f t="shared" si="3"/>
        <v>1</v>
      </c>
      <c r="H8" s="1" cm="1">
        <f t="array" ref="H8">_xlfn.SWITCH(C8,"Sun",1,"Fri",2,"Sat",3,"Thur",4)</f>
        <v>1</v>
      </c>
      <c r="I8" s="1">
        <v>2</v>
      </c>
      <c r="J8" s="1">
        <v>8.77</v>
      </c>
      <c r="K8" s="5">
        <v>2</v>
      </c>
      <c r="L8" s="6">
        <f t="shared" si="0"/>
        <v>1</v>
      </c>
      <c r="M8" s="21">
        <v>0.79141893753983505</v>
      </c>
      <c r="N8">
        <f t="shared" si="4"/>
        <v>6.1947744350262353E-2</v>
      </c>
      <c r="O8">
        <f t="shared" si="5"/>
        <v>-8.6985371944713702E-2</v>
      </c>
      <c r="P8">
        <f t="shared" si="6"/>
        <v>9.1071306337773425E-2</v>
      </c>
      <c r="Q8">
        <f t="shared" si="7"/>
        <v>-6.4649057809588309E-2</v>
      </c>
      <c r="R8">
        <f t="shared" si="8"/>
        <v>0.33101762418780722</v>
      </c>
      <c r="S8">
        <f t="shared" si="9"/>
        <v>0.83087205909292472</v>
      </c>
      <c r="T8" s="15">
        <f t="shared" si="10"/>
        <v>1.9546932417543008</v>
      </c>
      <c r="U8" s="15">
        <f t="shared" si="11"/>
        <v>4.5306758245699186E-2</v>
      </c>
      <c r="V8">
        <f t="shared" si="12"/>
        <v>2.0527023427342312E-3</v>
      </c>
      <c r="X8" s="1" t="s">
        <v>15</v>
      </c>
      <c r="Y8" s="1" t="s">
        <v>23</v>
      </c>
    </row>
    <row r="9" spans="1:25" x14ac:dyDescent="0.25">
      <c r="A9" s="1" t="s">
        <v>5</v>
      </c>
      <c r="B9" s="1" t="s">
        <v>2</v>
      </c>
      <c r="C9" s="1" t="s">
        <v>9</v>
      </c>
      <c r="D9" s="1" t="s">
        <v>0</v>
      </c>
      <c r="E9" s="1">
        <f t="shared" si="1"/>
        <v>1</v>
      </c>
      <c r="F9" s="1">
        <f t="shared" si="2"/>
        <v>1</v>
      </c>
      <c r="G9" s="1">
        <f t="shared" si="3"/>
        <v>1</v>
      </c>
      <c r="H9" s="1" cm="1">
        <f t="array" ref="H9">_xlfn.SWITCH(C9,"Sun",1,"Fri",2,"Sat",3,"Thur",4)</f>
        <v>1</v>
      </c>
      <c r="I9" s="1">
        <v>4</v>
      </c>
      <c r="J9" s="1">
        <v>26.88</v>
      </c>
      <c r="K9" s="5">
        <v>3.12</v>
      </c>
      <c r="L9" s="6">
        <f t="shared" si="0"/>
        <v>1</v>
      </c>
      <c r="M9" s="21">
        <v>0.79141893753983505</v>
      </c>
      <c r="N9">
        <f t="shared" si="4"/>
        <v>6.1947744350262353E-2</v>
      </c>
      <c r="O9">
        <f t="shared" si="5"/>
        <v>-8.6985371944713702E-2</v>
      </c>
      <c r="P9">
        <f t="shared" si="6"/>
        <v>9.1071306337773425E-2</v>
      </c>
      <c r="Q9">
        <f t="shared" si="7"/>
        <v>-6.4649057809588309E-2</v>
      </c>
      <c r="R9">
        <f t="shared" si="8"/>
        <v>0.66203524837561445</v>
      </c>
      <c r="S9">
        <f t="shared" si="9"/>
        <v>2.546618124106935</v>
      </c>
      <c r="T9" s="15">
        <f t="shared" si="10"/>
        <v>4.0014569309561185</v>
      </c>
      <c r="U9" s="15">
        <f t="shared" si="11"/>
        <v>-0.88145693095611843</v>
      </c>
      <c r="V9">
        <f t="shared" si="12"/>
        <v>0.77696632113057928</v>
      </c>
    </row>
    <row r="10" spans="1:25" x14ac:dyDescent="0.25">
      <c r="A10" s="1" t="s">
        <v>5</v>
      </c>
      <c r="B10" s="1" t="s">
        <v>2</v>
      </c>
      <c r="C10" s="1" t="s">
        <v>9</v>
      </c>
      <c r="D10" s="1" t="s">
        <v>0</v>
      </c>
      <c r="E10" s="1">
        <f t="shared" si="1"/>
        <v>1</v>
      </c>
      <c r="F10" s="1">
        <f t="shared" si="2"/>
        <v>1</v>
      </c>
      <c r="G10" s="1">
        <f t="shared" si="3"/>
        <v>1</v>
      </c>
      <c r="H10" s="1" cm="1">
        <f t="array" ref="H10">_xlfn.SWITCH(C10,"Sun",1,"Fri",2,"Sat",3,"Thur",4)</f>
        <v>1</v>
      </c>
      <c r="I10" s="1">
        <v>2</v>
      </c>
      <c r="J10" s="1">
        <v>15.04</v>
      </c>
      <c r="K10" s="5">
        <v>1.96</v>
      </c>
      <c r="L10" s="6">
        <f t="shared" si="0"/>
        <v>1</v>
      </c>
      <c r="M10" s="21">
        <v>0.79141893753983505</v>
      </c>
      <c r="N10">
        <f t="shared" si="4"/>
        <v>6.1947744350262353E-2</v>
      </c>
      <c r="O10">
        <f t="shared" si="5"/>
        <v>-8.6985371944713702E-2</v>
      </c>
      <c r="P10">
        <f t="shared" si="6"/>
        <v>9.1071306337773425E-2</v>
      </c>
      <c r="Q10">
        <f t="shared" si="7"/>
        <v>-6.4649057809588309E-2</v>
      </c>
      <c r="R10">
        <f t="shared" si="8"/>
        <v>0.33101762418780722</v>
      </c>
      <c r="S10">
        <f t="shared" si="9"/>
        <v>1.4248934742026897</v>
      </c>
      <c r="T10" s="15">
        <f t="shared" si="10"/>
        <v>2.5487146568640657</v>
      </c>
      <c r="U10" s="15">
        <f t="shared" si="11"/>
        <v>-0.58871465686406577</v>
      </c>
      <c r="V10">
        <f t="shared" si="12"/>
        <v>0.34658494720657468</v>
      </c>
    </row>
    <row r="11" spans="1:25" x14ac:dyDescent="0.25">
      <c r="A11" s="1" t="s">
        <v>5</v>
      </c>
      <c r="B11" s="1" t="s">
        <v>2</v>
      </c>
      <c r="C11" s="1" t="s">
        <v>9</v>
      </c>
      <c r="D11" s="1" t="s">
        <v>0</v>
      </c>
      <c r="E11" s="1">
        <f t="shared" si="1"/>
        <v>1</v>
      </c>
      <c r="F11" s="1">
        <f t="shared" si="2"/>
        <v>1</v>
      </c>
      <c r="G11" s="1">
        <f t="shared" si="3"/>
        <v>1</v>
      </c>
      <c r="H11" s="1" cm="1">
        <f t="array" ref="H11">_xlfn.SWITCH(C11,"Sun",1,"Fri",2,"Sat",3,"Thur",4)</f>
        <v>1</v>
      </c>
      <c r="I11" s="1">
        <v>2</v>
      </c>
      <c r="J11" s="1">
        <v>14.78</v>
      </c>
      <c r="K11" s="5">
        <v>3.23</v>
      </c>
      <c r="L11" s="6">
        <f t="shared" si="0"/>
        <v>1</v>
      </c>
      <c r="M11" s="21">
        <v>0.79141893753983505</v>
      </c>
      <c r="N11">
        <f t="shared" si="4"/>
        <v>6.1947744350262353E-2</v>
      </c>
      <c r="O11">
        <f t="shared" si="5"/>
        <v>-8.6985371944713702E-2</v>
      </c>
      <c r="P11">
        <f t="shared" si="6"/>
        <v>9.1071306337773425E-2</v>
      </c>
      <c r="Q11">
        <f t="shared" si="7"/>
        <v>-6.4649057809588309E-2</v>
      </c>
      <c r="R11">
        <f t="shared" si="8"/>
        <v>0.33101762418780722</v>
      </c>
      <c r="S11">
        <f t="shared" si="9"/>
        <v>1.4002610072284412</v>
      </c>
      <c r="T11" s="15">
        <f t="shared" si="10"/>
        <v>2.5240821898898176</v>
      </c>
      <c r="U11" s="15">
        <f t="shared" si="11"/>
        <v>0.7059178101101824</v>
      </c>
      <c r="V11">
        <f t="shared" si="12"/>
        <v>0.49831995463075551</v>
      </c>
      <c r="X11" s="3" t="s">
        <v>35</v>
      </c>
      <c r="Y11" s="1">
        <f>AVERAGE(V2:V244)</f>
        <v>1.0149790939484808</v>
      </c>
    </row>
    <row r="12" spans="1:25" x14ac:dyDescent="0.25">
      <c r="A12" s="1" t="s">
        <v>5</v>
      </c>
      <c r="B12" s="1" t="s">
        <v>2</v>
      </c>
      <c r="C12" s="1" t="s">
        <v>9</v>
      </c>
      <c r="D12" s="1" t="s">
        <v>0</v>
      </c>
      <c r="E12" s="1">
        <f t="shared" si="1"/>
        <v>1</v>
      </c>
      <c r="F12" s="1">
        <f t="shared" si="2"/>
        <v>1</v>
      </c>
      <c r="G12" s="1">
        <f t="shared" si="3"/>
        <v>1</v>
      </c>
      <c r="H12" s="1" cm="1">
        <f t="array" ref="H12">_xlfn.SWITCH(C12,"Sun",1,"Fri",2,"Sat",3,"Thur",4)</f>
        <v>1</v>
      </c>
      <c r="I12" s="1">
        <v>2</v>
      </c>
      <c r="J12" s="1">
        <v>10.27</v>
      </c>
      <c r="K12" s="5">
        <v>1.71</v>
      </c>
      <c r="L12" s="6">
        <f t="shared" si="0"/>
        <v>1</v>
      </c>
      <c r="M12" s="21">
        <v>0.79141893753983505</v>
      </c>
      <c r="N12">
        <f t="shared" si="4"/>
        <v>6.1947744350262353E-2</v>
      </c>
      <c r="O12">
        <f t="shared" si="5"/>
        <v>-8.6985371944713702E-2</v>
      </c>
      <c r="P12">
        <f t="shared" si="6"/>
        <v>9.1071306337773425E-2</v>
      </c>
      <c r="Q12">
        <f t="shared" si="7"/>
        <v>-6.4649057809588309E-2</v>
      </c>
      <c r="R12">
        <f t="shared" si="8"/>
        <v>0.33101762418780722</v>
      </c>
      <c r="S12">
        <f t="shared" si="9"/>
        <v>0.97298244548282065</v>
      </c>
      <c r="T12" s="15">
        <f t="shared" si="10"/>
        <v>2.0968036281441966</v>
      </c>
      <c r="U12" s="15">
        <f t="shared" si="11"/>
        <v>-0.38680362814419667</v>
      </c>
      <c r="V12">
        <f t="shared" si="12"/>
        <v>0.14961704674551396</v>
      </c>
      <c r="X12" s="3" t="s">
        <v>36</v>
      </c>
      <c r="Y12" s="1">
        <f>SQRT(Y11)</f>
        <v>1.0074617084279089</v>
      </c>
    </row>
    <row r="13" spans="1:25" x14ac:dyDescent="0.25">
      <c r="A13" s="1" t="s">
        <v>3</v>
      </c>
      <c r="B13" s="1" t="s">
        <v>2</v>
      </c>
      <c r="C13" s="1" t="s">
        <v>9</v>
      </c>
      <c r="D13" s="1" t="s">
        <v>0</v>
      </c>
      <c r="E13" s="1">
        <f t="shared" si="1"/>
        <v>2</v>
      </c>
      <c r="F13" s="1">
        <f t="shared" si="2"/>
        <v>1</v>
      </c>
      <c r="G13" s="1">
        <f t="shared" si="3"/>
        <v>1</v>
      </c>
      <c r="H13" s="1" cm="1">
        <f t="array" ref="H13">_xlfn.SWITCH(C13,"Sun",1,"Fri",2,"Sat",3,"Thur",4)</f>
        <v>1</v>
      </c>
      <c r="I13" s="1">
        <v>4</v>
      </c>
      <c r="J13" s="1">
        <v>35.26</v>
      </c>
      <c r="K13" s="5">
        <v>5</v>
      </c>
      <c r="L13" s="6">
        <f t="shared" si="0"/>
        <v>1</v>
      </c>
      <c r="M13" s="21">
        <v>0.79141893753983505</v>
      </c>
      <c r="N13">
        <f t="shared" si="4"/>
        <v>0.12389548870052471</v>
      </c>
      <c r="O13">
        <f t="shared" si="5"/>
        <v>-8.6985371944713702E-2</v>
      </c>
      <c r="P13">
        <f t="shared" si="6"/>
        <v>9.1071306337773425E-2</v>
      </c>
      <c r="Q13">
        <f t="shared" si="7"/>
        <v>-6.4649057809588309E-2</v>
      </c>
      <c r="R13">
        <f t="shared" si="8"/>
        <v>0.66203524837561445</v>
      </c>
      <c r="S13">
        <f t="shared" si="9"/>
        <v>3.3405414827384865</v>
      </c>
      <c r="T13" s="15">
        <f t="shared" si="10"/>
        <v>4.8573280339379323</v>
      </c>
      <c r="U13" s="15">
        <f t="shared" si="11"/>
        <v>0.14267196606206767</v>
      </c>
      <c r="V13">
        <f t="shared" si="12"/>
        <v>2.035528990001579E-2</v>
      </c>
    </row>
    <row r="14" spans="1:25" ht="15.75" x14ac:dyDescent="0.25">
      <c r="A14" s="1" t="s">
        <v>5</v>
      </c>
      <c r="B14" s="1" t="s">
        <v>2</v>
      </c>
      <c r="C14" s="1" t="s">
        <v>9</v>
      </c>
      <c r="D14" s="1" t="s">
        <v>0</v>
      </c>
      <c r="E14" s="1">
        <f t="shared" si="1"/>
        <v>1</v>
      </c>
      <c r="F14" s="1">
        <f t="shared" si="2"/>
        <v>1</v>
      </c>
      <c r="G14" s="1">
        <f t="shared" si="3"/>
        <v>1</v>
      </c>
      <c r="H14" s="1" cm="1">
        <f t="array" ref="H14">_xlfn.SWITCH(C14,"Sun",1,"Fri",2,"Sat",3,"Thur",4)</f>
        <v>1</v>
      </c>
      <c r="I14" s="1">
        <v>2</v>
      </c>
      <c r="J14" s="1">
        <v>15.42</v>
      </c>
      <c r="K14" s="5">
        <v>1.57</v>
      </c>
      <c r="L14" s="6">
        <f t="shared" si="0"/>
        <v>1</v>
      </c>
      <c r="M14" s="21">
        <v>0.79141893753983505</v>
      </c>
      <c r="N14">
        <f t="shared" si="4"/>
        <v>6.1947744350262353E-2</v>
      </c>
      <c r="O14">
        <f t="shared" si="5"/>
        <v>-8.6985371944713702E-2</v>
      </c>
      <c r="P14">
        <f t="shared" si="6"/>
        <v>9.1071306337773425E-2</v>
      </c>
      <c r="Q14">
        <f t="shared" si="7"/>
        <v>-6.4649057809588309E-2</v>
      </c>
      <c r="R14">
        <f t="shared" si="8"/>
        <v>0.33101762418780722</v>
      </c>
      <c r="S14">
        <f t="shared" si="9"/>
        <v>1.46089477208813</v>
      </c>
      <c r="T14" s="15">
        <f t="shared" si="10"/>
        <v>2.5847159547495062</v>
      </c>
      <c r="U14" s="15">
        <f t="shared" si="11"/>
        <v>-1.0147159547495062</v>
      </c>
      <c r="V14">
        <f t="shared" si="12"/>
        <v>1.0296484688232017</v>
      </c>
      <c r="X14" s="16" t="s">
        <v>37</v>
      </c>
    </row>
    <row r="15" spans="1:25" x14ac:dyDescent="0.25">
      <c r="A15" s="1" t="s">
        <v>5</v>
      </c>
      <c r="B15" s="1" t="s">
        <v>2</v>
      </c>
      <c r="C15" s="1" t="s">
        <v>9</v>
      </c>
      <c r="D15" s="1" t="s">
        <v>0</v>
      </c>
      <c r="E15" s="1">
        <f t="shared" si="1"/>
        <v>1</v>
      </c>
      <c r="F15" s="1">
        <f t="shared" si="2"/>
        <v>1</v>
      </c>
      <c r="G15" s="1">
        <f t="shared" si="3"/>
        <v>1</v>
      </c>
      <c r="H15" s="1" cm="1">
        <f t="array" ref="H15">_xlfn.SWITCH(C15,"Sun",1,"Fri",2,"Sat",3,"Thur",4)</f>
        <v>1</v>
      </c>
      <c r="I15" s="1">
        <v>4</v>
      </c>
      <c r="J15" s="1">
        <v>18.43</v>
      </c>
      <c r="K15" s="5">
        <v>3</v>
      </c>
      <c r="L15" s="6">
        <f t="shared" si="0"/>
        <v>1</v>
      </c>
      <c r="M15" s="21">
        <v>0.79141893753983505</v>
      </c>
      <c r="N15">
        <f t="shared" si="4"/>
        <v>6.1947744350262353E-2</v>
      </c>
      <c r="O15">
        <f t="shared" si="5"/>
        <v>-8.6985371944713702E-2</v>
      </c>
      <c r="P15">
        <f t="shared" si="6"/>
        <v>9.1071306337773425E-2</v>
      </c>
      <c r="Q15">
        <f t="shared" si="7"/>
        <v>-6.4649057809588309E-2</v>
      </c>
      <c r="R15">
        <f t="shared" si="8"/>
        <v>0.66203524837561445</v>
      </c>
      <c r="S15">
        <f t="shared" si="9"/>
        <v>1.7460629474438545</v>
      </c>
      <c r="T15" s="15">
        <f t="shared" si="10"/>
        <v>3.2009017542930378</v>
      </c>
      <c r="U15" s="15">
        <f t="shared" si="11"/>
        <v>-0.2009017542930378</v>
      </c>
      <c r="V15">
        <f t="shared" si="12"/>
        <v>4.0361514878020137E-2</v>
      </c>
    </row>
    <row r="16" spans="1:25" x14ac:dyDescent="0.25">
      <c r="A16" s="1" t="s">
        <v>3</v>
      </c>
      <c r="B16" s="1" t="s">
        <v>2</v>
      </c>
      <c r="C16" s="1" t="s">
        <v>9</v>
      </c>
      <c r="D16" s="1" t="s">
        <v>0</v>
      </c>
      <c r="E16" s="1">
        <f t="shared" si="1"/>
        <v>2</v>
      </c>
      <c r="F16" s="1">
        <f t="shared" si="2"/>
        <v>1</v>
      </c>
      <c r="G16" s="1">
        <f t="shared" si="3"/>
        <v>1</v>
      </c>
      <c r="H16" s="1" cm="1">
        <f t="array" ref="H16">_xlfn.SWITCH(C16,"Sun",1,"Fri",2,"Sat",3,"Thur",4)</f>
        <v>1</v>
      </c>
      <c r="I16" s="1">
        <v>2</v>
      </c>
      <c r="J16" s="1">
        <v>14.83</v>
      </c>
      <c r="K16" s="5">
        <v>3.02</v>
      </c>
      <c r="L16" s="6">
        <f t="shared" si="0"/>
        <v>1</v>
      </c>
      <c r="M16" s="21">
        <v>0.79141893753983505</v>
      </c>
      <c r="N16">
        <f t="shared" si="4"/>
        <v>0.12389548870052471</v>
      </c>
      <c r="O16">
        <f t="shared" si="5"/>
        <v>-8.6985371944713702E-2</v>
      </c>
      <c r="P16">
        <f t="shared" si="6"/>
        <v>9.1071306337773425E-2</v>
      </c>
      <c r="Q16">
        <f t="shared" si="7"/>
        <v>-6.4649057809588309E-2</v>
      </c>
      <c r="R16">
        <f t="shared" si="8"/>
        <v>0.33101762418780722</v>
      </c>
      <c r="S16">
        <f t="shared" si="9"/>
        <v>1.4049980201081043</v>
      </c>
      <c r="T16" s="15">
        <f t="shared" si="10"/>
        <v>2.590766947119743</v>
      </c>
      <c r="U16" s="15">
        <f t="shared" si="11"/>
        <v>0.42923305288025704</v>
      </c>
      <c r="V16">
        <f t="shared" si="12"/>
        <v>0.18424101368490553</v>
      </c>
      <c r="X16" s="2" t="s">
        <v>39</v>
      </c>
    </row>
    <row r="17" spans="1:22" x14ac:dyDescent="0.25">
      <c r="A17" s="1" t="s">
        <v>5</v>
      </c>
      <c r="B17" s="1" t="s">
        <v>2</v>
      </c>
      <c r="C17" s="1" t="s">
        <v>9</v>
      </c>
      <c r="D17" s="1" t="s">
        <v>0</v>
      </c>
      <c r="E17" s="1">
        <f t="shared" si="1"/>
        <v>1</v>
      </c>
      <c r="F17" s="1">
        <f t="shared" si="2"/>
        <v>1</v>
      </c>
      <c r="G17" s="1">
        <f t="shared" si="3"/>
        <v>1</v>
      </c>
      <c r="H17" s="1" cm="1">
        <f t="array" ref="H17">_xlfn.SWITCH(C17,"Sun",1,"Fri",2,"Sat",3,"Thur",4)</f>
        <v>1</v>
      </c>
      <c r="I17" s="1">
        <v>2</v>
      </c>
      <c r="J17" s="1">
        <v>21.58</v>
      </c>
      <c r="K17" s="5">
        <v>3.92</v>
      </c>
      <c r="L17" s="6">
        <f t="shared" si="0"/>
        <v>1</v>
      </c>
      <c r="M17" s="21">
        <v>0.79141893753983505</v>
      </c>
      <c r="N17">
        <f t="shared" si="4"/>
        <v>6.1947744350262353E-2</v>
      </c>
      <c r="O17">
        <f t="shared" si="5"/>
        <v>-8.6985371944713702E-2</v>
      </c>
      <c r="P17">
        <f t="shared" si="6"/>
        <v>9.1071306337773425E-2</v>
      </c>
      <c r="Q17">
        <f t="shared" si="7"/>
        <v>-6.4649057809588309E-2</v>
      </c>
      <c r="R17">
        <f t="shared" si="8"/>
        <v>0.33101762418780722</v>
      </c>
      <c r="S17">
        <f t="shared" si="9"/>
        <v>2.0444947588626357</v>
      </c>
      <c r="T17" s="15">
        <f t="shared" si="10"/>
        <v>3.1683159415240119</v>
      </c>
      <c r="U17" s="15">
        <f t="shared" si="11"/>
        <v>0.75168405847598807</v>
      </c>
      <c r="V17">
        <f t="shared" si="12"/>
        <v>0.5650289237669327</v>
      </c>
    </row>
    <row r="18" spans="1:22" x14ac:dyDescent="0.25">
      <c r="A18" s="1" t="s">
        <v>3</v>
      </c>
      <c r="B18" s="1" t="s">
        <v>2</v>
      </c>
      <c r="C18" s="1" t="s">
        <v>9</v>
      </c>
      <c r="D18" s="1" t="s">
        <v>0</v>
      </c>
      <c r="E18" s="1">
        <f t="shared" si="1"/>
        <v>2</v>
      </c>
      <c r="F18" s="1">
        <f t="shared" si="2"/>
        <v>1</v>
      </c>
      <c r="G18" s="1">
        <f t="shared" si="3"/>
        <v>1</v>
      </c>
      <c r="H18" s="1" cm="1">
        <f t="array" ref="H18">_xlfn.SWITCH(C18,"Sun",1,"Fri",2,"Sat",3,"Thur",4)</f>
        <v>1</v>
      </c>
      <c r="I18" s="1">
        <v>3</v>
      </c>
      <c r="J18" s="1">
        <v>10.33</v>
      </c>
      <c r="K18" s="5">
        <v>1.67</v>
      </c>
      <c r="L18" s="6">
        <f t="shared" si="0"/>
        <v>1</v>
      </c>
      <c r="M18" s="21">
        <v>0.79141893753983505</v>
      </c>
      <c r="N18">
        <f t="shared" si="4"/>
        <v>0.12389548870052471</v>
      </c>
      <c r="O18">
        <f t="shared" si="5"/>
        <v>-8.6985371944713702E-2</v>
      </c>
      <c r="P18">
        <f t="shared" si="6"/>
        <v>9.1071306337773425E-2</v>
      </c>
      <c r="Q18">
        <f t="shared" si="7"/>
        <v>-6.4649057809588309E-2</v>
      </c>
      <c r="R18">
        <f t="shared" si="8"/>
        <v>0.49652643628171084</v>
      </c>
      <c r="S18">
        <f t="shared" si="9"/>
        <v>0.97866686093841659</v>
      </c>
      <c r="T18" s="15">
        <f t="shared" si="10"/>
        <v>2.3299446000439588</v>
      </c>
      <c r="U18" s="15">
        <f t="shared" si="11"/>
        <v>-0.65994460004395883</v>
      </c>
      <c r="V18">
        <f t="shared" si="12"/>
        <v>0.4355268751271808</v>
      </c>
    </row>
    <row r="19" spans="1:22" x14ac:dyDescent="0.25">
      <c r="A19" s="1" t="s">
        <v>5</v>
      </c>
      <c r="B19" s="1" t="s">
        <v>2</v>
      </c>
      <c r="C19" s="1" t="s">
        <v>9</v>
      </c>
      <c r="D19" s="1" t="s">
        <v>0</v>
      </c>
      <c r="E19" s="1">
        <f t="shared" si="1"/>
        <v>1</v>
      </c>
      <c r="F19" s="1">
        <f t="shared" si="2"/>
        <v>1</v>
      </c>
      <c r="G19" s="1">
        <f t="shared" si="3"/>
        <v>1</v>
      </c>
      <c r="H19" s="1" cm="1">
        <f t="array" ref="H19">_xlfn.SWITCH(C19,"Sun",1,"Fri",2,"Sat",3,"Thur",4)</f>
        <v>1</v>
      </c>
      <c r="I19" s="1">
        <v>3</v>
      </c>
      <c r="J19" s="1">
        <v>16.29</v>
      </c>
      <c r="K19" s="5">
        <v>3.71</v>
      </c>
      <c r="L19" s="6">
        <f t="shared" si="0"/>
        <v>1</v>
      </c>
      <c r="M19" s="21">
        <v>0.79141893753983505</v>
      </c>
      <c r="N19">
        <f t="shared" si="4"/>
        <v>6.1947744350262353E-2</v>
      </c>
      <c r="O19">
        <f t="shared" si="5"/>
        <v>-8.6985371944713702E-2</v>
      </c>
      <c r="P19">
        <f t="shared" si="6"/>
        <v>9.1071306337773425E-2</v>
      </c>
      <c r="Q19">
        <f t="shared" si="7"/>
        <v>-6.4649057809588309E-2</v>
      </c>
      <c r="R19">
        <f t="shared" si="8"/>
        <v>0.49652643628171084</v>
      </c>
      <c r="S19">
        <f t="shared" si="9"/>
        <v>1.5433187961942696</v>
      </c>
      <c r="T19" s="15">
        <f t="shared" si="10"/>
        <v>2.8326487909495492</v>
      </c>
      <c r="U19" s="15">
        <f t="shared" si="11"/>
        <v>0.87735120905045072</v>
      </c>
      <c r="V19">
        <f t="shared" si="12"/>
        <v>0.76974514402228766</v>
      </c>
    </row>
    <row r="20" spans="1:22" x14ac:dyDescent="0.25">
      <c r="A20" s="1" t="s">
        <v>3</v>
      </c>
      <c r="B20" s="1" t="s">
        <v>2</v>
      </c>
      <c r="C20" s="1" t="s">
        <v>9</v>
      </c>
      <c r="D20" s="1" t="s">
        <v>0</v>
      </c>
      <c r="E20" s="1">
        <f t="shared" si="1"/>
        <v>2</v>
      </c>
      <c r="F20" s="1">
        <f t="shared" si="2"/>
        <v>1</v>
      </c>
      <c r="G20" s="1">
        <f t="shared" si="3"/>
        <v>1</v>
      </c>
      <c r="H20" s="1" cm="1">
        <f t="array" ref="H20">_xlfn.SWITCH(C20,"Sun",1,"Fri",2,"Sat",3,"Thur",4)</f>
        <v>1</v>
      </c>
      <c r="I20" s="1">
        <v>3</v>
      </c>
      <c r="J20" s="1">
        <v>16.97</v>
      </c>
      <c r="K20" s="5">
        <v>3.5</v>
      </c>
      <c r="L20" s="6">
        <f t="shared" si="0"/>
        <v>1</v>
      </c>
      <c r="M20" s="21">
        <v>0.79141893753983505</v>
      </c>
      <c r="N20">
        <f t="shared" si="4"/>
        <v>0.12389548870052471</v>
      </c>
      <c r="O20">
        <f t="shared" si="5"/>
        <v>-8.6985371944713702E-2</v>
      </c>
      <c r="P20">
        <f t="shared" si="6"/>
        <v>9.1071306337773425E-2</v>
      </c>
      <c r="Q20">
        <f t="shared" si="7"/>
        <v>-6.4649057809588309E-2</v>
      </c>
      <c r="R20">
        <f t="shared" si="8"/>
        <v>0.49652643628171084</v>
      </c>
      <c r="S20">
        <f t="shared" si="9"/>
        <v>1.6077421713576892</v>
      </c>
      <c r="T20" s="15">
        <f t="shared" si="10"/>
        <v>2.9590199104632311</v>
      </c>
      <c r="U20" s="15">
        <f t="shared" si="11"/>
        <v>0.5409800895367689</v>
      </c>
      <c r="V20">
        <f t="shared" si="12"/>
        <v>0.29265945727521048</v>
      </c>
    </row>
    <row r="21" spans="1:22" x14ac:dyDescent="0.25">
      <c r="A21" s="1" t="s">
        <v>5</v>
      </c>
      <c r="B21" s="1" t="s">
        <v>2</v>
      </c>
      <c r="C21" s="1" t="s">
        <v>4</v>
      </c>
      <c r="D21" s="1" t="s">
        <v>0</v>
      </c>
      <c r="E21" s="1">
        <f t="shared" si="1"/>
        <v>1</v>
      </c>
      <c r="F21" s="1">
        <f t="shared" si="2"/>
        <v>1</v>
      </c>
      <c r="G21" s="1">
        <f t="shared" si="3"/>
        <v>1</v>
      </c>
      <c r="H21" s="1" cm="1">
        <f t="array" ref="H21">_xlfn.SWITCH(C21,"Sun",1,"Fri",2,"Sat",3,"Thur",4)</f>
        <v>3</v>
      </c>
      <c r="I21" s="1">
        <v>3</v>
      </c>
      <c r="J21" s="1">
        <v>20.65</v>
      </c>
      <c r="K21" s="5">
        <v>3.35</v>
      </c>
      <c r="L21" s="6">
        <f t="shared" si="0"/>
        <v>3</v>
      </c>
      <c r="M21" s="21">
        <v>0.79141893753983505</v>
      </c>
      <c r="N21">
        <f t="shared" si="4"/>
        <v>6.1947744350262353E-2</v>
      </c>
      <c r="O21">
        <f t="shared" si="5"/>
        <v>-8.6985371944713702E-2</v>
      </c>
      <c r="P21">
        <f t="shared" si="6"/>
        <v>9.1071306337773425E-2</v>
      </c>
      <c r="Q21">
        <f t="shared" si="7"/>
        <v>-0.19394717342876494</v>
      </c>
      <c r="R21">
        <f t="shared" si="8"/>
        <v>0.49652643628171084</v>
      </c>
      <c r="S21">
        <f t="shared" si="9"/>
        <v>1.9563863193009003</v>
      </c>
      <c r="T21" s="15">
        <f t="shared" si="10"/>
        <v>3.1164181984370032</v>
      </c>
      <c r="U21" s="15">
        <f t="shared" si="11"/>
        <v>0.2335818015629969</v>
      </c>
      <c r="V21">
        <f t="shared" si="12"/>
        <v>5.4560458021415265E-2</v>
      </c>
    </row>
    <row r="22" spans="1:22" x14ac:dyDescent="0.25">
      <c r="A22" s="1" t="s">
        <v>5</v>
      </c>
      <c r="B22" s="1" t="s">
        <v>2</v>
      </c>
      <c r="C22" s="1" t="s">
        <v>4</v>
      </c>
      <c r="D22" s="1" t="s">
        <v>0</v>
      </c>
      <c r="E22" s="1">
        <f t="shared" si="1"/>
        <v>1</v>
      </c>
      <c r="F22" s="1">
        <f t="shared" si="2"/>
        <v>1</v>
      </c>
      <c r="G22" s="1">
        <f t="shared" si="3"/>
        <v>1</v>
      </c>
      <c r="H22" s="1" cm="1">
        <f t="array" ref="H22">_xlfn.SWITCH(C22,"Sun",1,"Fri",2,"Sat",3,"Thur",4)</f>
        <v>3</v>
      </c>
      <c r="I22" s="1">
        <v>2</v>
      </c>
      <c r="J22" s="1">
        <v>17.920000000000002</v>
      </c>
      <c r="K22" s="5">
        <v>4.08</v>
      </c>
      <c r="L22" s="6">
        <f t="shared" si="0"/>
        <v>3</v>
      </c>
      <c r="M22" s="21">
        <v>0.79141893753983505</v>
      </c>
      <c r="N22">
        <f t="shared" si="4"/>
        <v>6.1947744350262353E-2</v>
      </c>
      <c r="O22">
        <f t="shared" si="5"/>
        <v>-8.6985371944713702E-2</v>
      </c>
      <c r="P22">
        <f t="shared" si="6"/>
        <v>9.1071306337773425E-2</v>
      </c>
      <c r="Q22">
        <f t="shared" si="7"/>
        <v>-0.19394717342876494</v>
      </c>
      <c r="R22">
        <f t="shared" si="8"/>
        <v>0.33101762418780722</v>
      </c>
      <c r="S22">
        <f t="shared" si="9"/>
        <v>1.6977454160712901</v>
      </c>
      <c r="T22" s="15">
        <f t="shared" si="10"/>
        <v>2.6922684831134895</v>
      </c>
      <c r="U22" s="15">
        <f t="shared" si="11"/>
        <v>1.3877315168865105</v>
      </c>
      <c r="V22">
        <f t="shared" si="12"/>
        <v>1.9257987629601354</v>
      </c>
    </row>
    <row r="23" spans="1:22" x14ac:dyDescent="0.25">
      <c r="A23" s="1" t="s">
        <v>3</v>
      </c>
      <c r="B23" s="1" t="s">
        <v>2</v>
      </c>
      <c r="C23" s="1" t="s">
        <v>4</v>
      </c>
      <c r="D23" s="1" t="s">
        <v>0</v>
      </c>
      <c r="E23" s="1">
        <f t="shared" si="1"/>
        <v>2</v>
      </c>
      <c r="F23" s="1">
        <f t="shared" si="2"/>
        <v>1</v>
      </c>
      <c r="G23" s="1">
        <f t="shared" si="3"/>
        <v>1</v>
      </c>
      <c r="H23" s="1" cm="1">
        <f t="array" ref="H23">_xlfn.SWITCH(C23,"Sun",1,"Fri",2,"Sat",3,"Thur",4)</f>
        <v>3</v>
      </c>
      <c r="I23" s="1">
        <v>2</v>
      </c>
      <c r="J23" s="1">
        <v>20.29</v>
      </c>
      <c r="K23" s="5">
        <v>2.75</v>
      </c>
      <c r="L23" s="6">
        <f t="shared" si="0"/>
        <v>3</v>
      </c>
      <c r="M23" s="21">
        <v>0.79141893753983505</v>
      </c>
      <c r="N23">
        <f t="shared" si="4"/>
        <v>0.12389548870052471</v>
      </c>
      <c r="O23">
        <f t="shared" si="5"/>
        <v>-8.6985371944713702E-2</v>
      </c>
      <c r="P23">
        <f t="shared" si="6"/>
        <v>9.1071306337773425E-2</v>
      </c>
      <c r="Q23">
        <f t="shared" si="7"/>
        <v>-0.19394717342876494</v>
      </c>
      <c r="R23">
        <f t="shared" si="8"/>
        <v>0.33101762418780722</v>
      </c>
      <c r="S23">
        <f t="shared" si="9"/>
        <v>1.9222798265673253</v>
      </c>
      <c r="T23" s="15">
        <f t="shared" si="10"/>
        <v>2.978750637959787</v>
      </c>
      <c r="U23" s="15">
        <f t="shared" si="11"/>
        <v>-0.22875063795978701</v>
      </c>
      <c r="V23">
        <f t="shared" si="12"/>
        <v>5.2326854367009547E-2</v>
      </c>
    </row>
    <row r="24" spans="1:22" x14ac:dyDescent="0.25">
      <c r="A24" s="1" t="s">
        <v>3</v>
      </c>
      <c r="B24" s="1" t="s">
        <v>2</v>
      </c>
      <c r="C24" s="1" t="s">
        <v>4</v>
      </c>
      <c r="D24" s="1" t="s">
        <v>0</v>
      </c>
      <c r="E24" s="1">
        <f t="shared" si="1"/>
        <v>2</v>
      </c>
      <c r="F24" s="1">
        <f t="shared" si="2"/>
        <v>1</v>
      </c>
      <c r="G24" s="1">
        <f t="shared" si="3"/>
        <v>1</v>
      </c>
      <c r="H24" s="1" cm="1">
        <f t="array" ref="H24">_xlfn.SWITCH(C24,"Sun",1,"Fri",2,"Sat",3,"Thur",4)</f>
        <v>3</v>
      </c>
      <c r="I24" s="1">
        <v>2</v>
      </c>
      <c r="J24" s="1">
        <v>15.77</v>
      </c>
      <c r="K24" s="5">
        <v>2.23</v>
      </c>
      <c r="L24" s="6">
        <f t="shared" si="0"/>
        <v>3</v>
      </c>
      <c r="M24" s="21">
        <v>0.79141893753983505</v>
      </c>
      <c r="N24">
        <f t="shared" si="4"/>
        <v>0.12389548870052471</v>
      </c>
      <c r="O24">
        <f t="shared" si="5"/>
        <v>-8.6985371944713702E-2</v>
      </c>
      <c r="P24">
        <f t="shared" si="6"/>
        <v>9.1071306337773425E-2</v>
      </c>
      <c r="Q24">
        <f t="shared" si="7"/>
        <v>-0.19394717342876494</v>
      </c>
      <c r="R24">
        <f t="shared" si="8"/>
        <v>0.33101762418780722</v>
      </c>
      <c r="S24">
        <f t="shared" si="9"/>
        <v>1.4940538622457724</v>
      </c>
      <c r="T24" s="15">
        <f t="shared" si="10"/>
        <v>2.5505246736382343</v>
      </c>
      <c r="U24" s="15">
        <f t="shared" si="11"/>
        <v>-0.32052467363823434</v>
      </c>
      <c r="V24">
        <f t="shared" si="12"/>
        <v>0.10273606641089664</v>
      </c>
    </row>
    <row r="25" spans="1:22" x14ac:dyDescent="0.25">
      <c r="A25" s="1" t="s">
        <v>5</v>
      </c>
      <c r="B25" s="1" t="s">
        <v>2</v>
      </c>
      <c r="C25" s="1" t="s">
        <v>4</v>
      </c>
      <c r="D25" s="1" t="s">
        <v>0</v>
      </c>
      <c r="E25" s="1">
        <f t="shared" si="1"/>
        <v>1</v>
      </c>
      <c r="F25" s="1">
        <f t="shared" si="2"/>
        <v>1</v>
      </c>
      <c r="G25" s="1">
        <f t="shared" si="3"/>
        <v>1</v>
      </c>
      <c r="H25" s="1" cm="1">
        <f t="array" ref="H25">_xlfn.SWITCH(C25,"Sun",1,"Fri",2,"Sat",3,"Thur",4)</f>
        <v>3</v>
      </c>
      <c r="I25" s="1">
        <v>4</v>
      </c>
      <c r="J25" s="1">
        <v>39.42</v>
      </c>
      <c r="K25" s="5">
        <v>7.58</v>
      </c>
      <c r="L25" s="6">
        <f t="shared" si="0"/>
        <v>3</v>
      </c>
      <c r="M25" s="21">
        <v>0.79141893753983505</v>
      </c>
      <c r="N25">
        <f t="shared" si="4"/>
        <v>6.1947744350262353E-2</v>
      </c>
      <c r="O25">
        <f t="shared" si="5"/>
        <v>-8.6985371944713702E-2</v>
      </c>
      <c r="P25">
        <f t="shared" si="6"/>
        <v>9.1071306337773425E-2</v>
      </c>
      <c r="Q25">
        <f t="shared" si="7"/>
        <v>-0.19394717342876494</v>
      </c>
      <c r="R25">
        <f t="shared" si="8"/>
        <v>0.66203524837561445</v>
      </c>
      <c r="S25">
        <f t="shared" si="9"/>
        <v>3.7346609543264648</v>
      </c>
      <c r="T25" s="15">
        <f t="shared" si="10"/>
        <v>5.0602016455564716</v>
      </c>
      <c r="U25" s="15">
        <f t="shared" si="11"/>
        <v>2.5197983544435285</v>
      </c>
      <c r="V25">
        <f t="shared" si="12"/>
        <v>6.3493837470563141</v>
      </c>
    </row>
    <row r="26" spans="1:22" x14ac:dyDescent="0.25">
      <c r="A26" s="1" t="s">
        <v>5</v>
      </c>
      <c r="B26" s="1" t="s">
        <v>2</v>
      </c>
      <c r="C26" s="1" t="s">
        <v>4</v>
      </c>
      <c r="D26" s="1" t="s">
        <v>0</v>
      </c>
      <c r="E26" s="1">
        <f t="shared" si="1"/>
        <v>1</v>
      </c>
      <c r="F26" s="1">
        <f t="shared" si="2"/>
        <v>1</v>
      </c>
      <c r="G26" s="1">
        <f t="shared" si="3"/>
        <v>1</v>
      </c>
      <c r="H26" s="1" cm="1">
        <f t="array" ref="H26">_xlfn.SWITCH(C26,"Sun",1,"Fri",2,"Sat",3,"Thur",4)</f>
        <v>3</v>
      </c>
      <c r="I26" s="1">
        <v>2</v>
      </c>
      <c r="J26" s="1">
        <v>19.82</v>
      </c>
      <c r="K26" s="5">
        <v>3.18</v>
      </c>
      <c r="L26" s="6">
        <f t="shared" si="0"/>
        <v>3</v>
      </c>
      <c r="M26" s="21">
        <v>0.79141893753983505</v>
      </c>
      <c r="N26">
        <f t="shared" si="4"/>
        <v>6.1947744350262353E-2</v>
      </c>
      <c r="O26">
        <f t="shared" si="5"/>
        <v>-8.6985371944713702E-2</v>
      </c>
      <c r="P26">
        <f t="shared" si="6"/>
        <v>9.1071306337773425E-2</v>
      </c>
      <c r="Q26">
        <f t="shared" si="7"/>
        <v>-0.19394717342876494</v>
      </c>
      <c r="R26">
        <f t="shared" si="8"/>
        <v>0.33101762418780722</v>
      </c>
      <c r="S26">
        <f t="shared" si="9"/>
        <v>1.8777519054984915</v>
      </c>
      <c r="T26" s="15">
        <f t="shared" si="10"/>
        <v>2.8722749725406911</v>
      </c>
      <c r="U26" s="15">
        <f t="shared" si="11"/>
        <v>0.30772502745930908</v>
      </c>
      <c r="V26">
        <f t="shared" si="12"/>
        <v>9.4694692524832522E-2</v>
      </c>
    </row>
    <row r="27" spans="1:22" x14ac:dyDescent="0.25">
      <c r="A27" s="1" t="s">
        <v>5</v>
      </c>
      <c r="B27" s="1" t="s">
        <v>2</v>
      </c>
      <c r="C27" s="1" t="s">
        <v>4</v>
      </c>
      <c r="D27" s="1" t="s">
        <v>0</v>
      </c>
      <c r="E27" s="1">
        <f t="shared" si="1"/>
        <v>1</v>
      </c>
      <c r="F27" s="1">
        <f t="shared" si="2"/>
        <v>1</v>
      </c>
      <c r="G27" s="1">
        <f t="shared" si="3"/>
        <v>1</v>
      </c>
      <c r="H27" s="1" cm="1">
        <f t="array" ref="H27">_xlfn.SWITCH(C27,"Sun",1,"Fri",2,"Sat",3,"Thur",4)</f>
        <v>3</v>
      </c>
      <c r="I27" s="1">
        <v>4</v>
      </c>
      <c r="J27" s="1">
        <v>17.809999999999999</v>
      </c>
      <c r="K27" s="5">
        <v>2.34</v>
      </c>
      <c r="L27" s="6">
        <f t="shared" si="0"/>
        <v>3</v>
      </c>
      <c r="M27" s="21">
        <v>0.79141893753983505</v>
      </c>
      <c r="N27">
        <f t="shared" si="4"/>
        <v>6.1947744350262353E-2</v>
      </c>
      <c r="O27">
        <f t="shared" si="5"/>
        <v>-8.6985371944713702E-2</v>
      </c>
      <c r="P27">
        <f t="shared" si="6"/>
        <v>9.1071306337773425E-2</v>
      </c>
      <c r="Q27">
        <f t="shared" si="7"/>
        <v>-0.19394717342876494</v>
      </c>
      <c r="R27">
        <f t="shared" si="8"/>
        <v>0.66203524837561445</v>
      </c>
      <c r="S27">
        <f t="shared" si="9"/>
        <v>1.6873239877360309</v>
      </c>
      <c r="T27" s="15">
        <f t="shared" si="10"/>
        <v>3.0128646789660376</v>
      </c>
      <c r="U27" s="15">
        <f t="shared" si="11"/>
        <v>-0.67286467896603774</v>
      </c>
      <c r="V27">
        <f t="shared" si="12"/>
        <v>0.45274687620006904</v>
      </c>
    </row>
    <row r="28" spans="1:22" x14ac:dyDescent="0.25">
      <c r="A28" s="1" t="s">
        <v>5</v>
      </c>
      <c r="B28" s="1" t="s">
        <v>2</v>
      </c>
      <c r="C28" s="1" t="s">
        <v>4</v>
      </c>
      <c r="D28" s="1" t="s">
        <v>0</v>
      </c>
      <c r="E28" s="1">
        <f t="shared" si="1"/>
        <v>1</v>
      </c>
      <c r="F28" s="1">
        <f t="shared" si="2"/>
        <v>1</v>
      </c>
      <c r="G28" s="1">
        <f t="shared" si="3"/>
        <v>1</v>
      </c>
      <c r="H28" s="1" cm="1">
        <f t="array" ref="H28">_xlfn.SWITCH(C28,"Sun",1,"Fri",2,"Sat",3,"Thur",4)</f>
        <v>3</v>
      </c>
      <c r="I28" s="1">
        <v>2</v>
      </c>
      <c r="J28" s="1">
        <v>13.37</v>
      </c>
      <c r="K28" s="5">
        <v>2</v>
      </c>
      <c r="L28" s="6">
        <f t="shared" si="0"/>
        <v>3</v>
      </c>
      <c r="M28" s="21">
        <v>0.79141893753983505</v>
      </c>
      <c r="N28">
        <f t="shared" si="4"/>
        <v>6.1947744350262353E-2</v>
      </c>
      <c r="O28">
        <f t="shared" si="5"/>
        <v>-8.6985371944713702E-2</v>
      </c>
      <c r="P28">
        <f t="shared" si="6"/>
        <v>9.1071306337773425E-2</v>
      </c>
      <c r="Q28">
        <f t="shared" si="7"/>
        <v>-0.19394717342876494</v>
      </c>
      <c r="R28">
        <f t="shared" si="8"/>
        <v>0.33101762418780722</v>
      </c>
      <c r="S28">
        <f t="shared" si="9"/>
        <v>1.2666772440219389</v>
      </c>
      <c r="T28" s="15">
        <f t="shared" si="10"/>
        <v>2.2612003110641385</v>
      </c>
      <c r="U28" s="15">
        <f t="shared" si="11"/>
        <v>-0.26120031106413855</v>
      </c>
      <c r="V28">
        <f t="shared" si="12"/>
        <v>6.8225602500002744E-2</v>
      </c>
    </row>
    <row r="29" spans="1:22" x14ac:dyDescent="0.25">
      <c r="A29" s="1" t="s">
        <v>5</v>
      </c>
      <c r="B29" s="1" t="s">
        <v>2</v>
      </c>
      <c r="C29" s="1" t="s">
        <v>4</v>
      </c>
      <c r="D29" s="1" t="s">
        <v>0</v>
      </c>
      <c r="E29" s="1">
        <f t="shared" si="1"/>
        <v>1</v>
      </c>
      <c r="F29" s="1">
        <f t="shared" si="2"/>
        <v>1</v>
      </c>
      <c r="G29" s="1">
        <f t="shared" si="3"/>
        <v>1</v>
      </c>
      <c r="H29" s="1" cm="1">
        <f t="array" ref="H29">_xlfn.SWITCH(C29,"Sun",1,"Fri",2,"Sat",3,"Thur",4)</f>
        <v>3</v>
      </c>
      <c r="I29" s="1">
        <v>2</v>
      </c>
      <c r="J29" s="1">
        <v>12.69</v>
      </c>
      <c r="K29" s="5">
        <v>2</v>
      </c>
      <c r="L29" s="6">
        <f t="shared" si="0"/>
        <v>3</v>
      </c>
      <c r="M29" s="21">
        <v>0.79141893753983505</v>
      </c>
      <c r="N29">
        <f t="shared" si="4"/>
        <v>6.1947744350262353E-2</v>
      </c>
      <c r="O29">
        <f t="shared" si="5"/>
        <v>-8.6985371944713702E-2</v>
      </c>
      <c r="P29">
        <f t="shared" si="6"/>
        <v>9.1071306337773425E-2</v>
      </c>
      <c r="Q29">
        <f t="shared" si="7"/>
        <v>-0.19394717342876494</v>
      </c>
      <c r="R29">
        <f t="shared" si="8"/>
        <v>0.33101762418780722</v>
      </c>
      <c r="S29">
        <f t="shared" si="9"/>
        <v>1.2022538688585194</v>
      </c>
      <c r="T29" s="15">
        <f t="shared" si="10"/>
        <v>2.196776935900719</v>
      </c>
      <c r="U29" s="15">
        <f t="shared" si="11"/>
        <v>-0.19677693590071899</v>
      </c>
      <c r="V29">
        <f t="shared" si="12"/>
        <v>3.8721162502475669E-2</v>
      </c>
    </row>
    <row r="30" spans="1:22" x14ac:dyDescent="0.25">
      <c r="A30" s="1" t="s">
        <v>5</v>
      </c>
      <c r="B30" s="1" t="s">
        <v>2</v>
      </c>
      <c r="C30" s="1" t="s">
        <v>4</v>
      </c>
      <c r="D30" s="1" t="s">
        <v>0</v>
      </c>
      <c r="E30" s="1">
        <f t="shared" si="1"/>
        <v>1</v>
      </c>
      <c r="F30" s="1">
        <f t="shared" si="2"/>
        <v>1</v>
      </c>
      <c r="G30" s="1">
        <f t="shared" si="3"/>
        <v>1</v>
      </c>
      <c r="H30" s="1" cm="1">
        <f t="array" ref="H30">_xlfn.SWITCH(C30,"Sun",1,"Fri",2,"Sat",3,"Thur",4)</f>
        <v>3</v>
      </c>
      <c r="I30" s="1">
        <v>2</v>
      </c>
      <c r="J30" s="1">
        <v>21.7</v>
      </c>
      <c r="K30" s="5">
        <v>4.3</v>
      </c>
      <c r="L30" s="6">
        <f t="shared" si="0"/>
        <v>3</v>
      </c>
      <c r="M30" s="21">
        <v>0.79141893753983505</v>
      </c>
      <c r="N30">
        <f t="shared" si="4"/>
        <v>6.1947744350262353E-2</v>
      </c>
      <c r="O30">
        <f t="shared" si="5"/>
        <v>-8.6985371944713702E-2</v>
      </c>
      <c r="P30">
        <f t="shared" si="6"/>
        <v>9.1071306337773425E-2</v>
      </c>
      <c r="Q30">
        <f t="shared" si="7"/>
        <v>-0.19394717342876494</v>
      </c>
      <c r="R30">
        <f t="shared" si="8"/>
        <v>0.33101762418780722</v>
      </c>
      <c r="S30">
        <f t="shared" si="9"/>
        <v>2.0558635897738275</v>
      </c>
      <c r="T30" s="15">
        <f t="shared" si="10"/>
        <v>3.0503866568160269</v>
      </c>
      <c r="U30" s="15">
        <f t="shared" si="11"/>
        <v>1.2496133431839729</v>
      </c>
      <c r="V30">
        <f t="shared" si="12"/>
        <v>1.5615335074634256</v>
      </c>
    </row>
    <row r="31" spans="1:22" x14ac:dyDescent="0.25">
      <c r="A31" s="1" t="s">
        <v>3</v>
      </c>
      <c r="B31" s="1" t="s">
        <v>2</v>
      </c>
      <c r="C31" s="1" t="s">
        <v>4</v>
      </c>
      <c r="D31" s="1" t="s">
        <v>0</v>
      </c>
      <c r="E31" s="1">
        <f t="shared" si="1"/>
        <v>2</v>
      </c>
      <c r="F31" s="1">
        <f t="shared" si="2"/>
        <v>1</v>
      </c>
      <c r="G31" s="1">
        <f t="shared" si="3"/>
        <v>1</v>
      </c>
      <c r="H31" s="1" cm="1">
        <f t="array" ref="H31">_xlfn.SWITCH(C31,"Sun",1,"Fri",2,"Sat",3,"Thur",4)</f>
        <v>3</v>
      </c>
      <c r="I31" s="1">
        <v>2</v>
      </c>
      <c r="J31" s="1">
        <v>19.649999999999999</v>
      </c>
      <c r="K31" s="5">
        <v>3</v>
      </c>
      <c r="L31" s="6">
        <f t="shared" si="0"/>
        <v>3</v>
      </c>
      <c r="M31" s="21">
        <v>0.79141893753983505</v>
      </c>
      <c r="N31">
        <f t="shared" si="4"/>
        <v>0.12389548870052471</v>
      </c>
      <c r="O31">
        <f t="shared" si="5"/>
        <v>-8.6985371944713702E-2</v>
      </c>
      <c r="P31">
        <f t="shared" si="6"/>
        <v>9.1071306337773425E-2</v>
      </c>
      <c r="Q31">
        <f t="shared" si="7"/>
        <v>-0.19394717342876494</v>
      </c>
      <c r="R31">
        <f t="shared" si="8"/>
        <v>0.33101762418780722</v>
      </c>
      <c r="S31">
        <f t="shared" si="9"/>
        <v>1.8616460617076365</v>
      </c>
      <c r="T31" s="15">
        <f t="shared" si="10"/>
        <v>2.9181168731000984</v>
      </c>
      <c r="U31" s="15">
        <f t="shared" si="11"/>
        <v>8.1883126899901626E-2</v>
      </c>
      <c r="V31">
        <f t="shared" si="12"/>
        <v>6.7048464709053932E-3</v>
      </c>
    </row>
    <row r="32" spans="1:22" x14ac:dyDescent="0.25">
      <c r="A32" s="1" t="s">
        <v>5</v>
      </c>
      <c r="B32" s="1" t="s">
        <v>2</v>
      </c>
      <c r="C32" s="1" t="s">
        <v>4</v>
      </c>
      <c r="D32" s="1" t="s">
        <v>0</v>
      </c>
      <c r="E32" s="1">
        <f t="shared" si="1"/>
        <v>1</v>
      </c>
      <c r="F32" s="1">
        <f t="shared" si="2"/>
        <v>1</v>
      </c>
      <c r="G32" s="1">
        <f t="shared" si="3"/>
        <v>1</v>
      </c>
      <c r="H32" s="1" cm="1">
        <f t="array" ref="H32">_xlfn.SWITCH(C32,"Sun",1,"Fri",2,"Sat",3,"Thur",4)</f>
        <v>3</v>
      </c>
      <c r="I32" s="1">
        <v>2</v>
      </c>
      <c r="J32" s="1">
        <v>9.5500000000000007</v>
      </c>
      <c r="K32" s="5">
        <v>1.45</v>
      </c>
      <c r="L32" s="6">
        <f t="shared" si="0"/>
        <v>3</v>
      </c>
      <c r="M32" s="21">
        <v>0.79141893753983505</v>
      </c>
      <c r="N32">
        <f t="shared" si="4"/>
        <v>6.1947744350262353E-2</v>
      </c>
      <c r="O32">
        <f t="shared" si="5"/>
        <v>-8.6985371944713702E-2</v>
      </c>
      <c r="P32">
        <f t="shared" si="6"/>
        <v>9.1071306337773425E-2</v>
      </c>
      <c r="Q32">
        <f t="shared" si="7"/>
        <v>-0.19394717342876494</v>
      </c>
      <c r="R32">
        <f t="shared" si="8"/>
        <v>0.33101762418780722</v>
      </c>
      <c r="S32">
        <f t="shared" si="9"/>
        <v>0.90476946001567071</v>
      </c>
      <c r="T32" s="15">
        <f t="shared" si="10"/>
        <v>1.8992925270578702</v>
      </c>
      <c r="U32" s="15">
        <f t="shared" si="11"/>
        <v>-0.44929252705787026</v>
      </c>
      <c r="V32">
        <f t="shared" si="12"/>
        <v>0.20186377487004709</v>
      </c>
    </row>
    <row r="33" spans="1:22" x14ac:dyDescent="0.25">
      <c r="A33" s="1" t="s">
        <v>5</v>
      </c>
      <c r="B33" s="1" t="s">
        <v>2</v>
      </c>
      <c r="C33" s="1" t="s">
        <v>4</v>
      </c>
      <c r="D33" s="1" t="s">
        <v>0</v>
      </c>
      <c r="E33" s="1">
        <f t="shared" si="1"/>
        <v>1</v>
      </c>
      <c r="F33" s="1">
        <f t="shared" si="2"/>
        <v>1</v>
      </c>
      <c r="G33" s="1">
        <f t="shared" si="3"/>
        <v>1</v>
      </c>
      <c r="H33" s="1" cm="1">
        <f t="array" ref="H33">_xlfn.SWITCH(C33,"Sun",1,"Fri",2,"Sat",3,"Thur",4)</f>
        <v>3</v>
      </c>
      <c r="I33" s="1">
        <v>4</v>
      </c>
      <c r="J33" s="1">
        <v>18.350000000000001</v>
      </c>
      <c r="K33" s="5">
        <v>2.5</v>
      </c>
      <c r="L33" s="6">
        <f t="shared" si="0"/>
        <v>3</v>
      </c>
      <c r="M33" s="21">
        <v>0.79141893753983505</v>
      </c>
      <c r="N33">
        <f t="shared" si="4"/>
        <v>6.1947744350262353E-2</v>
      </c>
      <c r="O33">
        <f t="shared" si="5"/>
        <v>-8.6985371944713702E-2</v>
      </c>
      <c r="P33">
        <f t="shared" si="6"/>
        <v>9.1071306337773425E-2</v>
      </c>
      <c r="Q33">
        <f t="shared" si="7"/>
        <v>-0.19394717342876494</v>
      </c>
      <c r="R33">
        <f t="shared" si="8"/>
        <v>0.66203524837561445</v>
      </c>
      <c r="S33">
        <f t="shared" si="9"/>
        <v>1.7384837268363935</v>
      </c>
      <c r="T33" s="15">
        <f t="shared" si="10"/>
        <v>3.0640244180664</v>
      </c>
      <c r="U33" s="15">
        <f t="shared" si="11"/>
        <v>-0.56402441806640002</v>
      </c>
      <c r="V33">
        <f t="shared" si="12"/>
        <v>0.31812354417514122</v>
      </c>
    </row>
    <row r="34" spans="1:22" x14ac:dyDescent="0.25">
      <c r="A34" s="1" t="s">
        <v>3</v>
      </c>
      <c r="B34" s="1" t="s">
        <v>2</v>
      </c>
      <c r="C34" s="1" t="s">
        <v>4</v>
      </c>
      <c r="D34" s="1" t="s">
        <v>0</v>
      </c>
      <c r="E34" s="1">
        <f t="shared" si="1"/>
        <v>2</v>
      </c>
      <c r="F34" s="1">
        <f t="shared" si="2"/>
        <v>1</v>
      </c>
      <c r="G34" s="1">
        <f t="shared" si="3"/>
        <v>1</v>
      </c>
      <c r="H34" s="1" cm="1">
        <f t="array" ref="H34">_xlfn.SWITCH(C34,"Sun",1,"Fri",2,"Sat",3,"Thur",4)</f>
        <v>3</v>
      </c>
      <c r="I34" s="1">
        <v>2</v>
      </c>
      <c r="J34" s="1">
        <v>15.06</v>
      </c>
      <c r="K34" s="5">
        <v>3</v>
      </c>
      <c r="L34" s="6">
        <f t="shared" si="0"/>
        <v>3</v>
      </c>
      <c r="M34" s="21">
        <v>0.79141893753983505</v>
      </c>
      <c r="N34">
        <f t="shared" si="4"/>
        <v>0.12389548870052471</v>
      </c>
      <c r="O34">
        <f t="shared" si="5"/>
        <v>-8.6985371944713702E-2</v>
      </c>
      <c r="P34">
        <f t="shared" si="6"/>
        <v>9.1071306337773425E-2</v>
      </c>
      <c r="Q34">
        <f t="shared" si="7"/>
        <v>-0.19394717342876494</v>
      </c>
      <c r="R34">
        <f t="shared" si="8"/>
        <v>0.33101762418780722</v>
      </c>
      <c r="S34">
        <f t="shared" si="9"/>
        <v>1.426788279354555</v>
      </c>
      <c r="T34" s="15">
        <f t="shared" si="10"/>
        <v>2.4832590907470165</v>
      </c>
      <c r="U34" s="15">
        <f t="shared" si="11"/>
        <v>0.51674090925298355</v>
      </c>
      <c r="V34">
        <f t="shared" si="12"/>
        <v>0.26702116729560016</v>
      </c>
    </row>
    <row r="35" spans="1:22" x14ac:dyDescent="0.25">
      <c r="A35" s="1" t="s">
        <v>3</v>
      </c>
      <c r="B35" s="1" t="s">
        <v>2</v>
      </c>
      <c r="C35" s="1" t="s">
        <v>4</v>
      </c>
      <c r="D35" s="1" t="s">
        <v>0</v>
      </c>
      <c r="E35" s="1">
        <f t="shared" si="1"/>
        <v>2</v>
      </c>
      <c r="F35" s="1">
        <f t="shared" si="2"/>
        <v>1</v>
      </c>
      <c r="G35" s="1">
        <f t="shared" si="3"/>
        <v>1</v>
      </c>
      <c r="H35" s="1" cm="1">
        <f t="array" ref="H35">_xlfn.SWITCH(C35,"Sun",1,"Fri",2,"Sat",3,"Thur",4)</f>
        <v>3</v>
      </c>
      <c r="I35" s="1">
        <v>4</v>
      </c>
      <c r="J35" s="1">
        <v>20.69</v>
      </c>
      <c r="K35" s="5">
        <v>2.4500000000000002</v>
      </c>
      <c r="L35" s="6">
        <f t="shared" si="0"/>
        <v>3</v>
      </c>
      <c r="M35" s="21">
        <v>0.79141893753983505</v>
      </c>
      <c r="N35">
        <f t="shared" si="4"/>
        <v>0.12389548870052471</v>
      </c>
      <c r="O35">
        <f t="shared" si="5"/>
        <v>-8.6985371944713702E-2</v>
      </c>
      <c r="P35">
        <f t="shared" si="6"/>
        <v>9.1071306337773425E-2</v>
      </c>
      <c r="Q35">
        <f t="shared" si="7"/>
        <v>-0.19394717342876494</v>
      </c>
      <c r="R35">
        <f t="shared" si="8"/>
        <v>0.66203524837561445</v>
      </c>
      <c r="S35">
        <f t="shared" si="9"/>
        <v>1.9601759296046313</v>
      </c>
      <c r="T35" s="15">
        <f t="shared" si="10"/>
        <v>3.3476643651849001</v>
      </c>
      <c r="U35" s="15">
        <f t="shared" si="11"/>
        <v>-0.89766436518489989</v>
      </c>
      <c r="V35">
        <f t="shared" si="12"/>
        <v>0.80580131252280929</v>
      </c>
    </row>
    <row r="36" spans="1:22" x14ac:dyDescent="0.25">
      <c r="A36" s="1" t="s">
        <v>5</v>
      </c>
      <c r="B36" s="1" t="s">
        <v>2</v>
      </c>
      <c r="C36" s="1" t="s">
        <v>4</v>
      </c>
      <c r="D36" s="1" t="s">
        <v>0</v>
      </c>
      <c r="E36" s="1">
        <f t="shared" si="1"/>
        <v>1</v>
      </c>
      <c r="F36" s="1">
        <f t="shared" si="2"/>
        <v>1</v>
      </c>
      <c r="G36" s="1">
        <f t="shared" si="3"/>
        <v>1</v>
      </c>
      <c r="H36" s="1" cm="1">
        <f t="array" ref="H36">_xlfn.SWITCH(C36,"Sun",1,"Fri",2,"Sat",3,"Thur",4)</f>
        <v>3</v>
      </c>
      <c r="I36" s="1">
        <v>2</v>
      </c>
      <c r="J36" s="1">
        <v>17.78</v>
      </c>
      <c r="K36" s="5">
        <v>3.27</v>
      </c>
      <c r="L36" s="6">
        <f t="shared" si="0"/>
        <v>3</v>
      </c>
      <c r="M36" s="21">
        <v>0.79141893753983505</v>
      </c>
      <c r="N36">
        <f t="shared" si="4"/>
        <v>6.1947744350262353E-2</v>
      </c>
      <c r="O36">
        <f t="shared" si="5"/>
        <v>-8.6985371944713702E-2</v>
      </c>
      <c r="P36">
        <f t="shared" si="6"/>
        <v>9.1071306337773425E-2</v>
      </c>
      <c r="Q36">
        <f t="shared" si="7"/>
        <v>-0.19394717342876494</v>
      </c>
      <c r="R36">
        <f t="shared" si="8"/>
        <v>0.33101762418780722</v>
      </c>
      <c r="S36">
        <f t="shared" si="9"/>
        <v>1.684481780008233</v>
      </c>
      <c r="T36" s="15">
        <f t="shared" si="10"/>
        <v>2.6790048470504324</v>
      </c>
      <c r="U36" s="15">
        <f t="shared" si="11"/>
        <v>0.59099515294956761</v>
      </c>
      <c r="V36">
        <f t="shared" si="12"/>
        <v>0.3492752708098828</v>
      </c>
    </row>
    <row r="37" spans="1:22" x14ac:dyDescent="0.25">
      <c r="A37" s="1" t="s">
        <v>5</v>
      </c>
      <c r="B37" s="1" t="s">
        <v>2</v>
      </c>
      <c r="C37" s="1" t="s">
        <v>4</v>
      </c>
      <c r="D37" s="1" t="s">
        <v>0</v>
      </c>
      <c r="E37" s="1">
        <f t="shared" si="1"/>
        <v>1</v>
      </c>
      <c r="F37" s="1">
        <f t="shared" si="2"/>
        <v>1</v>
      </c>
      <c r="G37" s="1">
        <f t="shared" si="3"/>
        <v>1</v>
      </c>
      <c r="H37" s="1" cm="1">
        <f t="array" ref="H37">_xlfn.SWITCH(C37,"Sun",1,"Fri",2,"Sat",3,"Thur",4)</f>
        <v>3</v>
      </c>
      <c r="I37" s="1">
        <v>3</v>
      </c>
      <c r="J37" s="1">
        <v>24.06</v>
      </c>
      <c r="K37" s="5">
        <v>3.6</v>
      </c>
      <c r="L37" s="6">
        <f t="shared" si="0"/>
        <v>3</v>
      </c>
      <c r="M37" s="21">
        <v>0.79141893753983505</v>
      </c>
      <c r="N37">
        <f t="shared" si="4"/>
        <v>6.1947744350262353E-2</v>
      </c>
      <c r="O37">
        <f t="shared" si="5"/>
        <v>-8.6985371944713702E-2</v>
      </c>
      <c r="P37">
        <f t="shared" si="6"/>
        <v>9.1071306337773425E-2</v>
      </c>
      <c r="Q37">
        <f t="shared" si="7"/>
        <v>-0.19394717342876494</v>
      </c>
      <c r="R37">
        <f t="shared" si="8"/>
        <v>0.49652643628171084</v>
      </c>
      <c r="S37">
        <f t="shared" si="9"/>
        <v>2.2794505976939305</v>
      </c>
      <c r="T37" s="15">
        <f t="shared" si="10"/>
        <v>3.4394824768300336</v>
      </c>
      <c r="U37" s="15">
        <f t="shared" si="11"/>
        <v>0.16051752316996648</v>
      </c>
      <c r="V37">
        <f t="shared" si="12"/>
        <v>2.5765875244620727E-2</v>
      </c>
    </row>
    <row r="38" spans="1:22" x14ac:dyDescent="0.25">
      <c r="A38" s="1" t="s">
        <v>5</v>
      </c>
      <c r="B38" s="1" t="s">
        <v>2</v>
      </c>
      <c r="C38" s="1" t="s">
        <v>4</v>
      </c>
      <c r="D38" s="1" t="s">
        <v>0</v>
      </c>
      <c r="E38" s="1">
        <f t="shared" si="1"/>
        <v>1</v>
      </c>
      <c r="F38" s="1">
        <f t="shared" si="2"/>
        <v>1</v>
      </c>
      <c r="G38" s="1">
        <f t="shared" si="3"/>
        <v>1</v>
      </c>
      <c r="H38" s="1" cm="1">
        <f t="array" ref="H38">_xlfn.SWITCH(C38,"Sun",1,"Fri",2,"Sat",3,"Thur",4)</f>
        <v>3</v>
      </c>
      <c r="I38" s="1">
        <v>3</v>
      </c>
      <c r="J38" s="1">
        <v>16.309999999999999</v>
      </c>
      <c r="K38" s="5">
        <v>2</v>
      </c>
      <c r="L38" s="6">
        <f t="shared" si="0"/>
        <v>3</v>
      </c>
      <c r="M38" s="21">
        <v>0.79141893753983505</v>
      </c>
      <c r="N38">
        <f t="shared" si="4"/>
        <v>6.1947744350262353E-2</v>
      </c>
      <c r="O38">
        <f t="shared" si="5"/>
        <v>-8.6985371944713702E-2</v>
      </c>
      <c r="P38">
        <f t="shared" si="6"/>
        <v>9.1071306337773425E-2</v>
      </c>
      <c r="Q38">
        <f t="shared" si="7"/>
        <v>-0.19394717342876494</v>
      </c>
      <c r="R38">
        <f t="shared" si="8"/>
        <v>0.49652643628171084</v>
      </c>
      <c r="S38">
        <f t="shared" si="9"/>
        <v>1.5452136013461348</v>
      </c>
      <c r="T38" s="15">
        <f t="shared" si="10"/>
        <v>2.7052454804822377</v>
      </c>
      <c r="U38" s="15">
        <f t="shared" si="11"/>
        <v>-0.70524548048223767</v>
      </c>
      <c r="V38">
        <f t="shared" si="12"/>
        <v>0.49737118774062228</v>
      </c>
    </row>
    <row r="39" spans="1:22" x14ac:dyDescent="0.25">
      <c r="A39" s="1" t="s">
        <v>3</v>
      </c>
      <c r="B39" s="1" t="s">
        <v>2</v>
      </c>
      <c r="C39" s="1" t="s">
        <v>4</v>
      </c>
      <c r="D39" s="1" t="s">
        <v>0</v>
      </c>
      <c r="E39" s="1">
        <f t="shared" si="1"/>
        <v>2</v>
      </c>
      <c r="F39" s="1">
        <f t="shared" si="2"/>
        <v>1</v>
      </c>
      <c r="G39" s="1">
        <f t="shared" si="3"/>
        <v>1</v>
      </c>
      <c r="H39" s="1" cm="1">
        <f t="array" ref="H39">_xlfn.SWITCH(C39,"Sun",1,"Fri",2,"Sat",3,"Thur",4)</f>
        <v>3</v>
      </c>
      <c r="I39" s="1">
        <v>3</v>
      </c>
      <c r="J39" s="1">
        <v>16.93</v>
      </c>
      <c r="K39" s="5">
        <v>3.07</v>
      </c>
      <c r="L39" s="6">
        <f t="shared" si="0"/>
        <v>3</v>
      </c>
      <c r="M39" s="21">
        <v>0.79141893753983505</v>
      </c>
      <c r="N39">
        <f t="shared" si="4"/>
        <v>0.12389548870052471</v>
      </c>
      <c r="O39">
        <f t="shared" si="5"/>
        <v>-8.6985371944713702E-2</v>
      </c>
      <c r="P39">
        <f t="shared" si="6"/>
        <v>9.1071306337773425E-2</v>
      </c>
      <c r="Q39">
        <f t="shared" si="7"/>
        <v>-0.19394717342876494</v>
      </c>
      <c r="R39">
        <f t="shared" si="8"/>
        <v>0.49652643628171084</v>
      </c>
      <c r="S39">
        <f t="shared" si="9"/>
        <v>1.6039525610539587</v>
      </c>
      <c r="T39" s="15">
        <f t="shared" si="10"/>
        <v>2.8259321845403242</v>
      </c>
      <c r="U39" s="15">
        <f t="shared" si="11"/>
        <v>0.2440678154596756</v>
      </c>
      <c r="V39">
        <f t="shared" si="12"/>
        <v>5.9569098543258266E-2</v>
      </c>
    </row>
    <row r="40" spans="1:22" x14ac:dyDescent="0.25">
      <c r="A40" s="1" t="s">
        <v>5</v>
      </c>
      <c r="B40" s="1" t="s">
        <v>2</v>
      </c>
      <c r="C40" s="1" t="s">
        <v>4</v>
      </c>
      <c r="D40" s="1" t="s">
        <v>0</v>
      </c>
      <c r="E40" s="1">
        <f t="shared" si="1"/>
        <v>1</v>
      </c>
      <c r="F40" s="1">
        <f t="shared" si="2"/>
        <v>1</v>
      </c>
      <c r="G40" s="1">
        <f t="shared" si="3"/>
        <v>1</v>
      </c>
      <c r="H40" s="1" cm="1">
        <f t="array" ref="H40">_xlfn.SWITCH(C40,"Sun",1,"Fri",2,"Sat",3,"Thur",4)</f>
        <v>3</v>
      </c>
      <c r="I40" s="1">
        <v>3</v>
      </c>
      <c r="J40" s="1">
        <v>18.690000000000001</v>
      </c>
      <c r="K40" s="5">
        <v>2.31</v>
      </c>
      <c r="L40" s="6">
        <f t="shared" si="0"/>
        <v>3</v>
      </c>
      <c r="M40" s="21">
        <v>0.79141893753983505</v>
      </c>
      <c r="N40">
        <f t="shared" si="4"/>
        <v>6.1947744350262353E-2</v>
      </c>
      <c r="O40">
        <f t="shared" si="5"/>
        <v>-8.6985371944713702E-2</v>
      </c>
      <c r="P40">
        <f t="shared" si="6"/>
        <v>9.1071306337773425E-2</v>
      </c>
      <c r="Q40">
        <f t="shared" si="7"/>
        <v>-0.19394717342876494</v>
      </c>
      <c r="R40">
        <f t="shared" si="8"/>
        <v>0.49652643628171084</v>
      </c>
      <c r="S40">
        <f t="shared" si="9"/>
        <v>1.7706954144181033</v>
      </c>
      <c r="T40" s="15">
        <f t="shared" si="10"/>
        <v>2.9307272935542064</v>
      </c>
      <c r="U40" s="15">
        <f t="shared" si="11"/>
        <v>-0.62072729355420631</v>
      </c>
      <c r="V40">
        <f t="shared" si="12"/>
        <v>0.3853023729631298</v>
      </c>
    </row>
    <row r="41" spans="1:22" x14ac:dyDescent="0.25">
      <c r="A41" s="1" t="s">
        <v>5</v>
      </c>
      <c r="B41" s="1" t="s">
        <v>2</v>
      </c>
      <c r="C41" s="1" t="s">
        <v>4</v>
      </c>
      <c r="D41" s="1" t="s">
        <v>0</v>
      </c>
      <c r="E41" s="1">
        <f t="shared" si="1"/>
        <v>1</v>
      </c>
      <c r="F41" s="1">
        <f t="shared" si="2"/>
        <v>1</v>
      </c>
      <c r="G41" s="1">
        <f t="shared" si="3"/>
        <v>1</v>
      </c>
      <c r="H41" s="1" cm="1">
        <f t="array" ref="H41">_xlfn.SWITCH(C41,"Sun",1,"Fri",2,"Sat",3,"Thur",4)</f>
        <v>3</v>
      </c>
      <c r="I41" s="1">
        <v>3</v>
      </c>
      <c r="J41" s="1">
        <v>31.27</v>
      </c>
      <c r="K41" s="5">
        <v>5</v>
      </c>
      <c r="L41" s="6">
        <f t="shared" si="0"/>
        <v>3</v>
      </c>
      <c r="M41" s="21">
        <v>0.79141893753983505</v>
      </c>
      <c r="N41">
        <f t="shared" si="4"/>
        <v>6.1947744350262353E-2</v>
      </c>
      <c r="O41">
        <f t="shared" si="5"/>
        <v>-8.6985371944713702E-2</v>
      </c>
      <c r="P41">
        <f t="shared" si="6"/>
        <v>9.1071306337773425E-2</v>
      </c>
      <c r="Q41">
        <f t="shared" si="7"/>
        <v>-0.19394717342876494</v>
      </c>
      <c r="R41">
        <f t="shared" si="8"/>
        <v>0.49652643628171084</v>
      </c>
      <c r="S41">
        <f t="shared" si="9"/>
        <v>2.9625278549413636</v>
      </c>
      <c r="T41" s="15">
        <f t="shared" si="10"/>
        <v>4.1225597340774662</v>
      </c>
      <c r="U41" s="15">
        <f t="shared" si="11"/>
        <v>0.87744026592253377</v>
      </c>
      <c r="V41">
        <f t="shared" si="12"/>
        <v>0.76990142026220676</v>
      </c>
    </row>
    <row r="42" spans="1:22" x14ac:dyDescent="0.25">
      <c r="A42" s="1" t="s">
        <v>5</v>
      </c>
      <c r="B42" s="1" t="s">
        <v>2</v>
      </c>
      <c r="C42" s="1" t="s">
        <v>4</v>
      </c>
      <c r="D42" s="1" t="s">
        <v>0</v>
      </c>
      <c r="E42" s="1">
        <f t="shared" si="1"/>
        <v>1</v>
      </c>
      <c r="F42" s="1">
        <f t="shared" si="2"/>
        <v>1</v>
      </c>
      <c r="G42" s="1">
        <f t="shared" si="3"/>
        <v>1</v>
      </c>
      <c r="H42" s="1" cm="1">
        <f t="array" ref="H42">_xlfn.SWITCH(C42,"Sun",1,"Fri",2,"Sat",3,"Thur",4)</f>
        <v>3</v>
      </c>
      <c r="I42" s="1">
        <v>3</v>
      </c>
      <c r="J42" s="1">
        <v>16.04</v>
      </c>
      <c r="K42" s="5">
        <v>2.2400000000000002</v>
      </c>
      <c r="L42" s="6">
        <f t="shared" si="0"/>
        <v>3</v>
      </c>
      <c r="M42" s="21">
        <v>0.79141893753983505</v>
      </c>
      <c r="N42">
        <f t="shared" si="4"/>
        <v>6.1947744350262353E-2</v>
      </c>
      <c r="O42">
        <f t="shared" si="5"/>
        <v>-8.6985371944713702E-2</v>
      </c>
      <c r="P42">
        <f t="shared" si="6"/>
        <v>9.1071306337773425E-2</v>
      </c>
      <c r="Q42">
        <f t="shared" si="7"/>
        <v>-0.19394717342876494</v>
      </c>
      <c r="R42">
        <f t="shared" si="8"/>
        <v>0.49652643628171084</v>
      </c>
      <c r="S42">
        <f t="shared" si="9"/>
        <v>1.5196337317959536</v>
      </c>
      <c r="T42" s="15">
        <f t="shared" si="10"/>
        <v>2.6796656109320569</v>
      </c>
      <c r="U42" s="15">
        <f t="shared" si="11"/>
        <v>-0.43966561093205669</v>
      </c>
      <c r="V42">
        <f t="shared" si="12"/>
        <v>0.19330584943625864</v>
      </c>
    </row>
    <row r="43" spans="1:22" x14ac:dyDescent="0.25">
      <c r="A43" s="1" t="s">
        <v>5</v>
      </c>
      <c r="B43" s="1" t="s">
        <v>2</v>
      </c>
      <c r="C43" s="1" t="s">
        <v>9</v>
      </c>
      <c r="D43" s="1" t="s">
        <v>0</v>
      </c>
      <c r="E43" s="1">
        <f t="shared" si="1"/>
        <v>1</v>
      </c>
      <c r="F43" s="1">
        <f t="shared" si="2"/>
        <v>1</v>
      </c>
      <c r="G43" s="1">
        <f t="shared" si="3"/>
        <v>1</v>
      </c>
      <c r="H43" s="1" cm="1">
        <f t="array" ref="H43">_xlfn.SWITCH(C43,"Sun",1,"Fri",2,"Sat",3,"Thur",4)</f>
        <v>1</v>
      </c>
      <c r="I43" s="1">
        <v>2</v>
      </c>
      <c r="J43" s="1">
        <v>17.46</v>
      </c>
      <c r="K43" s="5">
        <v>2.54</v>
      </c>
      <c r="L43" s="6">
        <f t="shared" si="0"/>
        <v>1</v>
      </c>
      <c r="M43" s="21">
        <v>0.79141893753983505</v>
      </c>
      <c r="N43">
        <f t="shared" si="4"/>
        <v>6.1947744350262353E-2</v>
      </c>
      <c r="O43">
        <f t="shared" si="5"/>
        <v>-8.6985371944713702E-2</v>
      </c>
      <c r="P43">
        <f t="shared" si="6"/>
        <v>9.1071306337773425E-2</v>
      </c>
      <c r="Q43">
        <f t="shared" si="7"/>
        <v>-6.4649057809588309E-2</v>
      </c>
      <c r="R43">
        <f t="shared" si="8"/>
        <v>0.33101762418780722</v>
      </c>
      <c r="S43">
        <f t="shared" si="9"/>
        <v>1.6541648975783887</v>
      </c>
      <c r="T43" s="15">
        <f t="shared" si="10"/>
        <v>2.7779860802397649</v>
      </c>
      <c r="U43" s="15">
        <f t="shared" si="11"/>
        <v>-0.23798608023976486</v>
      </c>
      <c r="V43">
        <f t="shared" si="12"/>
        <v>5.6637374387887802E-2</v>
      </c>
    </row>
    <row r="44" spans="1:22" x14ac:dyDescent="0.25">
      <c r="A44" s="1" t="s">
        <v>5</v>
      </c>
      <c r="B44" s="1" t="s">
        <v>2</v>
      </c>
      <c r="C44" s="1" t="s">
        <v>9</v>
      </c>
      <c r="D44" s="1" t="s">
        <v>0</v>
      </c>
      <c r="E44" s="1">
        <f t="shared" si="1"/>
        <v>1</v>
      </c>
      <c r="F44" s="1">
        <f t="shared" si="2"/>
        <v>1</v>
      </c>
      <c r="G44" s="1">
        <f t="shared" si="3"/>
        <v>1</v>
      </c>
      <c r="H44" s="1" cm="1">
        <f t="array" ref="H44">_xlfn.SWITCH(C44,"Sun",1,"Fri",2,"Sat",3,"Thur",4)</f>
        <v>1</v>
      </c>
      <c r="I44" s="1">
        <v>2</v>
      </c>
      <c r="J44" s="1">
        <v>13.94</v>
      </c>
      <c r="K44" s="5">
        <v>3.06</v>
      </c>
      <c r="L44" s="6">
        <f t="shared" si="0"/>
        <v>1</v>
      </c>
      <c r="M44" s="21">
        <v>0.79141893753983505</v>
      </c>
      <c r="N44">
        <f t="shared" si="4"/>
        <v>6.1947744350262353E-2</v>
      </c>
      <c r="O44">
        <f t="shared" si="5"/>
        <v>-8.6985371944713702E-2</v>
      </c>
      <c r="P44">
        <f t="shared" si="6"/>
        <v>9.1071306337773425E-2</v>
      </c>
      <c r="Q44">
        <f t="shared" si="7"/>
        <v>-6.4649057809588309E-2</v>
      </c>
      <c r="R44">
        <f t="shared" si="8"/>
        <v>0.33101762418780722</v>
      </c>
      <c r="S44">
        <f t="shared" si="9"/>
        <v>1.3206791908500994</v>
      </c>
      <c r="T44" s="15">
        <f t="shared" si="10"/>
        <v>2.4445003735114756</v>
      </c>
      <c r="U44" s="15">
        <f t="shared" si="11"/>
        <v>0.61549962648852441</v>
      </c>
      <c r="V44">
        <f t="shared" si="12"/>
        <v>0.37883979020751307</v>
      </c>
    </row>
    <row r="45" spans="1:22" x14ac:dyDescent="0.25">
      <c r="A45" s="1" t="s">
        <v>5</v>
      </c>
      <c r="B45" s="1" t="s">
        <v>2</v>
      </c>
      <c r="C45" s="1" t="s">
        <v>9</v>
      </c>
      <c r="D45" s="1" t="s">
        <v>0</v>
      </c>
      <c r="E45" s="1">
        <f t="shared" si="1"/>
        <v>1</v>
      </c>
      <c r="F45" s="1">
        <f t="shared" si="2"/>
        <v>1</v>
      </c>
      <c r="G45" s="1">
        <f t="shared" si="3"/>
        <v>1</v>
      </c>
      <c r="H45" s="1" cm="1">
        <f t="array" ref="H45">_xlfn.SWITCH(C45,"Sun",1,"Fri",2,"Sat",3,"Thur",4)</f>
        <v>1</v>
      </c>
      <c r="I45" s="1">
        <v>2</v>
      </c>
      <c r="J45" s="1">
        <v>9.68</v>
      </c>
      <c r="K45" s="5">
        <v>1.32</v>
      </c>
      <c r="L45" s="6">
        <f t="shared" si="0"/>
        <v>1</v>
      </c>
      <c r="M45" s="21">
        <v>0.79141893753983505</v>
      </c>
      <c r="N45">
        <f t="shared" si="4"/>
        <v>6.1947744350262353E-2</v>
      </c>
      <c r="O45">
        <f t="shared" si="5"/>
        <v>-8.6985371944713702E-2</v>
      </c>
      <c r="P45">
        <f t="shared" si="6"/>
        <v>9.1071306337773425E-2</v>
      </c>
      <c r="Q45">
        <f t="shared" si="7"/>
        <v>-6.4649057809588309E-2</v>
      </c>
      <c r="R45">
        <f t="shared" si="8"/>
        <v>0.33101762418780722</v>
      </c>
      <c r="S45">
        <f t="shared" si="9"/>
        <v>0.91708569350279501</v>
      </c>
      <c r="T45" s="15">
        <f t="shared" si="10"/>
        <v>2.0409068761641711</v>
      </c>
      <c r="U45" s="15">
        <f t="shared" si="11"/>
        <v>-0.72090687616417104</v>
      </c>
      <c r="V45">
        <f t="shared" si="12"/>
        <v>0.51970672410078345</v>
      </c>
    </row>
    <row r="46" spans="1:22" x14ac:dyDescent="0.25">
      <c r="A46" s="1" t="s">
        <v>5</v>
      </c>
      <c r="B46" s="1" t="s">
        <v>2</v>
      </c>
      <c r="C46" s="1" t="s">
        <v>9</v>
      </c>
      <c r="D46" s="1" t="s">
        <v>0</v>
      </c>
      <c r="E46" s="1">
        <f t="shared" si="1"/>
        <v>1</v>
      </c>
      <c r="F46" s="1">
        <f t="shared" si="2"/>
        <v>1</v>
      </c>
      <c r="G46" s="1">
        <f t="shared" si="3"/>
        <v>1</v>
      </c>
      <c r="H46" s="1" cm="1">
        <f t="array" ref="H46">_xlfn.SWITCH(C46,"Sun",1,"Fri",2,"Sat",3,"Thur",4)</f>
        <v>1</v>
      </c>
      <c r="I46" s="1">
        <v>4</v>
      </c>
      <c r="J46" s="1">
        <v>30.4</v>
      </c>
      <c r="K46" s="5">
        <v>5.6</v>
      </c>
      <c r="L46" s="6">
        <f t="shared" si="0"/>
        <v>1</v>
      </c>
      <c r="M46" s="21">
        <v>0.79141893753983505</v>
      </c>
      <c r="N46">
        <f t="shared" si="4"/>
        <v>6.1947744350262353E-2</v>
      </c>
      <c r="O46">
        <f t="shared" si="5"/>
        <v>-8.6985371944713702E-2</v>
      </c>
      <c r="P46">
        <f t="shared" si="6"/>
        <v>9.1071306337773425E-2</v>
      </c>
      <c r="Q46">
        <f t="shared" si="7"/>
        <v>-6.4649057809588309E-2</v>
      </c>
      <c r="R46">
        <f t="shared" si="8"/>
        <v>0.66203524837561445</v>
      </c>
      <c r="S46">
        <f t="shared" si="9"/>
        <v>2.8801038308352238</v>
      </c>
      <c r="T46" s="15">
        <f t="shared" si="10"/>
        <v>4.3349426376844074</v>
      </c>
      <c r="U46" s="15">
        <f t="shared" si="11"/>
        <v>1.2650573623155923</v>
      </c>
      <c r="V46">
        <f t="shared" si="12"/>
        <v>1.6003701299488837</v>
      </c>
    </row>
    <row r="47" spans="1:22" x14ac:dyDescent="0.25">
      <c r="A47" s="1" t="s">
        <v>5</v>
      </c>
      <c r="B47" s="1" t="s">
        <v>2</v>
      </c>
      <c r="C47" s="1" t="s">
        <v>9</v>
      </c>
      <c r="D47" s="1" t="s">
        <v>0</v>
      </c>
      <c r="E47" s="1">
        <f t="shared" si="1"/>
        <v>1</v>
      </c>
      <c r="F47" s="1">
        <f t="shared" si="2"/>
        <v>1</v>
      </c>
      <c r="G47" s="1">
        <f t="shared" si="3"/>
        <v>1</v>
      </c>
      <c r="H47" s="1" cm="1">
        <f t="array" ref="H47">_xlfn.SWITCH(C47,"Sun",1,"Fri",2,"Sat",3,"Thur",4)</f>
        <v>1</v>
      </c>
      <c r="I47" s="1">
        <v>2</v>
      </c>
      <c r="J47" s="1">
        <v>18.29</v>
      </c>
      <c r="K47" s="5">
        <v>3</v>
      </c>
      <c r="L47" s="6">
        <f t="shared" si="0"/>
        <v>1</v>
      </c>
      <c r="M47" s="21">
        <v>0.79141893753983505</v>
      </c>
      <c r="N47">
        <f t="shared" si="4"/>
        <v>6.1947744350262353E-2</v>
      </c>
      <c r="O47">
        <f t="shared" si="5"/>
        <v>-8.6985371944713702E-2</v>
      </c>
      <c r="P47">
        <f t="shared" si="6"/>
        <v>9.1071306337773425E-2</v>
      </c>
      <c r="Q47">
        <f t="shared" si="7"/>
        <v>-6.4649057809588309E-2</v>
      </c>
      <c r="R47">
        <f t="shared" si="8"/>
        <v>0.33101762418780722</v>
      </c>
      <c r="S47">
        <f t="shared" si="9"/>
        <v>1.7327993113807976</v>
      </c>
      <c r="T47" s="15">
        <f t="shared" si="10"/>
        <v>2.8566204940421738</v>
      </c>
      <c r="U47" s="15">
        <f t="shared" si="11"/>
        <v>0.14337950595782623</v>
      </c>
      <c r="V47">
        <f t="shared" si="12"/>
        <v>2.0557682728710325E-2</v>
      </c>
    </row>
    <row r="48" spans="1:22" x14ac:dyDescent="0.25">
      <c r="A48" s="1" t="s">
        <v>5</v>
      </c>
      <c r="B48" s="1" t="s">
        <v>2</v>
      </c>
      <c r="C48" s="1" t="s">
        <v>9</v>
      </c>
      <c r="D48" s="1" t="s">
        <v>0</v>
      </c>
      <c r="E48" s="1">
        <f t="shared" si="1"/>
        <v>1</v>
      </c>
      <c r="F48" s="1">
        <f t="shared" si="2"/>
        <v>1</v>
      </c>
      <c r="G48" s="1">
        <f t="shared" si="3"/>
        <v>1</v>
      </c>
      <c r="H48" s="1" cm="1">
        <f t="array" ref="H48">_xlfn.SWITCH(C48,"Sun",1,"Fri",2,"Sat",3,"Thur",4)</f>
        <v>1</v>
      </c>
      <c r="I48" s="1">
        <v>2</v>
      </c>
      <c r="J48" s="1">
        <v>22.23</v>
      </c>
      <c r="K48" s="5">
        <v>5</v>
      </c>
      <c r="L48" s="6">
        <f t="shared" si="0"/>
        <v>1</v>
      </c>
      <c r="M48" s="21">
        <v>0.79141893753983505</v>
      </c>
      <c r="N48">
        <f t="shared" si="4"/>
        <v>6.1947744350262353E-2</v>
      </c>
      <c r="O48">
        <f t="shared" si="5"/>
        <v>-8.6985371944713702E-2</v>
      </c>
      <c r="P48">
        <f t="shared" si="6"/>
        <v>9.1071306337773425E-2</v>
      </c>
      <c r="Q48">
        <f t="shared" si="7"/>
        <v>-6.4649057809588309E-2</v>
      </c>
      <c r="R48">
        <f t="shared" si="8"/>
        <v>0.33101762418780722</v>
      </c>
      <c r="S48">
        <f t="shared" si="9"/>
        <v>2.1060759262982574</v>
      </c>
      <c r="T48" s="15">
        <f t="shared" si="10"/>
        <v>3.2298971089596336</v>
      </c>
      <c r="U48" s="15">
        <f t="shared" si="11"/>
        <v>1.7701028910403664</v>
      </c>
      <c r="V48">
        <f t="shared" si="12"/>
        <v>3.1332642448694634</v>
      </c>
    </row>
    <row r="49" spans="1:22" x14ac:dyDescent="0.25">
      <c r="A49" s="1" t="s">
        <v>5</v>
      </c>
      <c r="B49" s="1" t="s">
        <v>2</v>
      </c>
      <c r="C49" s="1" t="s">
        <v>9</v>
      </c>
      <c r="D49" s="1" t="s">
        <v>0</v>
      </c>
      <c r="E49" s="1">
        <f t="shared" si="1"/>
        <v>1</v>
      </c>
      <c r="F49" s="1">
        <f t="shared" si="2"/>
        <v>1</v>
      </c>
      <c r="G49" s="1">
        <f t="shared" si="3"/>
        <v>1</v>
      </c>
      <c r="H49" s="1" cm="1">
        <f t="array" ref="H49">_xlfn.SWITCH(C49,"Sun",1,"Fri",2,"Sat",3,"Thur",4)</f>
        <v>1</v>
      </c>
      <c r="I49" s="1">
        <v>4</v>
      </c>
      <c r="J49" s="1">
        <v>32.4</v>
      </c>
      <c r="K49" s="5">
        <v>6</v>
      </c>
      <c r="L49" s="6">
        <f t="shared" si="0"/>
        <v>1</v>
      </c>
      <c r="M49" s="21">
        <v>0.79141893753983505</v>
      </c>
      <c r="N49">
        <f t="shared" si="4"/>
        <v>6.1947744350262353E-2</v>
      </c>
      <c r="O49">
        <f t="shared" si="5"/>
        <v>-8.6985371944713702E-2</v>
      </c>
      <c r="P49">
        <f t="shared" si="6"/>
        <v>9.1071306337773425E-2</v>
      </c>
      <c r="Q49">
        <f t="shared" si="7"/>
        <v>-6.4649057809588309E-2</v>
      </c>
      <c r="R49">
        <f t="shared" si="8"/>
        <v>0.66203524837561445</v>
      </c>
      <c r="S49">
        <f t="shared" si="9"/>
        <v>3.0695843460217516</v>
      </c>
      <c r="T49" s="15">
        <f t="shared" si="10"/>
        <v>4.5244231528709351</v>
      </c>
      <c r="U49" s="15">
        <f t="shared" si="11"/>
        <v>1.4755768471290649</v>
      </c>
      <c r="V49">
        <f t="shared" si="12"/>
        <v>2.177327031783352</v>
      </c>
    </row>
    <row r="50" spans="1:22" x14ac:dyDescent="0.25">
      <c r="A50" s="1" t="s">
        <v>5</v>
      </c>
      <c r="B50" s="1" t="s">
        <v>2</v>
      </c>
      <c r="C50" s="1" t="s">
        <v>9</v>
      </c>
      <c r="D50" s="1" t="s">
        <v>0</v>
      </c>
      <c r="E50" s="1">
        <f t="shared" si="1"/>
        <v>1</v>
      </c>
      <c r="F50" s="1">
        <f t="shared" si="2"/>
        <v>1</v>
      </c>
      <c r="G50" s="1">
        <f t="shared" si="3"/>
        <v>1</v>
      </c>
      <c r="H50" s="1" cm="1">
        <f t="array" ref="H50">_xlfn.SWITCH(C50,"Sun",1,"Fri",2,"Sat",3,"Thur",4)</f>
        <v>1</v>
      </c>
      <c r="I50" s="1">
        <v>3</v>
      </c>
      <c r="J50" s="1">
        <v>28.55</v>
      </c>
      <c r="K50" s="5">
        <v>2.0499999999999998</v>
      </c>
      <c r="L50" s="6">
        <f t="shared" si="0"/>
        <v>1</v>
      </c>
      <c r="M50" s="21">
        <v>0.79141893753983505</v>
      </c>
      <c r="N50">
        <f t="shared" si="4"/>
        <v>6.1947744350262353E-2</v>
      </c>
      <c r="O50">
        <f t="shared" si="5"/>
        <v>-8.6985371944713702E-2</v>
      </c>
      <c r="P50">
        <f t="shared" si="6"/>
        <v>9.1071306337773425E-2</v>
      </c>
      <c r="Q50">
        <f t="shared" si="7"/>
        <v>-6.4649057809588309E-2</v>
      </c>
      <c r="R50">
        <f t="shared" si="8"/>
        <v>0.49652643628171084</v>
      </c>
      <c r="S50">
        <f t="shared" si="9"/>
        <v>2.7048343542876858</v>
      </c>
      <c r="T50" s="15">
        <f t="shared" si="10"/>
        <v>3.9941643490429657</v>
      </c>
      <c r="U50" s="15">
        <f t="shared" si="11"/>
        <v>-1.9441643490429659</v>
      </c>
      <c r="V50">
        <f t="shared" si="12"/>
        <v>3.7797750160896593</v>
      </c>
    </row>
    <row r="51" spans="1:22" x14ac:dyDescent="0.25">
      <c r="A51" s="1" t="s">
        <v>5</v>
      </c>
      <c r="B51" s="1" t="s">
        <v>2</v>
      </c>
      <c r="C51" s="1" t="s">
        <v>9</v>
      </c>
      <c r="D51" s="1" t="s">
        <v>0</v>
      </c>
      <c r="E51" s="1">
        <f t="shared" si="1"/>
        <v>1</v>
      </c>
      <c r="F51" s="1">
        <f t="shared" si="2"/>
        <v>1</v>
      </c>
      <c r="G51" s="1">
        <f t="shared" si="3"/>
        <v>1</v>
      </c>
      <c r="H51" s="1" cm="1">
        <f t="array" ref="H51">_xlfn.SWITCH(C51,"Sun",1,"Fri",2,"Sat",3,"Thur",4)</f>
        <v>1</v>
      </c>
      <c r="I51" s="1">
        <v>2</v>
      </c>
      <c r="J51" s="1">
        <v>18.04</v>
      </c>
      <c r="K51" s="5">
        <v>3</v>
      </c>
      <c r="L51" s="6">
        <f t="shared" si="0"/>
        <v>1</v>
      </c>
      <c r="M51" s="21">
        <v>0.79141893753983505</v>
      </c>
      <c r="N51">
        <f t="shared" si="4"/>
        <v>6.1947744350262353E-2</v>
      </c>
      <c r="O51">
        <f t="shared" si="5"/>
        <v>-8.6985371944713702E-2</v>
      </c>
      <c r="P51">
        <f t="shared" si="6"/>
        <v>9.1071306337773425E-2</v>
      </c>
      <c r="Q51">
        <f t="shared" si="7"/>
        <v>-6.4649057809588309E-2</v>
      </c>
      <c r="R51">
        <f t="shared" si="8"/>
        <v>0.33101762418780722</v>
      </c>
      <c r="S51">
        <f t="shared" si="9"/>
        <v>1.7091142469824816</v>
      </c>
      <c r="T51" s="15">
        <f t="shared" si="10"/>
        <v>2.8329354296438578</v>
      </c>
      <c r="U51" s="15">
        <f t="shared" si="11"/>
        <v>0.16706457035614219</v>
      </c>
      <c r="V51">
        <f t="shared" si="12"/>
        <v>2.7910570668282387E-2</v>
      </c>
    </row>
    <row r="52" spans="1:22" x14ac:dyDescent="0.25">
      <c r="A52" s="1" t="s">
        <v>5</v>
      </c>
      <c r="B52" s="1" t="s">
        <v>2</v>
      </c>
      <c r="C52" s="1" t="s">
        <v>9</v>
      </c>
      <c r="D52" s="1" t="s">
        <v>0</v>
      </c>
      <c r="E52" s="1">
        <f t="shared" si="1"/>
        <v>1</v>
      </c>
      <c r="F52" s="1">
        <f t="shared" si="2"/>
        <v>1</v>
      </c>
      <c r="G52" s="1">
        <f t="shared" si="3"/>
        <v>1</v>
      </c>
      <c r="H52" s="1" cm="1">
        <f t="array" ref="H52">_xlfn.SWITCH(C52,"Sun",1,"Fri",2,"Sat",3,"Thur",4)</f>
        <v>1</v>
      </c>
      <c r="I52" s="1">
        <v>2</v>
      </c>
      <c r="J52" s="1">
        <v>12.54</v>
      </c>
      <c r="K52" s="5">
        <v>2.5</v>
      </c>
      <c r="L52" s="6">
        <f t="shared" si="0"/>
        <v>1</v>
      </c>
      <c r="M52" s="21">
        <v>0.79141893753983505</v>
      </c>
      <c r="N52">
        <f t="shared" si="4"/>
        <v>6.1947744350262353E-2</v>
      </c>
      <c r="O52">
        <f t="shared" si="5"/>
        <v>-8.6985371944713702E-2</v>
      </c>
      <c r="P52">
        <f t="shared" si="6"/>
        <v>9.1071306337773425E-2</v>
      </c>
      <c r="Q52">
        <f t="shared" si="7"/>
        <v>-6.4649057809588309E-2</v>
      </c>
      <c r="R52">
        <f t="shared" si="8"/>
        <v>0.33101762418780722</v>
      </c>
      <c r="S52">
        <f t="shared" si="9"/>
        <v>1.1880428302195298</v>
      </c>
      <c r="T52" s="15">
        <f t="shared" si="10"/>
        <v>2.311864012880906</v>
      </c>
      <c r="U52" s="15">
        <f t="shared" si="11"/>
        <v>0.18813598711909396</v>
      </c>
      <c r="V52">
        <f t="shared" si="12"/>
        <v>3.5395149649275891E-2</v>
      </c>
    </row>
    <row r="53" spans="1:22" x14ac:dyDescent="0.25">
      <c r="A53" s="1" t="s">
        <v>3</v>
      </c>
      <c r="B53" s="1" t="s">
        <v>2</v>
      </c>
      <c r="C53" s="1" t="s">
        <v>9</v>
      </c>
      <c r="D53" s="1" t="s">
        <v>0</v>
      </c>
      <c r="E53" s="1">
        <f t="shared" si="1"/>
        <v>2</v>
      </c>
      <c r="F53" s="1">
        <f t="shared" si="2"/>
        <v>1</v>
      </c>
      <c r="G53" s="1">
        <f t="shared" si="3"/>
        <v>1</v>
      </c>
      <c r="H53" s="1" cm="1">
        <f t="array" ref="H53">_xlfn.SWITCH(C53,"Sun",1,"Fri",2,"Sat",3,"Thur",4)</f>
        <v>1</v>
      </c>
      <c r="I53" s="1">
        <v>2</v>
      </c>
      <c r="J53" s="1">
        <v>10.29</v>
      </c>
      <c r="K53" s="5">
        <v>2.6</v>
      </c>
      <c r="L53" s="6">
        <f t="shared" si="0"/>
        <v>1</v>
      </c>
      <c r="M53" s="21">
        <v>0.79141893753983505</v>
      </c>
      <c r="N53">
        <f t="shared" si="4"/>
        <v>0.12389548870052471</v>
      </c>
      <c r="O53">
        <f t="shared" si="5"/>
        <v>-8.6985371944713702E-2</v>
      </c>
      <c r="P53">
        <f t="shared" si="6"/>
        <v>9.1071306337773425E-2</v>
      </c>
      <c r="Q53">
        <f t="shared" si="7"/>
        <v>-6.4649057809588309E-2</v>
      </c>
      <c r="R53">
        <f t="shared" si="8"/>
        <v>0.33101762418780722</v>
      </c>
      <c r="S53">
        <f t="shared" si="9"/>
        <v>0.97487725063468589</v>
      </c>
      <c r="T53" s="15">
        <f t="shared" si="10"/>
        <v>2.1606461776463242</v>
      </c>
      <c r="U53" s="15">
        <f t="shared" si="11"/>
        <v>0.43935382235367593</v>
      </c>
      <c r="V53">
        <f t="shared" si="12"/>
        <v>0.19303178121678544</v>
      </c>
    </row>
    <row r="54" spans="1:22" x14ac:dyDescent="0.25">
      <c r="A54" s="1" t="s">
        <v>3</v>
      </c>
      <c r="B54" s="1" t="s">
        <v>2</v>
      </c>
      <c r="C54" s="1" t="s">
        <v>9</v>
      </c>
      <c r="D54" s="1" t="s">
        <v>0</v>
      </c>
      <c r="E54" s="1">
        <f t="shared" si="1"/>
        <v>2</v>
      </c>
      <c r="F54" s="1">
        <f t="shared" si="2"/>
        <v>1</v>
      </c>
      <c r="G54" s="1">
        <f t="shared" si="3"/>
        <v>1</v>
      </c>
      <c r="H54" s="1" cm="1">
        <f t="array" ref="H54">_xlfn.SWITCH(C54,"Sun",1,"Fri",2,"Sat",3,"Thur",4)</f>
        <v>1</v>
      </c>
      <c r="I54" s="1">
        <v>4</v>
      </c>
      <c r="J54" s="1">
        <v>34.81</v>
      </c>
      <c r="K54" s="5">
        <v>5.2</v>
      </c>
      <c r="L54" s="6">
        <f t="shared" si="0"/>
        <v>1</v>
      </c>
      <c r="M54" s="21">
        <v>0.79141893753983505</v>
      </c>
      <c r="N54">
        <f t="shared" si="4"/>
        <v>0.12389548870052471</v>
      </c>
      <c r="O54">
        <f t="shared" si="5"/>
        <v>-8.6985371944713702E-2</v>
      </c>
      <c r="P54">
        <f t="shared" si="6"/>
        <v>9.1071306337773425E-2</v>
      </c>
      <c r="Q54">
        <f t="shared" si="7"/>
        <v>-6.4649057809588309E-2</v>
      </c>
      <c r="R54">
        <f t="shared" si="8"/>
        <v>0.66203524837561445</v>
      </c>
      <c r="S54">
        <f t="shared" si="9"/>
        <v>3.2979083668215181</v>
      </c>
      <c r="T54" s="15">
        <f t="shared" si="10"/>
        <v>4.8146949180209635</v>
      </c>
      <c r="U54" s="15">
        <f t="shared" si="11"/>
        <v>0.38530508197903668</v>
      </c>
      <c r="V54">
        <f t="shared" si="12"/>
        <v>0.14846000619887217</v>
      </c>
    </row>
    <row r="55" spans="1:22" x14ac:dyDescent="0.25">
      <c r="A55" s="1" t="s">
        <v>5</v>
      </c>
      <c r="B55" s="1" t="s">
        <v>2</v>
      </c>
      <c r="C55" s="1" t="s">
        <v>9</v>
      </c>
      <c r="D55" s="1" t="s">
        <v>0</v>
      </c>
      <c r="E55" s="1">
        <f t="shared" si="1"/>
        <v>1</v>
      </c>
      <c r="F55" s="1">
        <f t="shared" si="2"/>
        <v>1</v>
      </c>
      <c r="G55" s="1">
        <f t="shared" si="3"/>
        <v>1</v>
      </c>
      <c r="H55" s="1" cm="1">
        <f t="array" ref="H55">_xlfn.SWITCH(C55,"Sun",1,"Fri",2,"Sat",3,"Thur",4)</f>
        <v>1</v>
      </c>
      <c r="I55" s="1">
        <v>2</v>
      </c>
      <c r="J55" s="1">
        <v>9.94</v>
      </c>
      <c r="K55" s="5">
        <v>1.56</v>
      </c>
      <c r="L55" s="6">
        <f t="shared" si="0"/>
        <v>1</v>
      </c>
      <c r="M55" s="21">
        <v>0.79141893753983505</v>
      </c>
      <c r="N55">
        <f t="shared" si="4"/>
        <v>6.1947744350262353E-2</v>
      </c>
      <c r="O55">
        <f t="shared" si="5"/>
        <v>-8.6985371944713702E-2</v>
      </c>
      <c r="P55">
        <f t="shared" si="6"/>
        <v>9.1071306337773425E-2</v>
      </c>
      <c r="Q55">
        <f t="shared" si="7"/>
        <v>-6.4649057809588309E-2</v>
      </c>
      <c r="R55">
        <f t="shared" si="8"/>
        <v>0.33101762418780722</v>
      </c>
      <c r="S55">
        <f t="shared" si="9"/>
        <v>0.9417181604770436</v>
      </c>
      <c r="T55" s="15">
        <f t="shared" si="10"/>
        <v>2.0655393431384197</v>
      </c>
      <c r="U55" s="15">
        <f t="shared" si="11"/>
        <v>-0.50553934313841964</v>
      </c>
      <c r="V55">
        <f t="shared" si="12"/>
        <v>0.2555700274608248</v>
      </c>
    </row>
    <row r="56" spans="1:22" x14ac:dyDescent="0.25">
      <c r="A56" s="1" t="s">
        <v>5</v>
      </c>
      <c r="B56" s="1" t="s">
        <v>2</v>
      </c>
      <c r="C56" s="1" t="s">
        <v>9</v>
      </c>
      <c r="D56" s="1" t="s">
        <v>0</v>
      </c>
      <c r="E56" s="1">
        <f t="shared" si="1"/>
        <v>1</v>
      </c>
      <c r="F56" s="1">
        <f t="shared" si="2"/>
        <v>1</v>
      </c>
      <c r="G56" s="1">
        <f t="shared" si="3"/>
        <v>1</v>
      </c>
      <c r="H56" s="1" cm="1">
        <f t="array" ref="H56">_xlfn.SWITCH(C56,"Sun",1,"Fri",2,"Sat",3,"Thur",4)</f>
        <v>1</v>
      </c>
      <c r="I56" s="1">
        <v>4</v>
      </c>
      <c r="J56" s="1">
        <v>25.56</v>
      </c>
      <c r="K56" s="5">
        <v>4.34</v>
      </c>
      <c r="L56" s="6">
        <f t="shared" si="0"/>
        <v>1</v>
      </c>
      <c r="M56" s="21">
        <v>0.79141893753983505</v>
      </c>
      <c r="N56">
        <f t="shared" si="4"/>
        <v>6.1947744350262353E-2</v>
      </c>
      <c r="O56">
        <f t="shared" si="5"/>
        <v>-8.6985371944713702E-2</v>
      </c>
      <c r="P56">
        <f t="shared" si="6"/>
        <v>9.1071306337773425E-2</v>
      </c>
      <c r="Q56">
        <f t="shared" si="7"/>
        <v>-6.4649057809588309E-2</v>
      </c>
      <c r="R56">
        <f t="shared" si="8"/>
        <v>0.66203524837561445</v>
      </c>
      <c r="S56">
        <f t="shared" si="9"/>
        <v>2.4215609840838264</v>
      </c>
      <c r="T56" s="15">
        <f t="shared" si="10"/>
        <v>3.8763997909330099</v>
      </c>
      <c r="U56" s="15">
        <f t="shared" si="11"/>
        <v>0.46360020906698995</v>
      </c>
      <c r="V56">
        <f t="shared" si="12"/>
        <v>0.21492515384695679</v>
      </c>
    </row>
    <row r="57" spans="1:22" x14ac:dyDescent="0.25">
      <c r="A57" s="1" t="s">
        <v>5</v>
      </c>
      <c r="B57" s="1" t="s">
        <v>2</v>
      </c>
      <c r="C57" s="1" t="s">
        <v>9</v>
      </c>
      <c r="D57" s="1" t="s">
        <v>0</v>
      </c>
      <c r="E57" s="1">
        <f t="shared" si="1"/>
        <v>1</v>
      </c>
      <c r="F57" s="1">
        <f t="shared" si="2"/>
        <v>1</v>
      </c>
      <c r="G57" s="1">
        <f t="shared" si="3"/>
        <v>1</v>
      </c>
      <c r="H57" s="1" cm="1">
        <f t="array" ref="H57">_xlfn.SWITCH(C57,"Sun",1,"Fri",2,"Sat",3,"Thur",4)</f>
        <v>1</v>
      </c>
      <c r="I57" s="1">
        <v>2</v>
      </c>
      <c r="J57" s="1">
        <v>19.489999999999998</v>
      </c>
      <c r="K57" s="5">
        <v>3.51</v>
      </c>
      <c r="L57" s="6">
        <f t="shared" si="0"/>
        <v>1</v>
      </c>
      <c r="M57" s="21">
        <v>0.79141893753983505</v>
      </c>
      <c r="N57">
        <f t="shared" si="4"/>
        <v>6.1947744350262353E-2</v>
      </c>
      <c r="O57">
        <f t="shared" si="5"/>
        <v>-8.6985371944713702E-2</v>
      </c>
      <c r="P57">
        <f t="shared" si="6"/>
        <v>9.1071306337773425E-2</v>
      </c>
      <c r="Q57">
        <f t="shared" si="7"/>
        <v>-6.4649057809588309E-2</v>
      </c>
      <c r="R57">
        <f t="shared" si="8"/>
        <v>0.33101762418780722</v>
      </c>
      <c r="S57">
        <f t="shared" si="9"/>
        <v>1.8464876204927141</v>
      </c>
      <c r="T57" s="15">
        <f t="shared" si="10"/>
        <v>2.9703088031540901</v>
      </c>
      <c r="U57" s="15">
        <f t="shared" si="11"/>
        <v>0.53969119684590972</v>
      </c>
      <c r="V57">
        <f t="shared" si="12"/>
        <v>0.29126658795297045</v>
      </c>
    </row>
    <row r="58" spans="1:22" x14ac:dyDescent="0.25">
      <c r="A58" s="1" t="s">
        <v>5</v>
      </c>
      <c r="B58" s="1" t="s">
        <v>6</v>
      </c>
      <c r="C58" s="1" t="s">
        <v>4</v>
      </c>
      <c r="D58" s="1" t="s">
        <v>0</v>
      </c>
      <c r="E58" s="1">
        <f t="shared" si="1"/>
        <v>1</v>
      </c>
      <c r="F58" s="1">
        <f t="shared" si="2"/>
        <v>2</v>
      </c>
      <c r="G58" s="1">
        <f t="shared" si="3"/>
        <v>1</v>
      </c>
      <c r="H58" s="1" cm="1">
        <f t="array" ref="H58">_xlfn.SWITCH(C58,"Sun",1,"Fri",2,"Sat",3,"Thur",4)</f>
        <v>3</v>
      </c>
      <c r="I58" s="1">
        <v>4</v>
      </c>
      <c r="J58" s="1">
        <v>38.01</v>
      </c>
      <c r="K58" s="5">
        <v>3</v>
      </c>
      <c r="L58" s="6">
        <f t="shared" si="0"/>
        <v>3</v>
      </c>
      <c r="M58" s="21">
        <v>0.79141893753983505</v>
      </c>
      <c r="N58">
        <f t="shared" si="4"/>
        <v>6.1947744350262353E-2</v>
      </c>
      <c r="O58">
        <f t="shared" si="5"/>
        <v>-0.1739707438894274</v>
      </c>
      <c r="P58">
        <f t="shared" si="6"/>
        <v>9.1071306337773425E-2</v>
      </c>
      <c r="Q58">
        <f t="shared" si="7"/>
        <v>-0.19394717342876494</v>
      </c>
      <c r="R58">
        <f t="shared" si="8"/>
        <v>0.66203524837561445</v>
      </c>
      <c r="S58">
        <f t="shared" si="9"/>
        <v>3.6010771911199626</v>
      </c>
      <c r="T58" s="15">
        <f t="shared" si="10"/>
        <v>4.8396325104052558</v>
      </c>
      <c r="U58" s="15">
        <f t="shared" si="11"/>
        <v>-1.8396325104052558</v>
      </c>
      <c r="V58">
        <f t="shared" si="12"/>
        <v>3.3842477733399434</v>
      </c>
    </row>
    <row r="59" spans="1:22" x14ac:dyDescent="0.25">
      <c r="A59" s="1" t="s">
        <v>3</v>
      </c>
      <c r="B59" s="1" t="s">
        <v>2</v>
      </c>
      <c r="C59" s="1" t="s">
        <v>4</v>
      </c>
      <c r="D59" s="1" t="s">
        <v>0</v>
      </c>
      <c r="E59" s="1">
        <f t="shared" si="1"/>
        <v>2</v>
      </c>
      <c r="F59" s="1">
        <f t="shared" si="2"/>
        <v>1</v>
      </c>
      <c r="G59" s="1">
        <f t="shared" si="3"/>
        <v>1</v>
      </c>
      <c r="H59" s="1" cm="1">
        <f t="array" ref="H59">_xlfn.SWITCH(C59,"Sun",1,"Fri",2,"Sat",3,"Thur",4)</f>
        <v>3</v>
      </c>
      <c r="I59" s="1">
        <v>2</v>
      </c>
      <c r="J59" s="1">
        <v>26.41</v>
      </c>
      <c r="K59" s="5">
        <v>1.5</v>
      </c>
      <c r="L59" s="6">
        <f t="shared" si="0"/>
        <v>3</v>
      </c>
      <c r="M59" s="21">
        <v>0.79141893753983505</v>
      </c>
      <c r="N59">
        <f t="shared" si="4"/>
        <v>0.12389548870052471</v>
      </c>
      <c r="O59">
        <f t="shared" si="5"/>
        <v>-8.6985371944713702E-2</v>
      </c>
      <c r="P59">
        <f t="shared" si="6"/>
        <v>9.1071306337773425E-2</v>
      </c>
      <c r="Q59">
        <f t="shared" si="7"/>
        <v>-0.19394717342876494</v>
      </c>
      <c r="R59">
        <f t="shared" si="8"/>
        <v>0.33101762418780722</v>
      </c>
      <c r="S59">
        <f t="shared" si="9"/>
        <v>2.5020902030381009</v>
      </c>
      <c r="T59" s="15">
        <f t="shared" si="10"/>
        <v>3.5585610144305626</v>
      </c>
      <c r="U59" s="15">
        <f t="shared" si="11"/>
        <v>-2.0585610144305626</v>
      </c>
      <c r="V59">
        <f t="shared" si="12"/>
        <v>4.2376734501333866</v>
      </c>
    </row>
    <row r="60" spans="1:22" x14ac:dyDescent="0.25">
      <c r="A60" s="1" t="s">
        <v>5</v>
      </c>
      <c r="B60" s="1" t="s">
        <v>6</v>
      </c>
      <c r="C60" s="1" t="s">
        <v>4</v>
      </c>
      <c r="D60" s="1" t="s">
        <v>0</v>
      </c>
      <c r="E60" s="1">
        <f t="shared" si="1"/>
        <v>1</v>
      </c>
      <c r="F60" s="1">
        <f t="shared" si="2"/>
        <v>2</v>
      </c>
      <c r="G60" s="1">
        <f t="shared" si="3"/>
        <v>1</v>
      </c>
      <c r="H60" s="1" cm="1">
        <f t="array" ref="H60">_xlfn.SWITCH(C60,"Sun",1,"Fri",2,"Sat",3,"Thur",4)</f>
        <v>3</v>
      </c>
      <c r="I60" s="1">
        <v>2</v>
      </c>
      <c r="J60" s="1">
        <v>11.24</v>
      </c>
      <c r="K60" s="5">
        <v>1.76</v>
      </c>
      <c r="L60" s="6">
        <f t="shared" si="0"/>
        <v>3</v>
      </c>
      <c r="M60" s="21">
        <v>0.79141893753983505</v>
      </c>
      <c r="N60">
        <f t="shared" si="4"/>
        <v>6.1947744350262353E-2</v>
      </c>
      <c r="O60">
        <f t="shared" si="5"/>
        <v>-0.1739707438894274</v>
      </c>
      <c r="P60">
        <f t="shared" si="6"/>
        <v>9.1071306337773425E-2</v>
      </c>
      <c r="Q60">
        <f t="shared" si="7"/>
        <v>-0.19394717342876494</v>
      </c>
      <c r="R60">
        <f t="shared" si="8"/>
        <v>0.33101762418780722</v>
      </c>
      <c r="S60">
        <f t="shared" si="9"/>
        <v>1.0648804953482869</v>
      </c>
      <c r="T60" s="15">
        <f t="shared" si="10"/>
        <v>1.9724181904457727</v>
      </c>
      <c r="U60" s="15">
        <f t="shared" si="11"/>
        <v>-0.2124181904457727</v>
      </c>
      <c r="V60">
        <f t="shared" si="12"/>
        <v>4.5121487632256561E-2</v>
      </c>
    </row>
    <row r="61" spans="1:22" x14ac:dyDescent="0.25">
      <c r="A61" s="1" t="s">
        <v>5</v>
      </c>
      <c r="B61" s="1" t="s">
        <v>2</v>
      </c>
      <c r="C61" s="1" t="s">
        <v>4</v>
      </c>
      <c r="D61" s="1" t="s">
        <v>0</v>
      </c>
      <c r="E61" s="1">
        <f t="shared" si="1"/>
        <v>1</v>
      </c>
      <c r="F61" s="1">
        <f t="shared" si="2"/>
        <v>1</v>
      </c>
      <c r="G61" s="1">
        <f t="shared" si="3"/>
        <v>1</v>
      </c>
      <c r="H61" s="1" cm="1">
        <f t="array" ref="H61">_xlfn.SWITCH(C61,"Sun",1,"Fri",2,"Sat",3,"Thur",4)</f>
        <v>3</v>
      </c>
      <c r="I61" s="1">
        <v>4</v>
      </c>
      <c r="J61" s="1">
        <v>48.27</v>
      </c>
      <c r="K61" s="5">
        <v>6.73</v>
      </c>
      <c r="L61" s="6">
        <f t="shared" si="0"/>
        <v>3</v>
      </c>
      <c r="M61" s="21">
        <v>0.79141893753983505</v>
      </c>
      <c r="N61">
        <f t="shared" si="4"/>
        <v>6.1947744350262353E-2</v>
      </c>
      <c r="O61">
        <f t="shared" si="5"/>
        <v>-8.6985371944713702E-2</v>
      </c>
      <c r="P61">
        <f t="shared" si="6"/>
        <v>9.1071306337773425E-2</v>
      </c>
      <c r="Q61">
        <f t="shared" si="7"/>
        <v>-0.19394717342876494</v>
      </c>
      <c r="R61">
        <f t="shared" si="8"/>
        <v>0.66203524837561445</v>
      </c>
      <c r="S61">
        <f t="shared" si="9"/>
        <v>4.5731122340268513</v>
      </c>
      <c r="T61" s="15">
        <f t="shared" si="10"/>
        <v>5.898652925256858</v>
      </c>
      <c r="U61" s="15">
        <f t="shared" si="11"/>
        <v>0.8313470747431424</v>
      </c>
      <c r="V61">
        <f t="shared" si="12"/>
        <v>0.69113795868397998</v>
      </c>
    </row>
    <row r="62" spans="1:22" x14ac:dyDescent="0.25">
      <c r="A62" s="1" t="s">
        <v>5</v>
      </c>
      <c r="B62" s="1" t="s">
        <v>6</v>
      </c>
      <c r="C62" s="1" t="s">
        <v>4</v>
      </c>
      <c r="D62" s="1" t="s">
        <v>0</v>
      </c>
      <c r="E62" s="1">
        <f t="shared" si="1"/>
        <v>1</v>
      </c>
      <c r="F62" s="1">
        <f t="shared" si="2"/>
        <v>2</v>
      </c>
      <c r="G62" s="1">
        <f t="shared" si="3"/>
        <v>1</v>
      </c>
      <c r="H62" s="1" cm="1">
        <f t="array" ref="H62">_xlfn.SWITCH(C62,"Sun",1,"Fri",2,"Sat",3,"Thur",4)</f>
        <v>3</v>
      </c>
      <c r="I62" s="1">
        <v>2</v>
      </c>
      <c r="J62" s="1">
        <v>20.29</v>
      </c>
      <c r="K62" s="5">
        <v>3.21</v>
      </c>
      <c r="L62" s="6">
        <f t="shared" si="0"/>
        <v>3</v>
      </c>
      <c r="M62" s="21">
        <v>0.79141893753983505</v>
      </c>
      <c r="N62">
        <f t="shared" si="4"/>
        <v>6.1947744350262353E-2</v>
      </c>
      <c r="O62">
        <f t="shared" si="5"/>
        <v>-0.1739707438894274</v>
      </c>
      <c r="P62">
        <f t="shared" si="6"/>
        <v>9.1071306337773425E-2</v>
      </c>
      <c r="Q62">
        <f t="shared" si="7"/>
        <v>-0.19394717342876494</v>
      </c>
      <c r="R62">
        <f t="shared" si="8"/>
        <v>0.33101762418780722</v>
      </c>
      <c r="S62">
        <f t="shared" si="9"/>
        <v>1.9222798265673253</v>
      </c>
      <c r="T62" s="15">
        <f t="shared" si="10"/>
        <v>2.8298175216648112</v>
      </c>
      <c r="U62" s="15">
        <f t="shared" si="11"/>
        <v>0.38018247833518881</v>
      </c>
      <c r="V62">
        <f t="shared" si="12"/>
        <v>0.14453871683308631</v>
      </c>
    </row>
    <row r="63" spans="1:22" x14ac:dyDescent="0.25">
      <c r="A63" s="1" t="s">
        <v>5</v>
      </c>
      <c r="B63" s="1" t="s">
        <v>6</v>
      </c>
      <c r="C63" s="1" t="s">
        <v>4</v>
      </c>
      <c r="D63" s="1" t="s">
        <v>0</v>
      </c>
      <c r="E63" s="1">
        <f t="shared" si="1"/>
        <v>1</v>
      </c>
      <c r="F63" s="1">
        <f t="shared" si="2"/>
        <v>2</v>
      </c>
      <c r="G63" s="1">
        <f t="shared" si="3"/>
        <v>1</v>
      </c>
      <c r="H63" s="1" cm="1">
        <f t="array" ref="H63">_xlfn.SWITCH(C63,"Sun",1,"Fri",2,"Sat",3,"Thur",4)</f>
        <v>3</v>
      </c>
      <c r="I63" s="1">
        <v>2</v>
      </c>
      <c r="J63" s="1">
        <v>13.81</v>
      </c>
      <c r="K63" s="5">
        <v>2</v>
      </c>
      <c r="L63" s="6">
        <f t="shared" si="0"/>
        <v>3</v>
      </c>
      <c r="M63" s="21">
        <v>0.79141893753983505</v>
      </c>
      <c r="N63">
        <f t="shared" si="4"/>
        <v>6.1947744350262353E-2</v>
      </c>
      <c r="O63">
        <f t="shared" si="5"/>
        <v>-0.1739707438894274</v>
      </c>
      <c r="P63">
        <f t="shared" si="6"/>
        <v>9.1071306337773425E-2</v>
      </c>
      <c r="Q63">
        <f t="shared" si="7"/>
        <v>-0.19394717342876494</v>
      </c>
      <c r="R63">
        <f t="shared" si="8"/>
        <v>0.33101762418780722</v>
      </c>
      <c r="S63">
        <f t="shared" si="9"/>
        <v>1.3083629573629751</v>
      </c>
      <c r="T63" s="15">
        <f t="shared" si="10"/>
        <v>2.2159006524604608</v>
      </c>
      <c r="U63" s="15">
        <f t="shared" si="11"/>
        <v>-0.21590065246046075</v>
      </c>
      <c r="V63">
        <f t="shared" si="12"/>
        <v>4.6613091732852656E-2</v>
      </c>
    </row>
    <row r="64" spans="1:22" x14ac:dyDescent="0.25">
      <c r="A64" s="1" t="s">
        <v>5</v>
      </c>
      <c r="B64" s="1" t="s">
        <v>6</v>
      </c>
      <c r="C64" s="1" t="s">
        <v>4</v>
      </c>
      <c r="D64" s="1" t="s">
        <v>0</v>
      </c>
      <c r="E64" s="1">
        <f t="shared" si="1"/>
        <v>1</v>
      </c>
      <c r="F64" s="1">
        <f t="shared" si="2"/>
        <v>2</v>
      </c>
      <c r="G64" s="1">
        <f t="shared" si="3"/>
        <v>1</v>
      </c>
      <c r="H64" s="1" cm="1">
        <f t="array" ref="H64">_xlfn.SWITCH(C64,"Sun",1,"Fri",2,"Sat",3,"Thur",4)</f>
        <v>3</v>
      </c>
      <c r="I64" s="1">
        <v>2</v>
      </c>
      <c r="J64" s="1">
        <v>11.02</v>
      </c>
      <c r="K64" s="5">
        <v>1.98</v>
      </c>
      <c r="L64" s="6">
        <f t="shared" si="0"/>
        <v>3</v>
      </c>
      <c r="M64" s="21">
        <v>0.79141893753983505</v>
      </c>
      <c r="N64">
        <f t="shared" si="4"/>
        <v>6.1947744350262353E-2</v>
      </c>
      <c r="O64">
        <f t="shared" si="5"/>
        <v>-0.1739707438894274</v>
      </c>
      <c r="P64">
        <f t="shared" si="6"/>
        <v>9.1071306337773425E-2</v>
      </c>
      <c r="Q64">
        <f t="shared" si="7"/>
        <v>-0.19394717342876494</v>
      </c>
      <c r="R64">
        <f t="shared" si="8"/>
        <v>0.33101762418780722</v>
      </c>
      <c r="S64">
        <f t="shared" si="9"/>
        <v>1.0440376386777686</v>
      </c>
      <c r="T64" s="15">
        <f t="shared" si="10"/>
        <v>1.9515753337752542</v>
      </c>
      <c r="U64" s="15">
        <f t="shared" si="11"/>
        <v>2.842466622474582E-2</v>
      </c>
      <c r="V64">
        <f t="shared" si="12"/>
        <v>8.0796164998820578E-4</v>
      </c>
    </row>
    <row r="65" spans="1:22" x14ac:dyDescent="0.25">
      <c r="A65" s="1" t="s">
        <v>5</v>
      </c>
      <c r="B65" s="1" t="s">
        <v>6</v>
      </c>
      <c r="C65" s="1" t="s">
        <v>4</v>
      </c>
      <c r="D65" s="1" t="s">
        <v>0</v>
      </c>
      <c r="E65" s="1">
        <f t="shared" si="1"/>
        <v>1</v>
      </c>
      <c r="F65" s="1">
        <f t="shared" si="2"/>
        <v>2</v>
      </c>
      <c r="G65" s="1">
        <f t="shared" si="3"/>
        <v>1</v>
      </c>
      <c r="H65" s="1" cm="1">
        <f t="array" ref="H65">_xlfn.SWITCH(C65,"Sun",1,"Fri",2,"Sat",3,"Thur",4)</f>
        <v>3</v>
      </c>
      <c r="I65" s="1">
        <v>4</v>
      </c>
      <c r="J65" s="1">
        <v>18.29</v>
      </c>
      <c r="K65" s="5">
        <v>3.76</v>
      </c>
      <c r="L65" s="6">
        <f t="shared" si="0"/>
        <v>3</v>
      </c>
      <c r="M65" s="21">
        <v>0.79141893753983505</v>
      </c>
      <c r="N65">
        <f t="shared" si="4"/>
        <v>6.1947744350262353E-2</v>
      </c>
      <c r="O65">
        <f t="shared" si="5"/>
        <v>-0.1739707438894274</v>
      </c>
      <c r="P65">
        <f t="shared" si="6"/>
        <v>9.1071306337773425E-2</v>
      </c>
      <c r="Q65">
        <f t="shared" si="7"/>
        <v>-0.19394717342876494</v>
      </c>
      <c r="R65">
        <f t="shared" si="8"/>
        <v>0.66203524837561445</v>
      </c>
      <c r="S65">
        <f t="shared" si="9"/>
        <v>1.7327993113807976</v>
      </c>
      <c r="T65" s="15">
        <f t="shared" si="10"/>
        <v>2.9713546306660907</v>
      </c>
      <c r="U65" s="15">
        <f t="shared" si="11"/>
        <v>0.78864536933390905</v>
      </c>
      <c r="V65">
        <f t="shared" si="12"/>
        <v>0.62196151857181781</v>
      </c>
    </row>
    <row r="66" spans="1:22" x14ac:dyDescent="0.25">
      <c r="A66" s="1" t="s">
        <v>5</v>
      </c>
      <c r="B66" s="1" t="s">
        <v>2</v>
      </c>
      <c r="C66" s="1" t="s">
        <v>4</v>
      </c>
      <c r="D66" s="1" t="s">
        <v>0</v>
      </c>
      <c r="E66" s="1">
        <f t="shared" ref="E66:E129" si="13">IF(A66="Male",1,2)</f>
        <v>1</v>
      </c>
      <c r="F66" s="1">
        <f t="shared" ref="F66:F129" si="14">IF(B66="No",1,2)</f>
        <v>1</v>
      </c>
      <c r="G66" s="1">
        <f t="shared" ref="G66:G129" si="15">IF(D66="Dinner",1,2)</f>
        <v>1</v>
      </c>
      <c r="H66" s="1" cm="1">
        <f t="array" ref="H66">_xlfn.SWITCH(C66,"Sun",1,"Fri",2,"Sat",3,"Thur",4)</f>
        <v>3</v>
      </c>
      <c r="I66" s="1">
        <v>3</v>
      </c>
      <c r="J66" s="1">
        <v>17.59</v>
      </c>
      <c r="K66" s="5">
        <v>2.64</v>
      </c>
      <c r="L66" s="6">
        <f t="shared" ref="L66:L129" si="16">IF(C66="Sun",1,IF(C66="Fri",2,IF(C66="Sat",3,IF(C66="Thur",4))))</f>
        <v>3</v>
      </c>
      <c r="M66" s="21">
        <v>0.79141893753983505</v>
      </c>
      <c r="N66">
        <f t="shared" si="4"/>
        <v>6.1947744350262353E-2</v>
      </c>
      <c r="O66">
        <f t="shared" si="5"/>
        <v>-8.6985371944713702E-2</v>
      </c>
      <c r="P66">
        <f t="shared" si="6"/>
        <v>9.1071306337773425E-2</v>
      </c>
      <c r="Q66">
        <f t="shared" si="7"/>
        <v>-0.19394717342876494</v>
      </c>
      <c r="R66">
        <f t="shared" si="8"/>
        <v>0.49652643628171084</v>
      </c>
      <c r="S66">
        <f t="shared" si="9"/>
        <v>1.6664811310655128</v>
      </c>
      <c r="T66" s="15">
        <f t="shared" si="10"/>
        <v>2.8265130102016158</v>
      </c>
      <c r="U66" s="15">
        <f t="shared" si="11"/>
        <v>-0.1865130102016157</v>
      </c>
      <c r="V66">
        <f t="shared" si="12"/>
        <v>3.4787102974468007E-2</v>
      </c>
    </row>
    <row r="67" spans="1:22" x14ac:dyDescent="0.25">
      <c r="A67" s="1" t="s">
        <v>5</v>
      </c>
      <c r="B67" s="1" t="s">
        <v>2</v>
      </c>
      <c r="C67" s="1" t="s">
        <v>4</v>
      </c>
      <c r="D67" s="1" t="s">
        <v>0</v>
      </c>
      <c r="E67" s="1">
        <f t="shared" si="13"/>
        <v>1</v>
      </c>
      <c r="F67" s="1">
        <f t="shared" si="14"/>
        <v>1</v>
      </c>
      <c r="G67" s="1">
        <f t="shared" si="15"/>
        <v>1</v>
      </c>
      <c r="H67" s="1" cm="1">
        <f t="array" ref="H67">_xlfn.SWITCH(C67,"Sun",1,"Fri",2,"Sat",3,"Thur",4)</f>
        <v>3</v>
      </c>
      <c r="I67" s="1">
        <v>3</v>
      </c>
      <c r="J67" s="1">
        <v>20.079999999999998</v>
      </c>
      <c r="K67" s="5">
        <v>3.15</v>
      </c>
      <c r="L67" s="6">
        <f t="shared" si="16"/>
        <v>3</v>
      </c>
      <c r="M67" s="21">
        <v>0.79141893753983505</v>
      </c>
      <c r="N67">
        <f t="shared" ref="N67:N130" si="17">$N$1*E67</f>
        <v>6.1947744350262353E-2</v>
      </c>
      <c r="O67">
        <f t="shared" ref="O67:O130" si="18">$O$1*F67</f>
        <v>-8.6985371944713702E-2</v>
      </c>
      <c r="P67">
        <f t="shared" ref="P67:P130" si="19">$P$1*G67</f>
        <v>9.1071306337773425E-2</v>
      </c>
      <c r="Q67">
        <f t="shared" ref="Q67:Q130" si="20">$Q$1*H67</f>
        <v>-0.19394717342876494</v>
      </c>
      <c r="R67">
        <f t="shared" ref="R67:R130" si="21">$R$1*I67</f>
        <v>0.49652643628171084</v>
      </c>
      <c r="S67">
        <f t="shared" ref="S67:S130" si="22">$S$1*J67</f>
        <v>1.9023843724727398</v>
      </c>
      <c r="T67" s="15">
        <f t="shared" ref="T67:T130" si="23">SUM(M67:S67)</f>
        <v>3.0624162516088429</v>
      </c>
      <c r="U67" s="15">
        <f t="shared" ref="U67:U130" si="24">K67-T67</f>
        <v>8.7583748391157012E-2</v>
      </c>
      <c r="V67">
        <f t="shared" ref="V67:V130" si="25">U67*U67</f>
        <v>7.6709129822454987E-3</v>
      </c>
    </row>
    <row r="68" spans="1:22" x14ac:dyDescent="0.25">
      <c r="A68" s="1" t="s">
        <v>3</v>
      </c>
      <c r="B68" s="1" t="s">
        <v>2</v>
      </c>
      <c r="C68" s="1" t="s">
        <v>4</v>
      </c>
      <c r="D68" s="1" t="s">
        <v>0</v>
      </c>
      <c r="E68" s="1">
        <f t="shared" si="13"/>
        <v>2</v>
      </c>
      <c r="F68" s="1">
        <f t="shared" si="14"/>
        <v>1</v>
      </c>
      <c r="G68" s="1">
        <f t="shared" si="15"/>
        <v>1</v>
      </c>
      <c r="H68" s="1" cm="1">
        <f t="array" ref="H68">_xlfn.SWITCH(C68,"Sun",1,"Fri",2,"Sat",3,"Thur",4)</f>
        <v>3</v>
      </c>
      <c r="I68" s="1">
        <v>2</v>
      </c>
      <c r="J68" s="1">
        <v>16.45</v>
      </c>
      <c r="K68" s="5">
        <v>2.4700000000000002</v>
      </c>
      <c r="L68" s="6">
        <f t="shared" si="16"/>
        <v>3</v>
      </c>
      <c r="M68" s="21">
        <v>0.79141893753983505</v>
      </c>
      <c r="N68">
        <f t="shared" si="17"/>
        <v>0.12389548870052471</v>
      </c>
      <c r="O68">
        <f t="shared" si="18"/>
        <v>-8.6985371944713702E-2</v>
      </c>
      <c r="P68">
        <f t="shared" si="19"/>
        <v>9.1071306337773425E-2</v>
      </c>
      <c r="Q68">
        <f t="shared" si="20"/>
        <v>-0.19394717342876494</v>
      </c>
      <c r="R68">
        <f t="shared" si="21"/>
        <v>0.33101762418780722</v>
      </c>
      <c r="S68">
        <f t="shared" si="22"/>
        <v>1.5584772374091918</v>
      </c>
      <c r="T68" s="15">
        <f t="shared" si="23"/>
        <v>2.6149480488016534</v>
      </c>
      <c r="U68" s="15">
        <f t="shared" si="24"/>
        <v>-0.14494804880165324</v>
      </c>
      <c r="V68">
        <f t="shared" si="25"/>
        <v>2.1009936851406449E-2</v>
      </c>
    </row>
    <row r="69" spans="1:22" x14ac:dyDescent="0.25">
      <c r="A69" s="1" t="s">
        <v>3</v>
      </c>
      <c r="B69" s="1" t="s">
        <v>6</v>
      </c>
      <c r="C69" s="1" t="s">
        <v>4</v>
      </c>
      <c r="D69" s="1" t="s">
        <v>0</v>
      </c>
      <c r="E69" s="1">
        <f t="shared" si="13"/>
        <v>2</v>
      </c>
      <c r="F69" s="1">
        <f t="shared" si="14"/>
        <v>2</v>
      </c>
      <c r="G69" s="1">
        <f t="shared" si="15"/>
        <v>1</v>
      </c>
      <c r="H69" s="1" cm="1">
        <f t="array" ref="H69">_xlfn.SWITCH(C69,"Sun",1,"Fri",2,"Sat",3,"Thur",4)</f>
        <v>3</v>
      </c>
      <c r="I69" s="1">
        <v>1</v>
      </c>
      <c r="J69" s="1">
        <v>3.07</v>
      </c>
      <c r="K69" s="5">
        <v>1</v>
      </c>
      <c r="L69" s="6">
        <f t="shared" si="16"/>
        <v>3</v>
      </c>
      <c r="M69" s="21">
        <v>0.79141893753983505</v>
      </c>
      <c r="N69">
        <f t="shared" si="17"/>
        <v>0.12389548870052471</v>
      </c>
      <c r="O69">
        <f t="shared" si="18"/>
        <v>-0.1739707438894274</v>
      </c>
      <c r="P69">
        <f t="shared" si="19"/>
        <v>9.1071306337773425E-2</v>
      </c>
      <c r="Q69">
        <f t="shared" si="20"/>
        <v>-0.19394717342876494</v>
      </c>
      <c r="R69">
        <f t="shared" si="21"/>
        <v>0.16550881209390361</v>
      </c>
      <c r="S69">
        <f t="shared" si="22"/>
        <v>0.29085259081132031</v>
      </c>
      <c r="T69" s="15">
        <f t="shared" si="23"/>
        <v>1.0948292181651649</v>
      </c>
      <c r="U69" s="15">
        <f t="shared" si="24"/>
        <v>-9.4829218165164875E-2</v>
      </c>
      <c r="V69">
        <f t="shared" si="25"/>
        <v>8.9925806178164352E-3</v>
      </c>
    </row>
    <row r="70" spans="1:22" x14ac:dyDescent="0.25">
      <c r="A70" s="1" t="s">
        <v>5</v>
      </c>
      <c r="B70" s="1" t="s">
        <v>2</v>
      </c>
      <c r="C70" s="1" t="s">
        <v>4</v>
      </c>
      <c r="D70" s="1" t="s">
        <v>0</v>
      </c>
      <c r="E70" s="1">
        <f t="shared" si="13"/>
        <v>1</v>
      </c>
      <c r="F70" s="1">
        <f t="shared" si="14"/>
        <v>1</v>
      </c>
      <c r="G70" s="1">
        <f t="shared" si="15"/>
        <v>1</v>
      </c>
      <c r="H70" s="1" cm="1">
        <f t="array" ref="H70">_xlfn.SWITCH(C70,"Sun",1,"Fri",2,"Sat",3,"Thur",4)</f>
        <v>3</v>
      </c>
      <c r="I70" s="1">
        <v>2</v>
      </c>
      <c r="J70" s="1">
        <v>20.23</v>
      </c>
      <c r="K70" s="5">
        <v>2.0099999999999998</v>
      </c>
      <c r="L70" s="6">
        <f t="shared" si="16"/>
        <v>3</v>
      </c>
      <c r="M70" s="21">
        <v>0.79141893753983505</v>
      </c>
      <c r="N70">
        <f t="shared" si="17"/>
        <v>6.1947744350262353E-2</v>
      </c>
      <c r="O70">
        <f t="shared" si="18"/>
        <v>-8.6985371944713702E-2</v>
      </c>
      <c r="P70">
        <f t="shared" si="19"/>
        <v>9.1071306337773425E-2</v>
      </c>
      <c r="Q70">
        <f t="shared" si="20"/>
        <v>-0.19394717342876494</v>
      </c>
      <c r="R70">
        <f t="shared" si="21"/>
        <v>0.33101762418780722</v>
      </c>
      <c r="S70">
        <f t="shared" si="22"/>
        <v>1.9165954111117296</v>
      </c>
      <c r="T70" s="15">
        <f t="shared" si="23"/>
        <v>2.911118478153929</v>
      </c>
      <c r="U70" s="15">
        <f t="shared" si="24"/>
        <v>-0.9011184781539292</v>
      </c>
      <c r="V70">
        <f t="shared" si="25"/>
        <v>0.81201451167045335</v>
      </c>
    </row>
    <row r="71" spans="1:22" x14ac:dyDescent="0.25">
      <c r="A71" s="1" t="s">
        <v>5</v>
      </c>
      <c r="B71" s="1" t="s">
        <v>6</v>
      </c>
      <c r="C71" s="1" t="s">
        <v>4</v>
      </c>
      <c r="D71" s="1" t="s">
        <v>0</v>
      </c>
      <c r="E71" s="1">
        <f t="shared" si="13"/>
        <v>1</v>
      </c>
      <c r="F71" s="1">
        <f t="shared" si="14"/>
        <v>2</v>
      </c>
      <c r="G71" s="1">
        <f t="shared" si="15"/>
        <v>1</v>
      </c>
      <c r="H71" s="1" cm="1">
        <f t="array" ref="H71">_xlfn.SWITCH(C71,"Sun",1,"Fri",2,"Sat",3,"Thur",4)</f>
        <v>3</v>
      </c>
      <c r="I71" s="1">
        <v>2</v>
      </c>
      <c r="J71" s="1">
        <v>15.01</v>
      </c>
      <c r="K71" s="5">
        <v>2.09</v>
      </c>
      <c r="L71" s="6">
        <f t="shared" si="16"/>
        <v>3</v>
      </c>
      <c r="M71" s="21">
        <v>0.79141893753983505</v>
      </c>
      <c r="N71">
        <f t="shared" si="17"/>
        <v>6.1947744350262353E-2</v>
      </c>
      <c r="O71">
        <f t="shared" si="18"/>
        <v>-0.1739707438894274</v>
      </c>
      <c r="P71">
        <f t="shared" si="19"/>
        <v>9.1071306337773425E-2</v>
      </c>
      <c r="Q71">
        <f t="shared" si="20"/>
        <v>-0.19394717342876494</v>
      </c>
      <c r="R71">
        <f t="shared" si="21"/>
        <v>0.33101762418780722</v>
      </c>
      <c r="S71">
        <f t="shared" si="22"/>
        <v>1.4220512664748919</v>
      </c>
      <c r="T71" s="15">
        <f t="shared" si="23"/>
        <v>2.3295889615723775</v>
      </c>
      <c r="U71" s="15">
        <f t="shared" si="24"/>
        <v>-0.23958896157237763</v>
      </c>
      <c r="V71">
        <f t="shared" si="25"/>
        <v>5.7402870507330249E-2</v>
      </c>
    </row>
    <row r="72" spans="1:22" x14ac:dyDescent="0.25">
      <c r="A72" s="1" t="s">
        <v>5</v>
      </c>
      <c r="B72" s="1" t="s">
        <v>2</v>
      </c>
      <c r="C72" s="1" t="s">
        <v>4</v>
      </c>
      <c r="D72" s="1" t="s">
        <v>0</v>
      </c>
      <c r="E72" s="1">
        <f t="shared" si="13"/>
        <v>1</v>
      </c>
      <c r="F72" s="1">
        <f t="shared" si="14"/>
        <v>1</v>
      </c>
      <c r="G72" s="1">
        <f t="shared" si="15"/>
        <v>1</v>
      </c>
      <c r="H72" s="1" cm="1">
        <f t="array" ref="H72">_xlfn.SWITCH(C72,"Sun",1,"Fri",2,"Sat",3,"Thur",4)</f>
        <v>3</v>
      </c>
      <c r="I72" s="1">
        <v>2</v>
      </c>
      <c r="J72" s="1">
        <v>12.02</v>
      </c>
      <c r="K72" s="5">
        <v>1.97</v>
      </c>
      <c r="L72" s="6">
        <f t="shared" si="16"/>
        <v>3</v>
      </c>
      <c r="M72" s="21">
        <v>0.79141893753983505</v>
      </c>
      <c r="N72">
        <f t="shared" si="17"/>
        <v>6.1947744350262353E-2</v>
      </c>
      <c r="O72">
        <f t="shared" si="18"/>
        <v>-8.6985371944713702E-2</v>
      </c>
      <c r="P72">
        <f t="shared" si="19"/>
        <v>9.1071306337773425E-2</v>
      </c>
      <c r="Q72">
        <f t="shared" si="20"/>
        <v>-0.19394717342876494</v>
      </c>
      <c r="R72">
        <f t="shared" si="21"/>
        <v>0.33101762418780722</v>
      </c>
      <c r="S72">
        <f t="shared" si="22"/>
        <v>1.1387778962710327</v>
      </c>
      <c r="T72" s="15">
        <f t="shared" si="23"/>
        <v>2.133300963313232</v>
      </c>
      <c r="U72" s="15">
        <f t="shared" si="24"/>
        <v>-0.16330096331323207</v>
      </c>
      <c r="V72">
        <f t="shared" si="25"/>
        <v>2.6667204619029567E-2</v>
      </c>
    </row>
    <row r="73" spans="1:22" x14ac:dyDescent="0.25">
      <c r="A73" s="1" t="s">
        <v>3</v>
      </c>
      <c r="B73" s="1" t="s">
        <v>2</v>
      </c>
      <c r="C73" s="1" t="s">
        <v>4</v>
      </c>
      <c r="D73" s="1" t="s">
        <v>0</v>
      </c>
      <c r="E73" s="1">
        <f t="shared" si="13"/>
        <v>2</v>
      </c>
      <c r="F73" s="1">
        <f t="shared" si="14"/>
        <v>1</v>
      </c>
      <c r="G73" s="1">
        <f t="shared" si="15"/>
        <v>1</v>
      </c>
      <c r="H73" s="1" cm="1">
        <f t="array" ref="H73">_xlfn.SWITCH(C73,"Sun",1,"Fri",2,"Sat",3,"Thur",4)</f>
        <v>3</v>
      </c>
      <c r="I73" s="1">
        <v>3</v>
      </c>
      <c r="J73" s="1">
        <v>17.07</v>
      </c>
      <c r="K73" s="5">
        <v>3</v>
      </c>
      <c r="L73" s="6">
        <f t="shared" si="16"/>
        <v>3</v>
      </c>
      <c r="M73" s="21">
        <v>0.79141893753983505</v>
      </c>
      <c r="N73">
        <f t="shared" si="17"/>
        <v>0.12389548870052471</v>
      </c>
      <c r="O73">
        <f t="shared" si="18"/>
        <v>-8.6985371944713702E-2</v>
      </c>
      <c r="P73">
        <f t="shared" si="19"/>
        <v>9.1071306337773425E-2</v>
      </c>
      <c r="Q73">
        <f t="shared" si="20"/>
        <v>-0.19394717342876494</v>
      </c>
      <c r="R73">
        <f t="shared" si="21"/>
        <v>0.49652643628171084</v>
      </c>
      <c r="S73">
        <f t="shared" si="22"/>
        <v>1.6172161971170156</v>
      </c>
      <c r="T73" s="15">
        <f t="shared" si="23"/>
        <v>2.8391958206033809</v>
      </c>
      <c r="U73" s="15">
        <f t="shared" si="24"/>
        <v>0.16080417939661906</v>
      </c>
      <c r="V73">
        <f t="shared" si="25"/>
        <v>2.5857984111420047E-2</v>
      </c>
    </row>
    <row r="74" spans="1:22" x14ac:dyDescent="0.25">
      <c r="A74" s="1" t="s">
        <v>3</v>
      </c>
      <c r="B74" s="1" t="s">
        <v>6</v>
      </c>
      <c r="C74" s="1" t="s">
        <v>4</v>
      </c>
      <c r="D74" s="1" t="s">
        <v>0</v>
      </c>
      <c r="E74" s="1">
        <f t="shared" si="13"/>
        <v>2</v>
      </c>
      <c r="F74" s="1">
        <f t="shared" si="14"/>
        <v>2</v>
      </c>
      <c r="G74" s="1">
        <f t="shared" si="15"/>
        <v>1</v>
      </c>
      <c r="H74" s="1" cm="1">
        <f t="array" ref="H74">_xlfn.SWITCH(C74,"Sun",1,"Fri",2,"Sat",3,"Thur",4)</f>
        <v>3</v>
      </c>
      <c r="I74" s="1">
        <v>2</v>
      </c>
      <c r="J74" s="1">
        <v>26.86</v>
      </c>
      <c r="K74" s="5">
        <v>3.14</v>
      </c>
      <c r="L74" s="6">
        <f t="shared" si="16"/>
        <v>3</v>
      </c>
      <c r="M74" s="21">
        <v>0.79141893753983505</v>
      </c>
      <c r="N74">
        <f t="shared" si="17"/>
        <v>0.12389548870052471</v>
      </c>
      <c r="O74">
        <f t="shared" si="18"/>
        <v>-0.1739707438894274</v>
      </c>
      <c r="P74">
        <f t="shared" si="19"/>
        <v>9.1071306337773425E-2</v>
      </c>
      <c r="Q74">
        <f t="shared" si="20"/>
        <v>-0.19394717342876494</v>
      </c>
      <c r="R74">
        <f t="shared" si="21"/>
        <v>0.33101762418780722</v>
      </c>
      <c r="S74">
        <f t="shared" si="22"/>
        <v>2.5447233189550698</v>
      </c>
      <c r="T74" s="15">
        <f t="shared" si="23"/>
        <v>3.5142087584028179</v>
      </c>
      <c r="U74" s="15">
        <f t="shared" si="24"/>
        <v>-0.37420875840281775</v>
      </c>
      <c r="V74">
        <f t="shared" si="25"/>
        <v>0.14003219486537843</v>
      </c>
    </row>
    <row r="75" spans="1:22" x14ac:dyDescent="0.25">
      <c r="A75" s="1" t="s">
        <v>3</v>
      </c>
      <c r="B75" s="1" t="s">
        <v>6</v>
      </c>
      <c r="C75" s="1" t="s">
        <v>4</v>
      </c>
      <c r="D75" s="1" t="s">
        <v>0</v>
      </c>
      <c r="E75" s="1">
        <f t="shared" si="13"/>
        <v>2</v>
      </c>
      <c r="F75" s="1">
        <f t="shared" si="14"/>
        <v>2</v>
      </c>
      <c r="G75" s="1">
        <f t="shared" si="15"/>
        <v>1</v>
      </c>
      <c r="H75" s="1" cm="1">
        <f t="array" ref="H75">_xlfn.SWITCH(C75,"Sun",1,"Fri",2,"Sat",3,"Thur",4)</f>
        <v>3</v>
      </c>
      <c r="I75" s="1">
        <v>2</v>
      </c>
      <c r="J75" s="1">
        <v>25.28</v>
      </c>
      <c r="K75" s="5">
        <v>5</v>
      </c>
      <c r="L75" s="6">
        <f t="shared" si="16"/>
        <v>3</v>
      </c>
      <c r="M75" s="21">
        <v>0.79141893753983505</v>
      </c>
      <c r="N75">
        <f t="shared" si="17"/>
        <v>0.12389548870052471</v>
      </c>
      <c r="O75">
        <f t="shared" si="18"/>
        <v>-0.1739707438894274</v>
      </c>
      <c r="P75">
        <f t="shared" si="19"/>
        <v>9.1071306337773425E-2</v>
      </c>
      <c r="Q75">
        <f t="shared" si="20"/>
        <v>-0.19394717342876494</v>
      </c>
      <c r="R75">
        <f t="shared" si="21"/>
        <v>0.33101762418780722</v>
      </c>
      <c r="S75">
        <f t="shared" si="22"/>
        <v>2.3950337119577125</v>
      </c>
      <c r="T75" s="15">
        <f t="shared" si="23"/>
        <v>3.3645191514054607</v>
      </c>
      <c r="U75" s="15">
        <f t="shared" si="24"/>
        <v>1.6354808485945393</v>
      </c>
      <c r="V75">
        <f t="shared" si="25"/>
        <v>2.6747976061195144</v>
      </c>
    </row>
    <row r="76" spans="1:22" x14ac:dyDescent="0.25">
      <c r="A76" s="1" t="s">
        <v>3</v>
      </c>
      <c r="B76" s="1" t="s">
        <v>2</v>
      </c>
      <c r="C76" s="1" t="s">
        <v>4</v>
      </c>
      <c r="D76" s="1" t="s">
        <v>0</v>
      </c>
      <c r="E76" s="1">
        <f t="shared" si="13"/>
        <v>2</v>
      </c>
      <c r="F76" s="1">
        <f t="shared" si="14"/>
        <v>1</v>
      </c>
      <c r="G76" s="1">
        <f t="shared" si="15"/>
        <v>1</v>
      </c>
      <c r="H76" s="1" cm="1">
        <f t="array" ref="H76">_xlfn.SWITCH(C76,"Sun",1,"Fri",2,"Sat",3,"Thur",4)</f>
        <v>3</v>
      </c>
      <c r="I76" s="1">
        <v>2</v>
      </c>
      <c r="J76" s="1">
        <v>14.73</v>
      </c>
      <c r="K76" s="5">
        <v>2.2000000000000002</v>
      </c>
      <c r="L76" s="6">
        <f t="shared" si="16"/>
        <v>3</v>
      </c>
      <c r="M76" s="21">
        <v>0.79141893753983505</v>
      </c>
      <c r="N76">
        <f t="shared" si="17"/>
        <v>0.12389548870052471</v>
      </c>
      <c r="O76">
        <f t="shared" si="18"/>
        <v>-8.6985371944713702E-2</v>
      </c>
      <c r="P76">
        <f t="shared" si="19"/>
        <v>9.1071306337773425E-2</v>
      </c>
      <c r="Q76">
        <f t="shared" si="20"/>
        <v>-0.19394717342876494</v>
      </c>
      <c r="R76">
        <f t="shared" si="21"/>
        <v>0.33101762418780722</v>
      </c>
      <c r="S76">
        <f t="shared" si="22"/>
        <v>1.3955239943487781</v>
      </c>
      <c r="T76" s="15">
        <f t="shared" si="23"/>
        <v>2.45199480574124</v>
      </c>
      <c r="U76" s="15">
        <f t="shared" si="24"/>
        <v>-0.25199480574123978</v>
      </c>
      <c r="V76">
        <f t="shared" si="25"/>
        <v>6.3501382120565178E-2</v>
      </c>
    </row>
    <row r="77" spans="1:22" x14ac:dyDescent="0.25">
      <c r="A77" s="1" t="s">
        <v>5</v>
      </c>
      <c r="B77" s="1" t="s">
        <v>2</v>
      </c>
      <c r="C77" s="1" t="s">
        <v>4</v>
      </c>
      <c r="D77" s="1" t="s">
        <v>0</v>
      </c>
      <c r="E77" s="1">
        <f t="shared" si="13"/>
        <v>1</v>
      </c>
      <c r="F77" s="1">
        <f t="shared" si="14"/>
        <v>1</v>
      </c>
      <c r="G77" s="1">
        <f t="shared" si="15"/>
        <v>1</v>
      </c>
      <c r="H77" s="1" cm="1">
        <f t="array" ref="H77">_xlfn.SWITCH(C77,"Sun",1,"Fri",2,"Sat",3,"Thur",4)</f>
        <v>3</v>
      </c>
      <c r="I77" s="1">
        <v>2</v>
      </c>
      <c r="J77" s="1">
        <v>10.51</v>
      </c>
      <c r="K77" s="5">
        <v>1.25</v>
      </c>
      <c r="L77" s="6">
        <f t="shared" si="16"/>
        <v>3</v>
      </c>
      <c r="M77" s="21">
        <v>0.79141893753983505</v>
      </c>
      <c r="N77">
        <f t="shared" si="17"/>
        <v>6.1947744350262353E-2</v>
      </c>
      <c r="O77">
        <f t="shared" si="18"/>
        <v>-8.6985371944713702E-2</v>
      </c>
      <c r="P77">
        <f t="shared" si="19"/>
        <v>9.1071306337773425E-2</v>
      </c>
      <c r="Q77">
        <f t="shared" si="20"/>
        <v>-0.19394717342876494</v>
      </c>
      <c r="R77">
        <f t="shared" si="21"/>
        <v>0.33101762418780722</v>
      </c>
      <c r="S77">
        <f t="shared" si="22"/>
        <v>0.99572010730520411</v>
      </c>
      <c r="T77" s="15">
        <f t="shared" si="23"/>
        <v>1.9902431743474036</v>
      </c>
      <c r="U77" s="15">
        <f t="shared" si="24"/>
        <v>-0.74024317434740361</v>
      </c>
      <c r="V77">
        <f t="shared" si="25"/>
        <v>0.54795995716792056</v>
      </c>
    </row>
    <row r="78" spans="1:22" x14ac:dyDescent="0.25">
      <c r="A78" s="1" t="s">
        <v>5</v>
      </c>
      <c r="B78" s="1" t="s">
        <v>6</v>
      </c>
      <c r="C78" s="1" t="s">
        <v>4</v>
      </c>
      <c r="D78" s="1" t="s">
        <v>0</v>
      </c>
      <c r="E78" s="1">
        <f t="shared" si="13"/>
        <v>1</v>
      </c>
      <c r="F78" s="1">
        <f t="shared" si="14"/>
        <v>2</v>
      </c>
      <c r="G78" s="1">
        <f t="shared" si="15"/>
        <v>1</v>
      </c>
      <c r="H78" s="1" cm="1">
        <f t="array" ref="H78">_xlfn.SWITCH(C78,"Sun",1,"Fri",2,"Sat",3,"Thur",4)</f>
        <v>3</v>
      </c>
      <c r="I78" s="1">
        <v>2</v>
      </c>
      <c r="J78" s="1">
        <v>17.920000000000002</v>
      </c>
      <c r="K78" s="5">
        <v>3.08</v>
      </c>
      <c r="L78" s="6">
        <f t="shared" si="16"/>
        <v>3</v>
      </c>
      <c r="M78" s="21">
        <v>0.79141893753983505</v>
      </c>
      <c r="N78">
        <f t="shared" si="17"/>
        <v>6.1947744350262353E-2</v>
      </c>
      <c r="O78">
        <f t="shared" si="18"/>
        <v>-0.1739707438894274</v>
      </c>
      <c r="P78">
        <f t="shared" si="19"/>
        <v>9.1071306337773425E-2</v>
      </c>
      <c r="Q78">
        <f t="shared" si="20"/>
        <v>-0.19394717342876494</v>
      </c>
      <c r="R78">
        <f t="shared" si="21"/>
        <v>0.33101762418780722</v>
      </c>
      <c r="S78">
        <f t="shared" si="22"/>
        <v>1.6977454160712901</v>
      </c>
      <c r="T78" s="15">
        <f t="shared" si="23"/>
        <v>2.605283111168776</v>
      </c>
      <c r="U78" s="15">
        <f t="shared" si="24"/>
        <v>0.47471688883122409</v>
      </c>
      <c r="V78">
        <f t="shared" si="25"/>
        <v>0.22535612454159679</v>
      </c>
    </row>
    <row r="79" spans="1:22" x14ac:dyDescent="0.25">
      <c r="A79" s="1" t="s">
        <v>5</v>
      </c>
      <c r="B79" s="1" t="s">
        <v>2</v>
      </c>
      <c r="C79" s="1" t="s">
        <v>1</v>
      </c>
      <c r="D79" s="1" t="s">
        <v>7</v>
      </c>
      <c r="E79" s="1">
        <f t="shared" si="13"/>
        <v>1</v>
      </c>
      <c r="F79" s="1">
        <f t="shared" si="14"/>
        <v>1</v>
      </c>
      <c r="G79" s="1">
        <f t="shared" si="15"/>
        <v>2</v>
      </c>
      <c r="H79" s="1" cm="1">
        <f t="array" ref="H79">_xlfn.SWITCH(C79,"Sun",1,"Fri",2,"Sat",3,"Thur",4)</f>
        <v>4</v>
      </c>
      <c r="I79" s="1">
        <v>4</v>
      </c>
      <c r="J79" s="1">
        <v>27.2</v>
      </c>
      <c r="K79" s="5">
        <v>4</v>
      </c>
      <c r="L79" s="6">
        <f t="shared" si="16"/>
        <v>4</v>
      </c>
      <c r="M79" s="21">
        <v>0.79141893753983505</v>
      </c>
      <c r="N79">
        <f t="shared" si="17"/>
        <v>6.1947744350262353E-2</v>
      </c>
      <c r="O79">
        <f t="shared" si="18"/>
        <v>-8.6985371944713702E-2</v>
      </c>
      <c r="P79">
        <f t="shared" si="19"/>
        <v>0.18214261267554685</v>
      </c>
      <c r="Q79">
        <f t="shared" si="20"/>
        <v>-0.25859623123835324</v>
      </c>
      <c r="R79">
        <f t="shared" si="21"/>
        <v>0.66203524837561445</v>
      </c>
      <c r="S79">
        <f t="shared" si="22"/>
        <v>2.5769350065367793</v>
      </c>
      <c r="T79" s="15">
        <f t="shared" si="23"/>
        <v>3.9288979462949714</v>
      </c>
      <c r="U79" s="15">
        <f t="shared" si="24"/>
        <v>7.1102053705028645E-2</v>
      </c>
      <c r="V79">
        <f t="shared" si="25"/>
        <v>5.0555020410727779E-3</v>
      </c>
    </row>
    <row r="80" spans="1:22" x14ac:dyDescent="0.25">
      <c r="A80" s="1" t="s">
        <v>5</v>
      </c>
      <c r="B80" s="1" t="s">
        <v>2</v>
      </c>
      <c r="C80" s="1" t="s">
        <v>1</v>
      </c>
      <c r="D80" s="1" t="s">
        <v>7</v>
      </c>
      <c r="E80" s="1">
        <f t="shared" si="13"/>
        <v>1</v>
      </c>
      <c r="F80" s="1">
        <f t="shared" si="14"/>
        <v>1</v>
      </c>
      <c r="G80" s="1">
        <f t="shared" si="15"/>
        <v>2</v>
      </c>
      <c r="H80" s="1" cm="1">
        <f t="array" ref="H80">_xlfn.SWITCH(C80,"Sun",1,"Fri",2,"Sat",3,"Thur",4)</f>
        <v>4</v>
      </c>
      <c r="I80" s="1">
        <v>2</v>
      </c>
      <c r="J80" s="1">
        <v>22.76</v>
      </c>
      <c r="K80" s="5">
        <v>3</v>
      </c>
      <c r="L80" s="6">
        <f t="shared" si="16"/>
        <v>4</v>
      </c>
      <c r="M80" s="21">
        <v>0.79141893753983505</v>
      </c>
      <c r="N80">
        <f t="shared" si="17"/>
        <v>6.1947744350262353E-2</v>
      </c>
      <c r="O80">
        <f t="shared" si="18"/>
        <v>-8.6985371944713702E-2</v>
      </c>
      <c r="P80">
        <f t="shared" si="19"/>
        <v>0.18214261267554685</v>
      </c>
      <c r="Q80">
        <f t="shared" si="20"/>
        <v>-0.25859623123835324</v>
      </c>
      <c r="R80">
        <f t="shared" si="21"/>
        <v>0.33101762418780722</v>
      </c>
      <c r="S80">
        <f t="shared" si="22"/>
        <v>2.1562882628226876</v>
      </c>
      <c r="T80" s="15">
        <f t="shared" si="23"/>
        <v>3.1772335783930723</v>
      </c>
      <c r="U80" s="15">
        <f t="shared" si="24"/>
        <v>-0.1772335783930723</v>
      </c>
      <c r="V80">
        <f t="shared" si="25"/>
        <v>3.1411741310013307E-2</v>
      </c>
    </row>
    <row r="81" spans="1:22" x14ac:dyDescent="0.25">
      <c r="A81" s="1" t="s">
        <v>5</v>
      </c>
      <c r="B81" s="1" t="s">
        <v>2</v>
      </c>
      <c r="C81" s="1" t="s">
        <v>1</v>
      </c>
      <c r="D81" s="1" t="s">
        <v>7</v>
      </c>
      <c r="E81" s="1">
        <f t="shared" si="13"/>
        <v>1</v>
      </c>
      <c r="F81" s="1">
        <f t="shared" si="14"/>
        <v>1</v>
      </c>
      <c r="G81" s="1">
        <f t="shared" si="15"/>
        <v>2</v>
      </c>
      <c r="H81" s="1" cm="1">
        <f t="array" ref="H81">_xlfn.SWITCH(C81,"Sun",1,"Fri",2,"Sat",3,"Thur",4)</f>
        <v>4</v>
      </c>
      <c r="I81" s="1">
        <v>2</v>
      </c>
      <c r="J81" s="1">
        <v>17.29</v>
      </c>
      <c r="K81" s="5">
        <v>2.71</v>
      </c>
      <c r="L81" s="6">
        <f t="shared" si="16"/>
        <v>4</v>
      </c>
      <c r="M81" s="21">
        <v>0.79141893753983505</v>
      </c>
      <c r="N81">
        <f t="shared" si="17"/>
        <v>6.1947744350262353E-2</v>
      </c>
      <c r="O81">
        <f t="shared" si="18"/>
        <v>-8.6985371944713702E-2</v>
      </c>
      <c r="P81">
        <f t="shared" si="19"/>
        <v>0.18214261267554685</v>
      </c>
      <c r="Q81">
        <f t="shared" si="20"/>
        <v>-0.25859623123835324</v>
      </c>
      <c r="R81">
        <f t="shared" si="21"/>
        <v>0.33101762418780722</v>
      </c>
      <c r="S81">
        <f t="shared" si="22"/>
        <v>1.6380590537875335</v>
      </c>
      <c r="T81" s="15">
        <f t="shared" si="23"/>
        <v>2.659004369357918</v>
      </c>
      <c r="U81" s="15">
        <f t="shared" si="24"/>
        <v>5.0995630642082013E-2</v>
      </c>
      <c r="V81">
        <f t="shared" si="25"/>
        <v>2.6005543445836539E-3</v>
      </c>
    </row>
    <row r="82" spans="1:22" x14ac:dyDescent="0.25">
      <c r="A82" s="1" t="s">
        <v>5</v>
      </c>
      <c r="B82" s="1" t="s">
        <v>6</v>
      </c>
      <c r="C82" s="1" t="s">
        <v>1</v>
      </c>
      <c r="D82" s="1" t="s">
        <v>7</v>
      </c>
      <c r="E82" s="1">
        <f t="shared" si="13"/>
        <v>1</v>
      </c>
      <c r="F82" s="1">
        <f t="shared" si="14"/>
        <v>2</v>
      </c>
      <c r="G82" s="1">
        <f t="shared" si="15"/>
        <v>2</v>
      </c>
      <c r="H82" s="1" cm="1">
        <f t="array" ref="H82">_xlfn.SWITCH(C82,"Sun",1,"Fri",2,"Sat",3,"Thur",4)</f>
        <v>4</v>
      </c>
      <c r="I82" s="1">
        <v>2</v>
      </c>
      <c r="J82" s="1">
        <v>19.440000000000001</v>
      </c>
      <c r="K82" s="5">
        <v>3</v>
      </c>
      <c r="L82" s="6">
        <f t="shared" si="16"/>
        <v>4</v>
      </c>
      <c r="M82" s="21">
        <v>0.79141893753983505</v>
      </c>
      <c r="N82">
        <f t="shared" si="17"/>
        <v>6.1947744350262353E-2</v>
      </c>
      <c r="O82">
        <f t="shared" si="18"/>
        <v>-0.1739707438894274</v>
      </c>
      <c r="P82">
        <f t="shared" si="19"/>
        <v>0.18214261267554685</v>
      </c>
      <c r="Q82">
        <f t="shared" si="20"/>
        <v>-0.25859623123835324</v>
      </c>
      <c r="R82">
        <f t="shared" si="21"/>
        <v>0.33101762418780722</v>
      </c>
      <c r="S82">
        <f t="shared" si="22"/>
        <v>1.8417506076130512</v>
      </c>
      <c r="T82" s="15">
        <f t="shared" si="23"/>
        <v>2.7757105512387219</v>
      </c>
      <c r="U82" s="15">
        <f t="shared" si="24"/>
        <v>0.2242894487612781</v>
      </c>
      <c r="V82">
        <f t="shared" si="25"/>
        <v>5.0305756825637996E-2</v>
      </c>
    </row>
    <row r="83" spans="1:22" x14ac:dyDescent="0.25">
      <c r="A83" s="1" t="s">
        <v>5</v>
      </c>
      <c r="B83" s="1" t="s">
        <v>2</v>
      </c>
      <c r="C83" s="1" t="s">
        <v>1</v>
      </c>
      <c r="D83" s="1" t="s">
        <v>7</v>
      </c>
      <c r="E83" s="1">
        <f t="shared" si="13"/>
        <v>1</v>
      </c>
      <c r="F83" s="1">
        <f t="shared" si="14"/>
        <v>1</v>
      </c>
      <c r="G83" s="1">
        <f t="shared" si="15"/>
        <v>2</v>
      </c>
      <c r="H83" s="1" cm="1">
        <f t="array" ref="H83">_xlfn.SWITCH(C83,"Sun",1,"Fri",2,"Sat",3,"Thur",4)</f>
        <v>4</v>
      </c>
      <c r="I83" s="1">
        <v>2</v>
      </c>
      <c r="J83" s="1">
        <v>16.66</v>
      </c>
      <c r="K83" s="5">
        <v>3.4</v>
      </c>
      <c r="L83" s="6">
        <f t="shared" si="16"/>
        <v>4</v>
      </c>
      <c r="M83" s="21">
        <v>0.79141893753983505</v>
      </c>
      <c r="N83">
        <f t="shared" si="17"/>
        <v>6.1947744350262353E-2</v>
      </c>
      <c r="O83">
        <f t="shared" si="18"/>
        <v>-8.6985371944713702E-2</v>
      </c>
      <c r="P83">
        <f t="shared" si="19"/>
        <v>0.18214261267554685</v>
      </c>
      <c r="Q83">
        <f t="shared" si="20"/>
        <v>-0.25859623123835324</v>
      </c>
      <c r="R83">
        <f t="shared" si="21"/>
        <v>0.33101762418780722</v>
      </c>
      <c r="S83">
        <f t="shared" si="22"/>
        <v>1.5783726915037775</v>
      </c>
      <c r="T83" s="15">
        <f t="shared" si="23"/>
        <v>2.5993180070741619</v>
      </c>
      <c r="U83" s="15">
        <f t="shared" si="24"/>
        <v>0.80068199292583797</v>
      </c>
      <c r="V83">
        <f t="shared" si="25"/>
        <v>0.64109165379569166</v>
      </c>
    </row>
    <row r="84" spans="1:22" x14ac:dyDescent="0.25">
      <c r="A84" s="1" t="s">
        <v>3</v>
      </c>
      <c r="B84" s="1" t="s">
        <v>2</v>
      </c>
      <c r="C84" s="1" t="s">
        <v>1</v>
      </c>
      <c r="D84" s="1" t="s">
        <v>7</v>
      </c>
      <c r="E84" s="1">
        <f t="shared" si="13"/>
        <v>2</v>
      </c>
      <c r="F84" s="1">
        <f t="shared" si="14"/>
        <v>1</v>
      </c>
      <c r="G84" s="1">
        <f t="shared" si="15"/>
        <v>2</v>
      </c>
      <c r="H84" s="1" cm="1">
        <f t="array" ref="H84">_xlfn.SWITCH(C84,"Sun",1,"Fri",2,"Sat",3,"Thur",4)</f>
        <v>4</v>
      </c>
      <c r="I84" s="1">
        <v>1</v>
      </c>
      <c r="J84" s="1">
        <v>10.07</v>
      </c>
      <c r="K84" s="5">
        <v>1.83</v>
      </c>
      <c r="L84" s="6">
        <f t="shared" si="16"/>
        <v>4</v>
      </c>
      <c r="M84" s="21">
        <v>0.79141893753983505</v>
      </c>
      <c r="N84">
        <f t="shared" si="17"/>
        <v>0.12389548870052471</v>
      </c>
      <c r="O84">
        <f t="shared" si="18"/>
        <v>-8.6985371944713702E-2</v>
      </c>
      <c r="P84">
        <f t="shared" si="19"/>
        <v>0.18214261267554685</v>
      </c>
      <c r="Q84">
        <f t="shared" si="20"/>
        <v>-0.25859623123835324</v>
      </c>
      <c r="R84">
        <f t="shared" si="21"/>
        <v>0.16550881209390361</v>
      </c>
      <c r="S84">
        <f t="shared" si="22"/>
        <v>0.954034393964168</v>
      </c>
      <c r="T84" s="15">
        <f t="shared" si="23"/>
        <v>1.8714186417909113</v>
      </c>
      <c r="U84" s="15">
        <f t="shared" si="24"/>
        <v>-4.1418641790911259E-2</v>
      </c>
      <c r="V84">
        <f t="shared" si="25"/>
        <v>1.7155038878038206E-3</v>
      </c>
    </row>
    <row r="85" spans="1:22" x14ac:dyDescent="0.25">
      <c r="A85" s="1" t="s">
        <v>5</v>
      </c>
      <c r="B85" s="1" t="s">
        <v>6</v>
      </c>
      <c r="C85" s="1" t="s">
        <v>1</v>
      </c>
      <c r="D85" s="1" t="s">
        <v>7</v>
      </c>
      <c r="E85" s="1">
        <f t="shared" si="13"/>
        <v>1</v>
      </c>
      <c r="F85" s="1">
        <f t="shared" si="14"/>
        <v>2</v>
      </c>
      <c r="G85" s="1">
        <f t="shared" si="15"/>
        <v>2</v>
      </c>
      <c r="H85" s="1" cm="1">
        <f t="array" ref="H85">_xlfn.SWITCH(C85,"Sun",1,"Fri",2,"Sat",3,"Thur",4)</f>
        <v>4</v>
      </c>
      <c r="I85" s="1">
        <v>2</v>
      </c>
      <c r="J85" s="1">
        <v>32.68</v>
      </c>
      <c r="K85" s="5">
        <v>5</v>
      </c>
      <c r="L85" s="6">
        <f t="shared" si="16"/>
        <v>4</v>
      </c>
      <c r="M85" s="21">
        <v>0.79141893753983505</v>
      </c>
      <c r="N85">
        <f t="shared" si="17"/>
        <v>6.1947744350262353E-2</v>
      </c>
      <c r="O85">
        <f t="shared" si="18"/>
        <v>-0.1739707438894274</v>
      </c>
      <c r="P85">
        <f t="shared" si="19"/>
        <v>0.18214261267554685</v>
      </c>
      <c r="Q85">
        <f t="shared" si="20"/>
        <v>-0.25859623123835324</v>
      </c>
      <c r="R85">
        <f t="shared" si="21"/>
        <v>0.33101762418780722</v>
      </c>
      <c r="S85">
        <f t="shared" si="22"/>
        <v>3.0961116181478658</v>
      </c>
      <c r="T85" s="15">
        <f t="shared" si="23"/>
        <v>4.0300715617735365</v>
      </c>
      <c r="U85" s="15">
        <f t="shared" si="24"/>
        <v>0.96992843822646346</v>
      </c>
      <c r="V85">
        <f t="shared" si="25"/>
        <v>0.94076117528042658</v>
      </c>
    </row>
    <row r="86" spans="1:22" x14ac:dyDescent="0.25">
      <c r="A86" s="1" t="s">
        <v>5</v>
      </c>
      <c r="B86" s="1" t="s">
        <v>2</v>
      </c>
      <c r="C86" s="1" t="s">
        <v>1</v>
      </c>
      <c r="D86" s="1" t="s">
        <v>7</v>
      </c>
      <c r="E86" s="1">
        <f t="shared" si="13"/>
        <v>1</v>
      </c>
      <c r="F86" s="1">
        <f t="shared" si="14"/>
        <v>1</v>
      </c>
      <c r="G86" s="1">
        <f t="shared" si="15"/>
        <v>2</v>
      </c>
      <c r="H86" s="1" cm="1">
        <f t="array" ref="H86">_xlfn.SWITCH(C86,"Sun",1,"Fri",2,"Sat",3,"Thur",4)</f>
        <v>4</v>
      </c>
      <c r="I86" s="1">
        <v>2</v>
      </c>
      <c r="J86" s="1">
        <v>15.98</v>
      </c>
      <c r="K86" s="5">
        <v>2.0299999999999998</v>
      </c>
      <c r="L86" s="6">
        <f t="shared" si="16"/>
        <v>4</v>
      </c>
      <c r="M86" s="21">
        <v>0.79141893753983505</v>
      </c>
      <c r="N86">
        <f t="shared" si="17"/>
        <v>6.1947744350262353E-2</v>
      </c>
      <c r="O86">
        <f t="shared" si="18"/>
        <v>-8.6985371944713702E-2</v>
      </c>
      <c r="P86">
        <f t="shared" si="19"/>
        <v>0.18214261267554685</v>
      </c>
      <c r="Q86">
        <f t="shared" si="20"/>
        <v>-0.25859623123835324</v>
      </c>
      <c r="R86">
        <f t="shared" si="21"/>
        <v>0.33101762418780722</v>
      </c>
      <c r="S86">
        <f t="shared" si="22"/>
        <v>1.5139493163403579</v>
      </c>
      <c r="T86" s="15">
        <f t="shared" si="23"/>
        <v>2.5348946319107428</v>
      </c>
      <c r="U86" s="15">
        <f t="shared" si="24"/>
        <v>-0.50489463191074302</v>
      </c>
      <c r="V86">
        <f t="shared" si="25"/>
        <v>0.25491858933228467</v>
      </c>
    </row>
    <row r="87" spans="1:22" x14ac:dyDescent="0.25">
      <c r="A87" s="1" t="s">
        <v>3</v>
      </c>
      <c r="B87" s="1" t="s">
        <v>2</v>
      </c>
      <c r="C87" s="1" t="s">
        <v>1</v>
      </c>
      <c r="D87" s="1" t="s">
        <v>7</v>
      </c>
      <c r="E87" s="1">
        <f t="shared" si="13"/>
        <v>2</v>
      </c>
      <c r="F87" s="1">
        <f t="shared" si="14"/>
        <v>1</v>
      </c>
      <c r="G87" s="1">
        <f t="shared" si="15"/>
        <v>2</v>
      </c>
      <c r="H87" s="1" cm="1">
        <f t="array" ref="H87">_xlfn.SWITCH(C87,"Sun",1,"Fri",2,"Sat",3,"Thur",4)</f>
        <v>4</v>
      </c>
      <c r="I87" s="1">
        <v>4</v>
      </c>
      <c r="J87" s="1">
        <v>34.83</v>
      </c>
      <c r="K87" s="5">
        <v>5.17</v>
      </c>
      <c r="L87" s="6">
        <f t="shared" si="16"/>
        <v>4</v>
      </c>
      <c r="M87" s="21">
        <v>0.79141893753983505</v>
      </c>
      <c r="N87">
        <f t="shared" si="17"/>
        <v>0.12389548870052471</v>
      </c>
      <c r="O87">
        <f t="shared" si="18"/>
        <v>-8.6985371944713702E-2</v>
      </c>
      <c r="P87">
        <f t="shared" si="19"/>
        <v>0.18214261267554685</v>
      </c>
      <c r="Q87">
        <f t="shared" si="20"/>
        <v>-0.25859623123835324</v>
      </c>
      <c r="R87">
        <f t="shared" si="21"/>
        <v>0.66203524837561445</v>
      </c>
      <c r="S87">
        <f t="shared" si="22"/>
        <v>3.2998031719733829</v>
      </c>
      <c r="T87" s="15">
        <f t="shared" si="23"/>
        <v>4.7137138560818368</v>
      </c>
      <c r="U87" s="15">
        <f t="shared" si="24"/>
        <v>0.45628614391816313</v>
      </c>
      <c r="V87">
        <f t="shared" si="25"/>
        <v>0.20819704513170667</v>
      </c>
    </row>
    <row r="88" spans="1:22" x14ac:dyDescent="0.25">
      <c r="A88" s="1" t="s">
        <v>5</v>
      </c>
      <c r="B88" s="1" t="s">
        <v>2</v>
      </c>
      <c r="C88" s="1" t="s">
        <v>1</v>
      </c>
      <c r="D88" s="1" t="s">
        <v>7</v>
      </c>
      <c r="E88" s="1">
        <f t="shared" si="13"/>
        <v>1</v>
      </c>
      <c r="F88" s="1">
        <f t="shared" si="14"/>
        <v>1</v>
      </c>
      <c r="G88" s="1">
        <f t="shared" si="15"/>
        <v>2</v>
      </c>
      <c r="H88" s="1" cm="1">
        <f t="array" ref="H88">_xlfn.SWITCH(C88,"Sun",1,"Fri",2,"Sat",3,"Thur",4)</f>
        <v>4</v>
      </c>
      <c r="I88" s="1">
        <v>2</v>
      </c>
      <c r="J88" s="1">
        <v>13.03</v>
      </c>
      <c r="K88" s="5">
        <v>2</v>
      </c>
      <c r="L88" s="6">
        <f t="shared" si="16"/>
        <v>4</v>
      </c>
      <c r="M88" s="21">
        <v>0.79141893753983505</v>
      </c>
      <c r="N88">
        <f t="shared" si="17"/>
        <v>6.1947744350262353E-2</v>
      </c>
      <c r="O88">
        <f t="shared" si="18"/>
        <v>-8.6985371944713702E-2</v>
      </c>
      <c r="P88">
        <f t="shared" si="19"/>
        <v>0.18214261267554685</v>
      </c>
      <c r="Q88">
        <f t="shared" si="20"/>
        <v>-0.25859623123835324</v>
      </c>
      <c r="R88">
        <f t="shared" si="21"/>
        <v>0.33101762418780722</v>
      </c>
      <c r="S88">
        <f t="shared" si="22"/>
        <v>1.2344655564402292</v>
      </c>
      <c r="T88" s="15">
        <f t="shared" si="23"/>
        <v>2.2554108720106139</v>
      </c>
      <c r="U88" s="15">
        <f t="shared" si="24"/>
        <v>-0.25541087201061385</v>
      </c>
      <c r="V88">
        <f t="shared" si="25"/>
        <v>6.5234713541222178E-2</v>
      </c>
    </row>
    <row r="89" spans="1:22" x14ac:dyDescent="0.25">
      <c r="A89" s="1" t="s">
        <v>5</v>
      </c>
      <c r="B89" s="1" t="s">
        <v>2</v>
      </c>
      <c r="C89" s="1" t="s">
        <v>1</v>
      </c>
      <c r="D89" s="1" t="s">
        <v>7</v>
      </c>
      <c r="E89" s="1">
        <f t="shared" si="13"/>
        <v>1</v>
      </c>
      <c r="F89" s="1">
        <f t="shared" si="14"/>
        <v>1</v>
      </c>
      <c r="G89" s="1">
        <f t="shared" si="15"/>
        <v>2</v>
      </c>
      <c r="H89" s="1" cm="1">
        <f t="array" ref="H89">_xlfn.SWITCH(C89,"Sun",1,"Fri",2,"Sat",3,"Thur",4)</f>
        <v>4</v>
      </c>
      <c r="I89" s="1">
        <v>2</v>
      </c>
      <c r="J89" s="1">
        <v>18.28</v>
      </c>
      <c r="K89" s="5">
        <v>4</v>
      </c>
      <c r="L89" s="6">
        <f t="shared" si="16"/>
        <v>4</v>
      </c>
      <c r="M89" s="21">
        <v>0.79141893753983505</v>
      </c>
      <c r="N89">
        <f t="shared" si="17"/>
        <v>6.1947744350262353E-2</v>
      </c>
      <c r="O89">
        <f t="shared" si="18"/>
        <v>-8.6985371944713702E-2</v>
      </c>
      <c r="P89">
        <f t="shared" si="19"/>
        <v>0.18214261267554685</v>
      </c>
      <c r="Q89">
        <f t="shared" si="20"/>
        <v>-0.25859623123835324</v>
      </c>
      <c r="R89">
        <f t="shared" si="21"/>
        <v>0.33101762418780722</v>
      </c>
      <c r="S89">
        <f t="shared" si="22"/>
        <v>1.7318519088048649</v>
      </c>
      <c r="T89" s="15">
        <f t="shared" si="23"/>
        <v>2.7527972243752497</v>
      </c>
      <c r="U89" s="15">
        <f t="shared" si="24"/>
        <v>1.2472027756247503</v>
      </c>
      <c r="V89">
        <f t="shared" si="25"/>
        <v>1.5555147635260813</v>
      </c>
    </row>
    <row r="90" spans="1:22" x14ac:dyDescent="0.25">
      <c r="A90" s="1" t="s">
        <v>5</v>
      </c>
      <c r="B90" s="1" t="s">
        <v>2</v>
      </c>
      <c r="C90" s="1" t="s">
        <v>1</v>
      </c>
      <c r="D90" s="1" t="s">
        <v>7</v>
      </c>
      <c r="E90" s="1">
        <f t="shared" si="13"/>
        <v>1</v>
      </c>
      <c r="F90" s="1">
        <f t="shared" si="14"/>
        <v>1</v>
      </c>
      <c r="G90" s="1">
        <f t="shared" si="15"/>
        <v>2</v>
      </c>
      <c r="H90" s="1" cm="1">
        <f t="array" ref="H90">_xlfn.SWITCH(C90,"Sun",1,"Fri",2,"Sat",3,"Thur",4)</f>
        <v>4</v>
      </c>
      <c r="I90" s="1">
        <v>2</v>
      </c>
      <c r="J90" s="1">
        <v>24.71</v>
      </c>
      <c r="K90" s="5">
        <v>5.85</v>
      </c>
      <c r="L90" s="6">
        <f t="shared" si="16"/>
        <v>4</v>
      </c>
      <c r="M90" s="21">
        <v>0.79141893753983505</v>
      </c>
      <c r="N90">
        <f t="shared" si="17"/>
        <v>6.1947744350262353E-2</v>
      </c>
      <c r="O90">
        <f t="shared" si="18"/>
        <v>-8.6985371944713702E-2</v>
      </c>
      <c r="P90">
        <f t="shared" si="19"/>
        <v>0.18214261267554685</v>
      </c>
      <c r="Q90">
        <f t="shared" si="20"/>
        <v>-0.25859623123835324</v>
      </c>
      <c r="R90">
        <f t="shared" si="21"/>
        <v>0.33101762418780722</v>
      </c>
      <c r="S90">
        <f t="shared" si="22"/>
        <v>2.3410317651295522</v>
      </c>
      <c r="T90" s="15">
        <f t="shared" si="23"/>
        <v>3.3619770806999369</v>
      </c>
      <c r="U90" s="15">
        <f t="shared" si="24"/>
        <v>2.4880229193000627</v>
      </c>
      <c r="V90">
        <f t="shared" si="25"/>
        <v>6.1902580469624064</v>
      </c>
    </row>
    <row r="91" spans="1:22" x14ac:dyDescent="0.25">
      <c r="A91" s="1" t="s">
        <v>5</v>
      </c>
      <c r="B91" s="1" t="s">
        <v>2</v>
      </c>
      <c r="C91" s="1" t="s">
        <v>1</v>
      </c>
      <c r="D91" s="1" t="s">
        <v>7</v>
      </c>
      <c r="E91" s="1">
        <f t="shared" si="13"/>
        <v>1</v>
      </c>
      <c r="F91" s="1">
        <f t="shared" si="14"/>
        <v>1</v>
      </c>
      <c r="G91" s="1">
        <f t="shared" si="15"/>
        <v>2</v>
      </c>
      <c r="H91" s="1" cm="1">
        <f t="array" ref="H91">_xlfn.SWITCH(C91,"Sun",1,"Fri",2,"Sat",3,"Thur",4)</f>
        <v>4</v>
      </c>
      <c r="I91" s="1">
        <v>2</v>
      </c>
      <c r="J91" s="1">
        <v>21.16</v>
      </c>
      <c r="K91" s="5">
        <v>3</v>
      </c>
      <c r="L91" s="6">
        <f t="shared" si="16"/>
        <v>4</v>
      </c>
      <c r="M91" s="21">
        <v>0.79141893753983505</v>
      </c>
      <c r="N91">
        <f t="shared" si="17"/>
        <v>6.1947744350262353E-2</v>
      </c>
      <c r="O91">
        <f t="shared" si="18"/>
        <v>-8.6985371944713702E-2</v>
      </c>
      <c r="P91">
        <f t="shared" si="19"/>
        <v>0.18214261267554685</v>
      </c>
      <c r="Q91">
        <f t="shared" si="20"/>
        <v>-0.25859623123835324</v>
      </c>
      <c r="R91">
        <f t="shared" si="21"/>
        <v>0.33101762418780722</v>
      </c>
      <c r="S91">
        <f t="shared" si="22"/>
        <v>2.0047038506734651</v>
      </c>
      <c r="T91" s="15">
        <f t="shared" si="23"/>
        <v>3.0256491662438498</v>
      </c>
      <c r="U91" s="15">
        <f t="shared" si="24"/>
        <v>-2.564916624384983E-2</v>
      </c>
      <c r="V91">
        <f t="shared" si="25"/>
        <v>6.578797290046456E-4</v>
      </c>
    </row>
    <row r="92" spans="1:22" x14ac:dyDescent="0.25">
      <c r="A92" s="1" t="s">
        <v>5</v>
      </c>
      <c r="B92" s="1" t="s">
        <v>6</v>
      </c>
      <c r="C92" s="1" t="s">
        <v>8</v>
      </c>
      <c r="D92" s="1" t="s">
        <v>0</v>
      </c>
      <c r="E92" s="1">
        <f t="shared" si="13"/>
        <v>1</v>
      </c>
      <c r="F92" s="1">
        <f t="shared" si="14"/>
        <v>2</v>
      </c>
      <c r="G92" s="1">
        <f t="shared" si="15"/>
        <v>1</v>
      </c>
      <c r="H92" s="1" cm="1">
        <f t="array" ref="H92">_xlfn.SWITCH(C92,"Sun",1,"Fri",2,"Sat",3,"Thur",4)</f>
        <v>2</v>
      </c>
      <c r="I92" s="1">
        <v>2</v>
      </c>
      <c r="J92" s="1">
        <v>28.97</v>
      </c>
      <c r="K92" s="5">
        <v>3</v>
      </c>
      <c r="L92" s="6">
        <f t="shared" si="16"/>
        <v>2</v>
      </c>
      <c r="M92" s="21">
        <v>0.79141893753983505</v>
      </c>
      <c r="N92">
        <f t="shared" si="17"/>
        <v>6.1947744350262353E-2</v>
      </c>
      <c r="O92">
        <f t="shared" si="18"/>
        <v>-0.1739707438894274</v>
      </c>
      <c r="P92">
        <f t="shared" si="19"/>
        <v>9.1071306337773425E-2</v>
      </c>
      <c r="Q92">
        <f t="shared" si="20"/>
        <v>-0.12929811561917662</v>
      </c>
      <c r="R92">
        <f t="shared" si="21"/>
        <v>0.33101762418780722</v>
      </c>
      <c r="S92">
        <f t="shared" si="22"/>
        <v>2.7446252624768563</v>
      </c>
      <c r="T92" s="15">
        <f t="shared" si="23"/>
        <v>3.7168120153839306</v>
      </c>
      <c r="U92" s="15">
        <f t="shared" si="24"/>
        <v>-0.71681201538393058</v>
      </c>
      <c r="V92">
        <f t="shared" si="25"/>
        <v>0.51381946539877232</v>
      </c>
    </row>
    <row r="93" spans="1:22" x14ac:dyDescent="0.25">
      <c r="A93" s="1" t="s">
        <v>5</v>
      </c>
      <c r="B93" s="1" t="s">
        <v>2</v>
      </c>
      <c r="C93" s="1" t="s">
        <v>8</v>
      </c>
      <c r="D93" s="1" t="s">
        <v>0</v>
      </c>
      <c r="E93" s="1">
        <f t="shared" si="13"/>
        <v>1</v>
      </c>
      <c r="F93" s="1">
        <f t="shared" si="14"/>
        <v>1</v>
      </c>
      <c r="G93" s="1">
        <f t="shared" si="15"/>
        <v>1</v>
      </c>
      <c r="H93" s="1" cm="1">
        <f t="array" ref="H93">_xlfn.SWITCH(C93,"Sun",1,"Fri",2,"Sat",3,"Thur",4)</f>
        <v>2</v>
      </c>
      <c r="I93" s="1">
        <v>2</v>
      </c>
      <c r="J93" s="1">
        <v>22.49</v>
      </c>
      <c r="K93" s="5">
        <v>3.5</v>
      </c>
      <c r="L93" s="6">
        <f t="shared" si="16"/>
        <v>2</v>
      </c>
      <c r="M93" s="21">
        <v>0.79141893753983505</v>
      </c>
      <c r="N93">
        <f t="shared" si="17"/>
        <v>6.1947744350262353E-2</v>
      </c>
      <c r="O93">
        <f t="shared" si="18"/>
        <v>-8.6985371944713702E-2</v>
      </c>
      <c r="P93">
        <f t="shared" si="19"/>
        <v>9.1071306337773425E-2</v>
      </c>
      <c r="Q93">
        <f t="shared" si="20"/>
        <v>-0.12929811561917662</v>
      </c>
      <c r="R93">
        <f t="shared" si="21"/>
        <v>0.33101762418780722</v>
      </c>
      <c r="S93">
        <f t="shared" si="22"/>
        <v>2.1307083932725059</v>
      </c>
      <c r="T93" s="15">
        <f t="shared" si="23"/>
        <v>3.1898805181242937</v>
      </c>
      <c r="U93" s="15">
        <f t="shared" si="24"/>
        <v>0.31011948187570626</v>
      </c>
      <c r="V93">
        <f t="shared" si="25"/>
        <v>9.6174093038856504E-2</v>
      </c>
    </row>
    <row r="94" spans="1:22" x14ac:dyDescent="0.25">
      <c r="A94" s="1" t="s">
        <v>3</v>
      </c>
      <c r="B94" s="1" t="s">
        <v>6</v>
      </c>
      <c r="C94" s="1" t="s">
        <v>8</v>
      </c>
      <c r="D94" s="1" t="s">
        <v>0</v>
      </c>
      <c r="E94" s="1">
        <f t="shared" si="13"/>
        <v>2</v>
      </c>
      <c r="F94" s="1">
        <f t="shared" si="14"/>
        <v>2</v>
      </c>
      <c r="G94" s="1">
        <f t="shared" si="15"/>
        <v>1</v>
      </c>
      <c r="H94" s="1" cm="1">
        <f t="array" ref="H94">_xlfn.SWITCH(C94,"Sun",1,"Fri",2,"Sat",3,"Thur",4)</f>
        <v>2</v>
      </c>
      <c r="I94" s="1">
        <v>2</v>
      </c>
      <c r="J94" s="1">
        <v>5.75</v>
      </c>
      <c r="K94" s="5">
        <v>1</v>
      </c>
      <c r="L94" s="6">
        <f t="shared" si="16"/>
        <v>2</v>
      </c>
      <c r="M94" s="21">
        <v>0.79141893753983505</v>
      </c>
      <c r="N94">
        <f t="shared" si="17"/>
        <v>0.12389548870052471</v>
      </c>
      <c r="O94">
        <f t="shared" si="18"/>
        <v>-0.1739707438894274</v>
      </c>
      <c r="P94">
        <f t="shared" si="19"/>
        <v>9.1071306337773425E-2</v>
      </c>
      <c r="Q94">
        <f t="shared" si="20"/>
        <v>-0.12929811561917662</v>
      </c>
      <c r="R94">
        <f t="shared" si="21"/>
        <v>0.33101762418780722</v>
      </c>
      <c r="S94">
        <f t="shared" si="22"/>
        <v>0.54475648116126774</v>
      </c>
      <c r="T94" s="15">
        <f t="shared" si="23"/>
        <v>1.578890978418604</v>
      </c>
      <c r="U94" s="15">
        <f t="shared" si="24"/>
        <v>-0.57889097841860404</v>
      </c>
      <c r="V94">
        <f t="shared" si="25"/>
        <v>0.33511476489444869</v>
      </c>
    </row>
    <row r="95" spans="1:22" x14ac:dyDescent="0.25">
      <c r="A95" s="1" t="s">
        <v>3</v>
      </c>
      <c r="B95" s="1" t="s">
        <v>6</v>
      </c>
      <c r="C95" s="1" t="s">
        <v>8</v>
      </c>
      <c r="D95" s="1" t="s">
        <v>0</v>
      </c>
      <c r="E95" s="1">
        <f t="shared" si="13"/>
        <v>2</v>
      </c>
      <c r="F95" s="1">
        <f t="shared" si="14"/>
        <v>2</v>
      </c>
      <c r="G95" s="1">
        <f t="shared" si="15"/>
        <v>1</v>
      </c>
      <c r="H95" s="1" cm="1">
        <f t="array" ref="H95">_xlfn.SWITCH(C95,"Sun",1,"Fri",2,"Sat",3,"Thur",4)</f>
        <v>2</v>
      </c>
      <c r="I95" s="1">
        <v>2</v>
      </c>
      <c r="J95" s="1">
        <v>16.32</v>
      </c>
      <c r="K95" s="5">
        <v>4.3</v>
      </c>
      <c r="L95" s="6">
        <f t="shared" si="16"/>
        <v>2</v>
      </c>
      <c r="M95" s="21">
        <v>0.79141893753983505</v>
      </c>
      <c r="N95">
        <f t="shared" si="17"/>
        <v>0.12389548870052471</v>
      </c>
      <c r="O95">
        <f t="shared" si="18"/>
        <v>-0.1739707438894274</v>
      </c>
      <c r="P95">
        <f t="shared" si="19"/>
        <v>9.1071306337773425E-2</v>
      </c>
      <c r="Q95">
        <f t="shared" si="20"/>
        <v>-0.12929811561917662</v>
      </c>
      <c r="R95">
        <f t="shared" si="21"/>
        <v>0.33101762418780722</v>
      </c>
      <c r="S95">
        <f t="shared" si="22"/>
        <v>1.5461610039220677</v>
      </c>
      <c r="T95" s="15">
        <f t="shared" si="23"/>
        <v>2.5802955011794042</v>
      </c>
      <c r="U95" s="15">
        <f t="shared" si="24"/>
        <v>1.7197044988205956</v>
      </c>
      <c r="V95">
        <f t="shared" si="25"/>
        <v>2.9573835632637961</v>
      </c>
    </row>
    <row r="96" spans="1:22" x14ac:dyDescent="0.25">
      <c r="A96" s="1" t="s">
        <v>3</v>
      </c>
      <c r="B96" s="1" t="s">
        <v>2</v>
      </c>
      <c r="C96" s="1" t="s">
        <v>8</v>
      </c>
      <c r="D96" s="1" t="s">
        <v>0</v>
      </c>
      <c r="E96" s="1">
        <f t="shared" si="13"/>
        <v>2</v>
      </c>
      <c r="F96" s="1">
        <f t="shared" si="14"/>
        <v>1</v>
      </c>
      <c r="G96" s="1">
        <f t="shared" si="15"/>
        <v>1</v>
      </c>
      <c r="H96" s="1" cm="1">
        <f t="array" ref="H96">_xlfn.SWITCH(C96,"Sun",1,"Fri",2,"Sat",3,"Thur",4)</f>
        <v>2</v>
      </c>
      <c r="I96" s="1">
        <v>2</v>
      </c>
      <c r="J96" s="1">
        <v>22.75</v>
      </c>
      <c r="K96" s="5">
        <v>3.25</v>
      </c>
      <c r="L96" s="6">
        <f t="shared" si="16"/>
        <v>2</v>
      </c>
      <c r="M96" s="21">
        <v>0.79141893753983505</v>
      </c>
      <c r="N96">
        <f t="shared" si="17"/>
        <v>0.12389548870052471</v>
      </c>
      <c r="O96">
        <f t="shared" si="18"/>
        <v>-8.6985371944713702E-2</v>
      </c>
      <c r="P96">
        <f t="shared" si="19"/>
        <v>9.1071306337773425E-2</v>
      </c>
      <c r="Q96">
        <f t="shared" si="20"/>
        <v>-0.12929811561917662</v>
      </c>
      <c r="R96">
        <f t="shared" si="21"/>
        <v>0.33101762418780722</v>
      </c>
      <c r="S96">
        <f t="shared" si="22"/>
        <v>2.155340860246755</v>
      </c>
      <c r="T96" s="15">
        <f t="shared" si="23"/>
        <v>3.2764607294488051</v>
      </c>
      <c r="U96" s="15">
        <f t="shared" si="24"/>
        <v>-2.6460729448805065E-2</v>
      </c>
      <c r="V96">
        <f t="shared" si="25"/>
        <v>7.0017020296285959E-4</v>
      </c>
    </row>
    <row r="97" spans="1:22" x14ac:dyDescent="0.25">
      <c r="A97" s="1" t="s">
        <v>5</v>
      </c>
      <c r="B97" s="1" t="s">
        <v>6</v>
      </c>
      <c r="C97" s="1" t="s">
        <v>8</v>
      </c>
      <c r="D97" s="1" t="s">
        <v>0</v>
      </c>
      <c r="E97" s="1">
        <f t="shared" si="13"/>
        <v>1</v>
      </c>
      <c r="F97" s="1">
        <f t="shared" si="14"/>
        <v>2</v>
      </c>
      <c r="G97" s="1">
        <f t="shared" si="15"/>
        <v>1</v>
      </c>
      <c r="H97" s="1" cm="1">
        <f t="array" ref="H97">_xlfn.SWITCH(C97,"Sun",1,"Fri",2,"Sat",3,"Thur",4)</f>
        <v>2</v>
      </c>
      <c r="I97" s="1">
        <v>4</v>
      </c>
      <c r="J97" s="1">
        <v>40.17</v>
      </c>
      <c r="K97" s="5">
        <v>4.7300000000000004</v>
      </c>
      <c r="L97" s="6">
        <f t="shared" si="16"/>
        <v>2</v>
      </c>
      <c r="M97" s="21">
        <v>0.79141893753983505</v>
      </c>
      <c r="N97">
        <f t="shared" si="17"/>
        <v>6.1947744350262353E-2</v>
      </c>
      <c r="O97">
        <f t="shared" si="18"/>
        <v>-0.1739707438894274</v>
      </c>
      <c r="P97">
        <f t="shared" si="19"/>
        <v>9.1071306337773425E-2</v>
      </c>
      <c r="Q97">
        <f t="shared" si="20"/>
        <v>-0.12929811561917662</v>
      </c>
      <c r="R97">
        <f t="shared" si="21"/>
        <v>0.66203524837561445</v>
      </c>
      <c r="S97">
        <f t="shared" si="22"/>
        <v>3.8057161475214127</v>
      </c>
      <c r="T97" s="15">
        <f t="shared" si="23"/>
        <v>5.1089205246162939</v>
      </c>
      <c r="U97" s="15">
        <f t="shared" si="24"/>
        <v>-0.37892052461629344</v>
      </c>
      <c r="V97">
        <f t="shared" si="25"/>
        <v>0.14358076397548705</v>
      </c>
    </row>
    <row r="98" spans="1:22" x14ac:dyDescent="0.25">
      <c r="A98" s="1" t="s">
        <v>5</v>
      </c>
      <c r="B98" s="1" t="s">
        <v>6</v>
      </c>
      <c r="C98" s="1" t="s">
        <v>8</v>
      </c>
      <c r="D98" s="1" t="s">
        <v>0</v>
      </c>
      <c r="E98" s="1">
        <f t="shared" si="13"/>
        <v>1</v>
      </c>
      <c r="F98" s="1">
        <f t="shared" si="14"/>
        <v>2</v>
      </c>
      <c r="G98" s="1">
        <f t="shared" si="15"/>
        <v>1</v>
      </c>
      <c r="H98" s="1" cm="1">
        <f t="array" ref="H98">_xlfn.SWITCH(C98,"Sun",1,"Fri",2,"Sat",3,"Thur",4)</f>
        <v>2</v>
      </c>
      <c r="I98" s="1">
        <v>2</v>
      </c>
      <c r="J98" s="1">
        <v>27.28</v>
      </c>
      <c r="K98" s="5">
        <v>4</v>
      </c>
      <c r="L98" s="6">
        <f t="shared" si="16"/>
        <v>2</v>
      </c>
      <c r="M98" s="21">
        <v>0.79141893753983505</v>
      </c>
      <c r="N98">
        <f t="shared" si="17"/>
        <v>6.1947744350262353E-2</v>
      </c>
      <c r="O98">
        <f t="shared" si="18"/>
        <v>-0.1739707438894274</v>
      </c>
      <c r="P98">
        <f t="shared" si="19"/>
        <v>9.1071306337773425E-2</v>
      </c>
      <c r="Q98">
        <f t="shared" si="20"/>
        <v>-0.12929811561917662</v>
      </c>
      <c r="R98">
        <f t="shared" si="21"/>
        <v>0.33101762418780722</v>
      </c>
      <c r="S98">
        <f t="shared" si="22"/>
        <v>2.5845142271442407</v>
      </c>
      <c r="T98" s="15">
        <f t="shared" si="23"/>
        <v>3.556700980051315</v>
      </c>
      <c r="U98" s="15">
        <f t="shared" si="24"/>
        <v>0.44329901994868504</v>
      </c>
      <c r="V98">
        <f t="shared" si="25"/>
        <v>0.19651402108746466</v>
      </c>
    </row>
    <row r="99" spans="1:22" x14ac:dyDescent="0.25">
      <c r="A99" s="1" t="s">
        <v>5</v>
      </c>
      <c r="B99" s="1" t="s">
        <v>6</v>
      </c>
      <c r="C99" s="1" t="s">
        <v>8</v>
      </c>
      <c r="D99" s="1" t="s">
        <v>0</v>
      </c>
      <c r="E99" s="1">
        <f t="shared" si="13"/>
        <v>1</v>
      </c>
      <c r="F99" s="1">
        <f t="shared" si="14"/>
        <v>2</v>
      </c>
      <c r="G99" s="1">
        <f t="shared" si="15"/>
        <v>1</v>
      </c>
      <c r="H99" s="1" cm="1">
        <f t="array" ref="H99">_xlfn.SWITCH(C99,"Sun",1,"Fri",2,"Sat",3,"Thur",4)</f>
        <v>2</v>
      </c>
      <c r="I99" s="1">
        <v>2</v>
      </c>
      <c r="J99" s="1">
        <v>12.03</v>
      </c>
      <c r="K99" s="5">
        <v>1.5</v>
      </c>
      <c r="L99" s="6">
        <f t="shared" si="16"/>
        <v>2</v>
      </c>
      <c r="M99" s="21">
        <v>0.79141893753983505</v>
      </c>
      <c r="N99">
        <f t="shared" si="17"/>
        <v>6.1947744350262353E-2</v>
      </c>
      <c r="O99">
        <f t="shared" si="18"/>
        <v>-0.1739707438894274</v>
      </c>
      <c r="P99">
        <f t="shared" si="19"/>
        <v>9.1071306337773425E-2</v>
      </c>
      <c r="Q99">
        <f t="shared" si="20"/>
        <v>-0.12929811561917662</v>
      </c>
      <c r="R99">
        <f t="shared" si="21"/>
        <v>0.33101762418780722</v>
      </c>
      <c r="S99">
        <f t="shared" si="22"/>
        <v>1.1397252988469653</v>
      </c>
      <c r="T99" s="15">
        <f t="shared" si="23"/>
        <v>2.1119120517540395</v>
      </c>
      <c r="U99" s="15">
        <f t="shared" si="24"/>
        <v>-0.61191205175403951</v>
      </c>
      <c r="V99">
        <f t="shared" si="25"/>
        <v>0.37443635908183831</v>
      </c>
    </row>
    <row r="100" spans="1:22" x14ac:dyDescent="0.25">
      <c r="A100" s="1" t="s">
        <v>5</v>
      </c>
      <c r="B100" s="1" t="s">
        <v>6</v>
      </c>
      <c r="C100" s="1" t="s">
        <v>8</v>
      </c>
      <c r="D100" s="1" t="s">
        <v>0</v>
      </c>
      <c r="E100" s="1">
        <f t="shared" si="13"/>
        <v>1</v>
      </c>
      <c r="F100" s="1">
        <f t="shared" si="14"/>
        <v>2</v>
      </c>
      <c r="G100" s="1">
        <f t="shared" si="15"/>
        <v>1</v>
      </c>
      <c r="H100" s="1" cm="1">
        <f t="array" ref="H100">_xlfn.SWITCH(C100,"Sun",1,"Fri",2,"Sat",3,"Thur",4)</f>
        <v>2</v>
      </c>
      <c r="I100" s="1">
        <v>2</v>
      </c>
      <c r="J100" s="1">
        <v>21.01</v>
      </c>
      <c r="K100" s="5">
        <v>3</v>
      </c>
      <c r="L100" s="6">
        <f t="shared" si="16"/>
        <v>2</v>
      </c>
      <c r="M100" s="21">
        <v>0.79141893753983505</v>
      </c>
      <c r="N100">
        <f t="shared" si="17"/>
        <v>6.1947744350262353E-2</v>
      </c>
      <c r="O100">
        <f t="shared" si="18"/>
        <v>-0.1739707438894274</v>
      </c>
      <c r="P100">
        <f t="shared" si="19"/>
        <v>9.1071306337773425E-2</v>
      </c>
      <c r="Q100">
        <f t="shared" si="20"/>
        <v>-0.12929811561917662</v>
      </c>
      <c r="R100">
        <f t="shared" si="21"/>
        <v>0.33101762418780722</v>
      </c>
      <c r="S100">
        <f t="shared" si="22"/>
        <v>1.9904928120344756</v>
      </c>
      <c r="T100" s="15">
        <f t="shared" si="23"/>
        <v>2.9626795649415496</v>
      </c>
      <c r="U100" s="15">
        <f t="shared" si="24"/>
        <v>3.7320435058450396E-2</v>
      </c>
      <c r="V100">
        <f t="shared" si="25"/>
        <v>1.3928148729520134E-3</v>
      </c>
    </row>
    <row r="101" spans="1:22" x14ac:dyDescent="0.25">
      <c r="A101" s="1" t="s">
        <v>5</v>
      </c>
      <c r="B101" s="1" t="s">
        <v>2</v>
      </c>
      <c r="C101" s="1" t="s">
        <v>8</v>
      </c>
      <c r="D101" s="1" t="s">
        <v>0</v>
      </c>
      <c r="E101" s="1">
        <f t="shared" si="13"/>
        <v>1</v>
      </c>
      <c r="F101" s="1">
        <f t="shared" si="14"/>
        <v>1</v>
      </c>
      <c r="G101" s="1">
        <f t="shared" si="15"/>
        <v>1</v>
      </c>
      <c r="H101" s="1" cm="1">
        <f t="array" ref="H101">_xlfn.SWITCH(C101,"Sun",1,"Fri",2,"Sat",3,"Thur",4)</f>
        <v>2</v>
      </c>
      <c r="I101" s="1">
        <v>2</v>
      </c>
      <c r="J101" s="1">
        <v>12.46</v>
      </c>
      <c r="K101" s="5">
        <v>1.5</v>
      </c>
      <c r="L101" s="6">
        <f t="shared" si="16"/>
        <v>2</v>
      </c>
      <c r="M101" s="21">
        <v>0.79141893753983505</v>
      </c>
      <c r="N101">
        <f t="shared" si="17"/>
        <v>6.1947744350262353E-2</v>
      </c>
      <c r="O101">
        <f t="shared" si="18"/>
        <v>-8.6985371944713702E-2</v>
      </c>
      <c r="P101">
        <f t="shared" si="19"/>
        <v>9.1071306337773425E-2</v>
      </c>
      <c r="Q101">
        <f t="shared" si="20"/>
        <v>-0.12929811561917662</v>
      </c>
      <c r="R101">
        <f t="shared" si="21"/>
        <v>0.33101762418780722</v>
      </c>
      <c r="S101">
        <f t="shared" si="22"/>
        <v>1.1804636096120689</v>
      </c>
      <c r="T101" s="15">
        <f t="shared" si="23"/>
        <v>2.2396357344638567</v>
      </c>
      <c r="U101" s="15">
        <f t="shared" si="24"/>
        <v>-0.73963573446385666</v>
      </c>
      <c r="V101">
        <f t="shared" si="25"/>
        <v>0.54706101969588872</v>
      </c>
    </row>
    <row r="102" spans="1:22" x14ac:dyDescent="0.25">
      <c r="A102" s="1" t="s">
        <v>3</v>
      </c>
      <c r="B102" s="1" t="s">
        <v>6</v>
      </c>
      <c r="C102" s="1" t="s">
        <v>8</v>
      </c>
      <c r="D102" s="1" t="s">
        <v>0</v>
      </c>
      <c r="E102" s="1">
        <f t="shared" si="13"/>
        <v>2</v>
      </c>
      <c r="F102" s="1">
        <f t="shared" si="14"/>
        <v>2</v>
      </c>
      <c r="G102" s="1">
        <f t="shared" si="15"/>
        <v>1</v>
      </c>
      <c r="H102" s="1" cm="1">
        <f t="array" ref="H102">_xlfn.SWITCH(C102,"Sun",1,"Fri",2,"Sat",3,"Thur",4)</f>
        <v>2</v>
      </c>
      <c r="I102" s="1">
        <v>2</v>
      </c>
      <c r="J102" s="1">
        <v>11.35</v>
      </c>
      <c r="K102" s="5">
        <v>2.5</v>
      </c>
      <c r="L102" s="6">
        <f t="shared" si="16"/>
        <v>2</v>
      </c>
      <c r="M102" s="21">
        <v>0.79141893753983505</v>
      </c>
      <c r="N102">
        <f t="shared" si="17"/>
        <v>0.12389548870052471</v>
      </c>
      <c r="O102">
        <f t="shared" si="18"/>
        <v>-0.1739707438894274</v>
      </c>
      <c r="P102">
        <f t="shared" si="19"/>
        <v>9.1071306337773425E-2</v>
      </c>
      <c r="Q102">
        <f t="shared" si="20"/>
        <v>-0.12929811561917662</v>
      </c>
      <c r="R102">
        <f t="shared" si="21"/>
        <v>0.33101762418780722</v>
      </c>
      <c r="S102">
        <f t="shared" si="22"/>
        <v>1.0753019236835457</v>
      </c>
      <c r="T102" s="15">
        <f t="shared" si="23"/>
        <v>2.1094364209408818</v>
      </c>
      <c r="U102" s="15">
        <f t="shared" si="24"/>
        <v>0.3905635790591182</v>
      </c>
      <c r="V102">
        <f t="shared" si="25"/>
        <v>0.15253990928746808</v>
      </c>
    </row>
    <row r="103" spans="1:22" x14ac:dyDescent="0.25">
      <c r="A103" s="1" t="s">
        <v>3</v>
      </c>
      <c r="B103" s="1" t="s">
        <v>6</v>
      </c>
      <c r="C103" s="1" t="s">
        <v>8</v>
      </c>
      <c r="D103" s="1" t="s">
        <v>0</v>
      </c>
      <c r="E103" s="1">
        <f t="shared" si="13"/>
        <v>2</v>
      </c>
      <c r="F103" s="1">
        <f t="shared" si="14"/>
        <v>2</v>
      </c>
      <c r="G103" s="1">
        <f t="shared" si="15"/>
        <v>1</v>
      </c>
      <c r="H103" s="1" cm="1">
        <f t="array" ref="H103">_xlfn.SWITCH(C103,"Sun",1,"Fri",2,"Sat",3,"Thur",4)</f>
        <v>2</v>
      </c>
      <c r="I103" s="1">
        <v>2</v>
      </c>
      <c r="J103" s="1">
        <v>15.38</v>
      </c>
      <c r="K103" s="5">
        <v>3</v>
      </c>
      <c r="L103" s="6">
        <f t="shared" si="16"/>
        <v>2</v>
      </c>
      <c r="M103" s="21">
        <v>0.79141893753983505</v>
      </c>
      <c r="N103">
        <f t="shared" si="17"/>
        <v>0.12389548870052471</v>
      </c>
      <c r="O103">
        <f t="shared" si="18"/>
        <v>-0.1739707438894274</v>
      </c>
      <c r="P103">
        <f t="shared" si="19"/>
        <v>9.1071306337773425E-2</v>
      </c>
      <c r="Q103">
        <f t="shared" si="20"/>
        <v>-0.12929811561917662</v>
      </c>
      <c r="R103">
        <f t="shared" si="21"/>
        <v>0.33101762418780722</v>
      </c>
      <c r="S103">
        <f t="shared" si="22"/>
        <v>1.4571051617843995</v>
      </c>
      <c r="T103" s="15">
        <f t="shared" si="23"/>
        <v>2.4912396590417361</v>
      </c>
      <c r="U103" s="15">
        <f t="shared" si="24"/>
        <v>0.50876034095826395</v>
      </c>
      <c r="V103">
        <f t="shared" si="25"/>
        <v>0.25883708453196896</v>
      </c>
    </row>
    <row r="104" spans="1:22" x14ac:dyDescent="0.25">
      <c r="A104" s="1" t="s">
        <v>3</v>
      </c>
      <c r="B104" s="1" t="s">
        <v>6</v>
      </c>
      <c r="C104" s="1" t="s">
        <v>4</v>
      </c>
      <c r="D104" s="1" t="s">
        <v>0</v>
      </c>
      <c r="E104" s="1">
        <f t="shared" si="13"/>
        <v>2</v>
      </c>
      <c r="F104" s="1">
        <f t="shared" si="14"/>
        <v>2</v>
      </c>
      <c r="G104" s="1">
        <f t="shared" si="15"/>
        <v>1</v>
      </c>
      <c r="H104" s="1" cm="1">
        <f t="array" ref="H104">_xlfn.SWITCH(C104,"Sun",1,"Fri",2,"Sat",3,"Thur",4)</f>
        <v>3</v>
      </c>
      <c r="I104" s="1">
        <v>3</v>
      </c>
      <c r="J104" s="1">
        <v>44.3</v>
      </c>
      <c r="K104" s="5">
        <v>2.5</v>
      </c>
      <c r="L104" s="6">
        <f t="shared" si="16"/>
        <v>3</v>
      </c>
      <c r="M104" s="21">
        <v>0.79141893753983505</v>
      </c>
      <c r="N104">
        <f t="shared" si="17"/>
        <v>0.12389548870052471</v>
      </c>
      <c r="O104">
        <f t="shared" si="18"/>
        <v>-0.1739707438894274</v>
      </c>
      <c r="P104">
        <f t="shared" si="19"/>
        <v>9.1071306337773425E-2</v>
      </c>
      <c r="Q104">
        <f t="shared" si="20"/>
        <v>-0.19394717342876494</v>
      </c>
      <c r="R104">
        <f t="shared" si="21"/>
        <v>0.49652643628171084</v>
      </c>
      <c r="S104">
        <f t="shared" si="22"/>
        <v>4.1969934113815928</v>
      </c>
      <c r="T104" s="15">
        <f t="shared" si="23"/>
        <v>5.3319876629232441</v>
      </c>
      <c r="U104" s="15">
        <f t="shared" si="24"/>
        <v>-2.8319876629232441</v>
      </c>
      <c r="V104">
        <f t="shared" si="25"/>
        <v>8.0201541229494584</v>
      </c>
    </row>
    <row r="105" spans="1:22" x14ac:dyDescent="0.25">
      <c r="A105" s="1" t="s">
        <v>3</v>
      </c>
      <c r="B105" s="1" t="s">
        <v>6</v>
      </c>
      <c r="C105" s="1" t="s">
        <v>4</v>
      </c>
      <c r="D105" s="1" t="s">
        <v>0</v>
      </c>
      <c r="E105" s="1">
        <f t="shared" si="13"/>
        <v>2</v>
      </c>
      <c r="F105" s="1">
        <f t="shared" si="14"/>
        <v>2</v>
      </c>
      <c r="G105" s="1">
        <f t="shared" si="15"/>
        <v>1</v>
      </c>
      <c r="H105" s="1" cm="1">
        <f t="array" ref="H105">_xlfn.SWITCH(C105,"Sun",1,"Fri",2,"Sat",3,"Thur",4)</f>
        <v>3</v>
      </c>
      <c r="I105" s="1">
        <v>2</v>
      </c>
      <c r="J105" s="1">
        <v>22.42</v>
      </c>
      <c r="K105" s="5">
        <v>3.48</v>
      </c>
      <c r="L105" s="6">
        <f t="shared" si="16"/>
        <v>3</v>
      </c>
      <c r="M105" s="21">
        <v>0.79141893753983505</v>
      </c>
      <c r="N105">
        <f t="shared" si="17"/>
        <v>0.12389548870052471</v>
      </c>
      <c r="O105">
        <f t="shared" si="18"/>
        <v>-0.1739707438894274</v>
      </c>
      <c r="P105">
        <f t="shared" si="19"/>
        <v>9.1071306337773425E-2</v>
      </c>
      <c r="Q105">
        <f t="shared" si="20"/>
        <v>-0.19394717342876494</v>
      </c>
      <c r="R105">
        <f t="shared" si="21"/>
        <v>0.33101762418780722</v>
      </c>
      <c r="S105">
        <f t="shared" si="22"/>
        <v>2.124076575240978</v>
      </c>
      <c r="T105" s="15">
        <f t="shared" si="23"/>
        <v>3.0935620146887262</v>
      </c>
      <c r="U105" s="15">
        <f t="shared" si="24"/>
        <v>0.38643798531127382</v>
      </c>
      <c r="V105">
        <f t="shared" si="25"/>
        <v>0.14933431649143628</v>
      </c>
    </row>
    <row r="106" spans="1:22" x14ac:dyDescent="0.25">
      <c r="A106" s="1" t="s">
        <v>3</v>
      </c>
      <c r="B106" s="1" t="s">
        <v>2</v>
      </c>
      <c r="C106" s="1" t="s">
        <v>4</v>
      </c>
      <c r="D106" s="1" t="s">
        <v>0</v>
      </c>
      <c r="E106" s="1">
        <f t="shared" si="13"/>
        <v>2</v>
      </c>
      <c r="F106" s="1">
        <f t="shared" si="14"/>
        <v>1</v>
      </c>
      <c r="G106" s="1">
        <f t="shared" si="15"/>
        <v>1</v>
      </c>
      <c r="H106" s="1" cm="1">
        <f t="array" ref="H106">_xlfn.SWITCH(C106,"Sun",1,"Fri",2,"Sat",3,"Thur",4)</f>
        <v>3</v>
      </c>
      <c r="I106" s="1">
        <v>2</v>
      </c>
      <c r="J106" s="1">
        <v>20.92</v>
      </c>
      <c r="K106" s="5">
        <v>4.08</v>
      </c>
      <c r="L106" s="6">
        <f t="shared" si="16"/>
        <v>3</v>
      </c>
      <c r="M106" s="21">
        <v>0.79141893753983505</v>
      </c>
      <c r="N106">
        <f t="shared" si="17"/>
        <v>0.12389548870052471</v>
      </c>
      <c r="O106">
        <f t="shared" si="18"/>
        <v>-8.6985371944713702E-2</v>
      </c>
      <c r="P106">
        <f t="shared" si="19"/>
        <v>9.1071306337773425E-2</v>
      </c>
      <c r="Q106">
        <f t="shared" si="20"/>
        <v>-0.19394717342876494</v>
      </c>
      <c r="R106">
        <f t="shared" si="21"/>
        <v>0.33101762418780722</v>
      </c>
      <c r="S106">
        <f t="shared" si="22"/>
        <v>1.981966188851082</v>
      </c>
      <c r="T106" s="15">
        <f t="shared" si="23"/>
        <v>3.0384370002435439</v>
      </c>
      <c r="U106" s="15">
        <f t="shared" si="24"/>
        <v>1.0415629997564562</v>
      </c>
      <c r="V106">
        <f t="shared" si="25"/>
        <v>1.0848534824616676</v>
      </c>
    </row>
    <row r="107" spans="1:22" x14ac:dyDescent="0.25">
      <c r="A107" s="1" t="s">
        <v>5</v>
      </c>
      <c r="B107" s="1" t="s">
        <v>6</v>
      </c>
      <c r="C107" s="1" t="s">
        <v>4</v>
      </c>
      <c r="D107" s="1" t="s">
        <v>0</v>
      </c>
      <c r="E107" s="1">
        <f t="shared" si="13"/>
        <v>1</v>
      </c>
      <c r="F107" s="1">
        <f t="shared" si="14"/>
        <v>2</v>
      </c>
      <c r="G107" s="1">
        <f t="shared" si="15"/>
        <v>1</v>
      </c>
      <c r="H107" s="1" cm="1">
        <f t="array" ref="H107">_xlfn.SWITCH(C107,"Sun",1,"Fri",2,"Sat",3,"Thur",4)</f>
        <v>3</v>
      </c>
      <c r="I107" s="1">
        <v>2</v>
      </c>
      <c r="J107" s="1">
        <v>15.36</v>
      </c>
      <c r="K107" s="5">
        <v>1.64</v>
      </c>
      <c r="L107" s="6">
        <f t="shared" si="16"/>
        <v>3</v>
      </c>
      <c r="M107" s="21">
        <v>0.79141893753983505</v>
      </c>
      <c r="N107">
        <f t="shared" si="17"/>
        <v>6.1947744350262353E-2</v>
      </c>
      <c r="O107">
        <f t="shared" si="18"/>
        <v>-0.1739707438894274</v>
      </c>
      <c r="P107">
        <f t="shared" si="19"/>
        <v>9.1071306337773425E-2</v>
      </c>
      <c r="Q107">
        <f t="shared" si="20"/>
        <v>-0.19394717342876494</v>
      </c>
      <c r="R107">
        <f t="shared" si="21"/>
        <v>0.33101762418780722</v>
      </c>
      <c r="S107">
        <f t="shared" si="22"/>
        <v>1.4552103566325341</v>
      </c>
      <c r="T107" s="15">
        <f t="shared" si="23"/>
        <v>2.3627480517300197</v>
      </c>
      <c r="U107" s="15">
        <f t="shared" si="24"/>
        <v>-0.72274805173001977</v>
      </c>
      <c r="V107">
        <f t="shared" si="25"/>
        <v>0.52236474627953933</v>
      </c>
    </row>
    <row r="108" spans="1:22" x14ac:dyDescent="0.25">
      <c r="A108" s="1" t="s">
        <v>5</v>
      </c>
      <c r="B108" s="1" t="s">
        <v>6</v>
      </c>
      <c r="C108" s="1" t="s">
        <v>4</v>
      </c>
      <c r="D108" s="1" t="s">
        <v>0</v>
      </c>
      <c r="E108" s="1">
        <f t="shared" si="13"/>
        <v>1</v>
      </c>
      <c r="F108" s="1">
        <f t="shared" si="14"/>
        <v>2</v>
      </c>
      <c r="G108" s="1">
        <f t="shared" si="15"/>
        <v>1</v>
      </c>
      <c r="H108" s="1" cm="1">
        <f t="array" ref="H108">_xlfn.SWITCH(C108,"Sun",1,"Fri",2,"Sat",3,"Thur",4)</f>
        <v>3</v>
      </c>
      <c r="I108" s="1">
        <v>2</v>
      </c>
      <c r="J108" s="1">
        <v>20.49</v>
      </c>
      <c r="K108" s="5">
        <v>4.0599999999999996</v>
      </c>
      <c r="L108" s="6">
        <f t="shared" si="16"/>
        <v>3</v>
      </c>
      <c r="M108" s="21">
        <v>0.79141893753983505</v>
      </c>
      <c r="N108">
        <f t="shared" si="17"/>
        <v>6.1947744350262353E-2</v>
      </c>
      <c r="O108">
        <f t="shared" si="18"/>
        <v>-0.1739707438894274</v>
      </c>
      <c r="P108">
        <f t="shared" si="19"/>
        <v>9.1071306337773425E-2</v>
      </c>
      <c r="Q108">
        <f t="shared" si="20"/>
        <v>-0.19394717342876494</v>
      </c>
      <c r="R108">
        <f t="shared" si="21"/>
        <v>0.33101762418780722</v>
      </c>
      <c r="S108">
        <f t="shared" si="22"/>
        <v>1.9412278780859782</v>
      </c>
      <c r="T108" s="15">
        <f t="shared" si="23"/>
        <v>2.848765573183464</v>
      </c>
      <c r="U108" s="15">
        <f t="shared" si="24"/>
        <v>1.2112344268165356</v>
      </c>
      <c r="V108">
        <f t="shared" si="25"/>
        <v>1.4670888367055814</v>
      </c>
    </row>
    <row r="109" spans="1:22" x14ac:dyDescent="0.25">
      <c r="A109" s="1" t="s">
        <v>5</v>
      </c>
      <c r="B109" s="1" t="s">
        <v>6</v>
      </c>
      <c r="C109" s="1" t="s">
        <v>4</v>
      </c>
      <c r="D109" s="1" t="s">
        <v>0</v>
      </c>
      <c r="E109" s="1">
        <f t="shared" si="13"/>
        <v>1</v>
      </c>
      <c r="F109" s="1">
        <f t="shared" si="14"/>
        <v>2</v>
      </c>
      <c r="G109" s="1">
        <f t="shared" si="15"/>
        <v>1</v>
      </c>
      <c r="H109" s="1" cm="1">
        <f t="array" ref="H109">_xlfn.SWITCH(C109,"Sun",1,"Fri",2,"Sat",3,"Thur",4)</f>
        <v>3</v>
      </c>
      <c r="I109" s="1">
        <v>2</v>
      </c>
      <c r="J109" s="1">
        <v>25.21</v>
      </c>
      <c r="K109" s="5">
        <v>4.29</v>
      </c>
      <c r="L109" s="6">
        <f t="shared" si="16"/>
        <v>3</v>
      </c>
      <c r="M109" s="21">
        <v>0.79141893753983505</v>
      </c>
      <c r="N109">
        <f t="shared" si="17"/>
        <v>6.1947744350262353E-2</v>
      </c>
      <c r="O109">
        <f t="shared" si="18"/>
        <v>-0.1739707438894274</v>
      </c>
      <c r="P109">
        <f t="shared" si="19"/>
        <v>9.1071306337773425E-2</v>
      </c>
      <c r="Q109">
        <f t="shared" si="20"/>
        <v>-0.19394717342876494</v>
      </c>
      <c r="R109">
        <f t="shared" si="21"/>
        <v>0.33101762418780722</v>
      </c>
      <c r="S109">
        <f t="shared" si="22"/>
        <v>2.3884018939261842</v>
      </c>
      <c r="T109" s="15">
        <f t="shared" si="23"/>
        <v>3.29593958902367</v>
      </c>
      <c r="U109" s="15">
        <f t="shared" si="24"/>
        <v>0.99406041097633002</v>
      </c>
      <c r="V109">
        <f t="shared" si="25"/>
        <v>0.98815610067043014</v>
      </c>
    </row>
    <row r="110" spans="1:22" x14ac:dyDescent="0.25">
      <c r="A110" s="1" t="s">
        <v>5</v>
      </c>
      <c r="B110" s="1" t="s">
        <v>2</v>
      </c>
      <c r="C110" s="1" t="s">
        <v>4</v>
      </c>
      <c r="D110" s="1" t="s">
        <v>0</v>
      </c>
      <c r="E110" s="1">
        <f t="shared" si="13"/>
        <v>1</v>
      </c>
      <c r="F110" s="1">
        <f t="shared" si="14"/>
        <v>1</v>
      </c>
      <c r="G110" s="1">
        <f t="shared" si="15"/>
        <v>1</v>
      </c>
      <c r="H110" s="1" cm="1">
        <f t="array" ref="H110">_xlfn.SWITCH(C110,"Sun",1,"Fri",2,"Sat",3,"Thur",4)</f>
        <v>3</v>
      </c>
      <c r="I110" s="1">
        <v>2</v>
      </c>
      <c r="J110" s="1">
        <v>18.239999999999998</v>
      </c>
      <c r="K110" s="5">
        <v>3.76</v>
      </c>
      <c r="L110" s="6">
        <f t="shared" si="16"/>
        <v>3</v>
      </c>
      <c r="M110" s="21">
        <v>0.79141893753983505</v>
      </c>
      <c r="N110">
        <f t="shared" si="17"/>
        <v>6.1947744350262353E-2</v>
      </c>
      <c r="O110">
        <f t="shared" si="18"/>
        <v>-8.6985371944713702E-2</v>
      </c>
      <c r="P110">
        <f t="shared" si="19"/>
        <v>9.1071306337773425E-2</v>
      </c>
      <c r="Q110">
        <f t="shared" si="20"/>
        <v>-0.19394717342876494</v>
      </c>
      <c r="R110">
        <f t="shared" si="21"/>
        <v>0.33101762418780722</v>
      </c>
      <c r="S110">
        <f t="shared" si="22"/>
        <v>1.7280622985011342</v>
      </c>
      <c r="T110" s="15">
        <f t="shared" si="23"/>
        <v>2.7225853655433339</v>
      </c>
      <c r="U110" s="15">
        <f t="shared" si="24"/>
        <v>1.0374146344566659</v>
      </c>
      <c r="V110">
        <f t="shared" si="25"/>
        <v>1.0762291237848578</v>
      </c>
    </row>
    <row r="111" spans="1:22" x14ac:dyDescent="0.25">
      <c r="A111" s="1" t="s">
        <v>3</v>
      </c>
      <c r="B111" s="1" t="s">
        <v>6</v>
      </c>
      <c r="C111" s="1" t="s">
        <v>4</v>
      </c>
      <c r="D111" s="1" t="s">
        <v>0</v>
      </c>
      <c r="E111" s="1">
        <f t="shared" si="13"/>
        <v>2</v>
      </c>
      <c r="F111" s="1">
        <f t="shared" si="14"/>
        <v>2</v>
      </c>
      <c r="G111" s="1">
        <f t="shared" si="15"/>
        <v>1</v>
      </c>
      <c r="H111" s="1" cm="1">
        <f t="array" ref="H111">_xlfn.SWITCH(C111,"Sun",1,"Fri",2,"Sat",3,"Thur",4)</f>
        <v>3</v>
      </c>
      <c r="I111" s="1">
        <v>2</v>
      </c>
      <c r="J111" s="1">
        <v>14.31</v>
      </c>
      <c r="K111" s="5">
        <v>4</v>
      </c>
      <c r="L111" s="6">
        <f t="shared" si="16"/>
        <v>3</v>
      </c>
      <c r="M111" s="21">
        <v>0.79141893753983505</v>
      </c>
      <c r="N111">
        <f t="shared" si="17"/>
        <v>0.12389548870052471</v>
      </c>
      <c r="O111">
        <f t="shared" si="18"/>
        <v>-0.1739707438894274</v>
      </c>
      <c r="P111">
        <f t="shared" si="19"/>
        <v>9.1071306337773425E-2</v>
      </c>
      <c r="Q111">
        <f t="shared" si="20"/>
        <v>-0.19394717342876494</v>
      </c>
      <c r="R111">
        <f t="shared" si="21"/>
        <v>0.33101762418780722</v>
      </c>
      <c r="S111">
        <f t="shared" si="22"/>
        <v>1.3557330861596071</v>
      </c>
      <c r="T111" s="15">
        <f t="shared" si="23"/>
        <v>2.325218525607355</v>
      </c>
      <c r="U111" s="15">
        <f t="shared" si="24"/>
        <v>1.674781474392645</v>
      </c>
      <c r="V111">
        <f t="shared" si="25"/>
        <v>2.804892986968802</v>
      </c>
    </row>
    <row r="112" spans="1:22" x14ac:dyDescent="0.25">
      <c r="A112" s="1" t="s">
        <v>5</v>
      </c>
      <c r="B112" s="1" t="s">
        <v>2</v>
      </c>
      <c r="C112" s="1" t="s">
        <v>4</v>
      </c>
      <c r="D112" s="1" t="s">
        <v>0</v>
      </c>
      <c r="E112" s="1">
        <f t="shared" si="13"/>
        <v>1</v>
      </c>
      <c r="F112" s="1">
        <f t="shared" si="14"/>
        <v>1</v>
      </c>
      <c r="G112" s="1">
        <f t="shared" si="15"/>
        <v>1</v>
      </c>
      <c r="H112" s="1" cm="1">
        <f t="array" ref="H112">_xlfn.SWITCH(C112,"Sun",1,"Fri",2,"Sat",3,"Thur",4)</f>
        <v>3</v>
      </c>
      <c r="I112" s="1">
        <v>2</v>
      </c>
      <c r="J112" s="1">
        <v>14</v>
      </c>
      <c r="K112" s="5">
        <v>3</v>
      </c>
      <c r="L112" s="6">
        <f t="shared" si="16"/>
        <v>3</v>
      </c>
      <c r="M112" s="21">
        <v>0.79141893753983505</v>
      </c>
      <c r="N112">
        <f t="shared" si="17"/>
        <v>6.1947744350262353E-2</v>
      </c>
      <c r="O112">
        <f t="shared" si="18"/>
        <v>-8.6985371944713702E-2</v>
      </c>
      <c r="P112">
        <f t="shared" si="19"/>
        <v>9.1071306337773425E-2</v>
      </c>
      <c r="Q112">
        <f t="shared" si="20"/>
        <v>-0.19394717342876494</v>
      </c>
      <c r="R112">
        <f t="shared" si="21"/>
        <v>0.33101762418780722</v>
      </c>
      <c r="S112">
        <f t="shared" si="22"/>
        <v>1.3263636063056952</v>
      </c>
      <c r="T112" s="15">
        <f t="shared" si="23"/>
        <v>2.3208866733478946</v>
      </c>
      <c r="U112" s="15">
        <f t="shared" si="24"/>
        <v>0.67911332665210544</v>
      </c>
      <c r="V112">
        <f t="shared" si="25"/>
        <v>0.46119491043648925</v>
      </c>
    </row>
    <row r="113" spans="1:22" x14ac:dyDescent="0.25">
      <c r="A113" s="1" t="s">
        <v>3</v>
      </c>
      <c r="B113" s="1" t="s">
        <v>2</v>
      </c>
      <c r="C113" s="1" t="s">
        <v>4</v>
      </c>
      <c r="D113" s="1" t="s">
        <v>0</v>
      </c>
      <c r="E113" s="1">
        <f t="shared" si="13"/>
        <v>2</v>
      </c>
      <c r="F113" s="1">
        <f t="shared" si="14"/>
        <v>1</v>
      </c>
      <c r="G113" s="1">
        <f t="shared" si="15"/>
        <v>1</v>
      </c>
      <c r="H113" s="1" cm="1">
        <f t="array" ref="H113">_xlfn.SWITCH(C113,"Sun",1,"Fri",2,"Sat",3,"Thur",4)</f>
        <v>3</v>
      </c>
      <c r="I113" s="1">
        <v>1</v>
      </c>
      <c r="J113" s="1">
        <v>7.25</v>
      </c>
      <c r="K113" s="5">
        <v>1</v>
      </c>
      <c r="L113" s="6">
        <f t="shared" si="16"/>
        <v>3</v>
      </c>
      <c r="M113" s="21">
        <v>0.79141893753983505</v>
      </c>
      <c r="N113">
        <f t="shared" si="17"/>
        <v>0.12389548870052471</v>
      </c>
      <c r="O113">
        <f t="shared" si="18"/>
        <v>-8.6985371944713702E-2</v>
      </c>
      <c r="P113">
        <f t="shared" si="19"/>
        <v>9.1071306337773425E-2</v>
      </c>
      <c r="Q113">
        <f t="shared" si="20"/>
        <v>-0.19394717342876494</v>
      </c>
      <c r="R113">
        <f t="shared" si="21"/>
        <v>0.16550881209390361</v>
      </c>
      <c r="S113">
        <f t="shared" si="22"/>
        <v>0.68686686755116366</v>
      </c>
      <c r="T113" s="15">
        <f t="shared" si="23"/>
        <v>1.577828866849722</v>
      </c>
      <c r="U113" s="15">
        <f t="shared" si="24"/>
        <v>-0.57782886684972201</v>
      </c>
      <c r="V113">
        <f t="shared" si="25"/>
        <v>0.33388619936483377</v>
      </c>
    </row>
    <row r="114" spans="1:22" x14ac:dyDescent="0.25">
      <c r="A114" s="1" t="s">
        <v>5</v>
      </c>
      <c r="B114" s="1" t="s">
        <v>2</v>
      </c>
      <c r="C114" s="1" t="s">
        <v>9</v>
      </c>
      <c r="D114" s="1" t="s">
        <v>0</v>
      </c>
      <c r="E114" s="1">
        <f t="shared" si="13"/>
        <v>1</v>
      </c>
      <c r="F114" s="1">
        <f t="shared" si="14"/>
        <v>1</v>
      </c>
      <c r="G114" s="1">
        <f t="shared" si="15"/>
        <v>1</v>
      </c>
      <c r="H114" s="1" cm="1">
        <f t="array" ref="H114">_xlfn.SWITCH(C114,"Sun",1,"Fri",2,"Sat",3,"Thur",4)</f>
        <v>1</v>
      </c>
      <c r="I114" s="1">
        <v>3</v>
      </c>
      <c r="J114" s="1">
        <v>38.07</v>
      </c>
      <c r="K114" s="5">
        <v>4</v>
      </c>
      <c r="L114" s="6">
        <f t="shared" si="16"/>
        <v>1</v>
      </c>
      <c r="M114" s="21">
        <v>0.79141893753983505</v>
      </c>
      <c r="N114">
        <f t="shared" si="17"/>
        <v>6.1947744350262353E-2</v>
      </c>
      <c r="O114">
        <f t="shared" si="18"/>
        <v>-8.6985371944713702E-2</v>
      </c>
      <c r="P114">
        <f t="shared" si="19"/>
        <v>9.1071306337773425E-2</v>
      </c>
      <c r="Q114">
        <f t="shared" si="20"/>
        <v>-6.4649057809588309E-2</v>
      </c>
      <c r="R114">
        <f t="shared" si="21"/>
        <v>0.49652643628171084</v>
      </c>
      <c r="S114">
        <f t="shared" si="22"/>
        <v>3.6067616065755583</v>
      </c>
      <c r="T114" s="15">
        <f t="shared" si="23"/>
        <v>4.8960916013308378</v>
      </c>
      <c r="U114" s="15">
        <f t="shared" si="24"/>
        <v>-0.89609160133083776</v>
      </c>
      <c r="V114">
        <f t="shared" si="25"/>
        <v>0.80298015797566513</v>
      </c>
    </row>
    <row r="115" spans="1:22" x14ac:dyDescent="0.25">
      <c r="A115" s="1" t="s">
        <v>5</v>
      </c>
      <c r="B115" s="1" t="s">
        <v>2</v>
      </c>
      <c r="C115" s="1" t="s">
        <v>9</v>
      </c>
      <c r="D115" s="1" t="s">
        <v>0</v>
      </c>
      <c r="E115" s="1">
        <f t="shared" si="13"/>
        <v>1</v>
      </c>
      <c r="F115" s="1">
        <f t="shared" si="14"/>
        <v>1</v>
      </c>
      <c r="G115" s="1">
        <f t="shared" si="15"/>
        <v>1</v>
      </c>
      <c r="H115" s="1" cm="1">
        <f t="array" ref="H115">_xlfn.SWITCH(C115,"Sun",1,"Fri",2,"Sat",3,"Thur",4)</f>
        <v>1</v>
      </c>
      <c r="I115" s="1">
        <v>2</v>
      </c>
      <c r="J115" s="1">
        <v>23.95</v>
      </c>
      <c r="K115" s="5">
        <v>2.5499999999999998</v>
      </c>
      <c r="L115" s="6">
        <f t="shared" si="16"/>
        <v>1</v>
      </c>
      <c r="M115" s="21">
        <v>0.79141893753983505</v>
      </c>
      <c r="N115">
        <f t="shared" si="17"/>
        <v>6.1947744350262353E-2</v>
      </c>
      <c r="O115">
        <f t="shared" si="18"/>
        <v>-8.6985371944713702E-2</v>
      </c>
      <c r="P115">
        <f t="shared" si="19"/>
        <v>9.1071306337773425E-2</v>
      </c>
      <c r="Q115">
        <f t="shared" si="20"/>
        <v>-6.4649057809588309E-2</v>
      </c>
      <c r="R115">
        <f t="shared" si="21"/>
        <v>0.33101762418780722</v>
      </c>
      <c r="S115">
        <f t="shared" si="22"/>
        <v>2.2690291693586713</v>
      </c>
      <c r="T115" s="15">
        <f t="shared" si="23"/>
        <v>3.3928503520200475</v>
      </c>
      <c r="U115" s="15">
        <f t="shared" si="24"/>
        <v>-0.84285035202004766</v>
      </c>
      <c r="V115">
        <f t="shared" si="25"/>
        <v>0.71039671590031828</v>
      </c>
    </row>
    <row r="116" spans="1:22" x14ac:dyDescent="0.25">
      <c r="A116" s="1" t="s">
        <v>3</v>
      </c>
      <c r="B116" s="1" t="s">
        <v>2</v>
      </c>
      <c r="C116" s="1" t="s">
        <v>9</v>
      </c>
      <c r="D116" s="1" t="s">
        <v>0</v>
      </c>
      <c r="E116" s="1">
        <f t="shared" si="13"/>
        <v>2</v>
      </c>
      <c r="F116" s="1">
        <f t="shared" si="14"/>
        <v>1</v>
      </c>
      <c r="G116" s="1">
        <f t="shared" si="15"/>
        <v>1</v>
      </c>
      <c r="H116" s="1" cm="1">
        <f t="array" ref="H116">_xlfn.SWITCH(C116,"Sun",1,"Fri",2,"Sat",3,"Thur",4)</f>
        <v>1</v>
      </c>
      <c r="I116" s="1">
        <v>3</v>
      </c>
      <c r="J116" s="1">
        <v>25.71</v>
      </c>
      <c r="K116" s="5">
        <v>4</v>
      </c>
      <c r="L116" s="6">
        <f t="shared" si="16"/>
        <v>1</v>
      </c>
      <c r="M116" s="21">
        <v>0.79141893753983505</v>
      </c>
      <c r="N116">
        <f t="shared" si="17"/>
        <v>0.12389548870052471</v>
      </c>
      <c r="O116">
        <f t="shared" si="18"/>
        <v>-8.6985371944713702E-2</v>
      </c>
      <c r="P116">
        <f t="shared" si="19"/>
        <v>9.1071306337773425E-2</v>
      </c>
      <c r="Q116">
        <f t="shared" si="20"/>
        <v>-6.4649057809588309E-2</v>
      </c>
      <c r="R116">
        <f t="shared" si="21"/>
        <v>0.49652643628171084</v>
      </c>
      <c r="S116">
        <f t="shared" si="22"/>
        <v>2.4357720227228161</v>
      </c>
      <c r="T116" s="15">
        <f t="shared" si="23"/>
        <v>3.7870497618283583</v>
      </c>
      <c r="U116" s="15">
        <f t="shared" si="24"/>
        <v>0.21295023817164171</v>
      </c>
      <c r="V116">
        <f t="shared" si="25"/>
        <v>4.5347803937358933E-2</v>
      </c>
    </row>
    <row r="117" spans="1:22" x14ac:dyDescent="0.25">
      <c r="A117" s="1" t="s">
        <v>3</v>
      </c>
      <c r="B117" s="1" t="s">
        <v>2</v>
      </c>
      <c r="C117" s="1" t="s">
        <v>9</v>
      </c>
      <c r="D117" s="1" t="s">
        <v>0</v>
      </c>
      <c r="E117" s="1">
        <f t="shared" si="13"/>
        <v>2</v>
      </c>
      <c r="F117" s="1">
        <f t="shared" si="14"/>
        <v>1</v>
      </c>
      <c r="G117" s="1">
        <f t="shared" si="15"/>
        <v>1</v>
      </c>
      <c r="H117" s="1" cm="1">
        <f t="array" ref="H117">_xlfn.SWITCH(C117,"Sun",1,"Fri",2,"Sat",3,"Thur",4)</f>
        <v>1</v>
      </c>
      <c r="I117" s="1">
        <v>2</v>
      </c>
      <c r="J117" s="1">
        <v>17.309999999999999</v>
      </c>
      <c r="K117" s="5">
        <v>3.5</v>
      </c>
      <c r="L117" s="6">
        <f t="shared" si="16"/>
        <v>1</v>
      </c>
      <c r="M117" s="21">
        <v>0.79141893753983505</v>
      </c>
      <c r="N117">
        <f t="shared" si="17"/>
        <v>0.12389548870052471</v>
      </c>
      <c r="O117">
        <f t="shared" si="18"/>
        <v>-8.6985371944713702E-2</v>
      </c>
      <c r="P117">
        <f t="shared" si="19"/>
        <v>9.1071306337773425E-2</v>
      </c>
      <c r="Q117">
        <f t="shared" si="20"/>
        <v>-6.4649057809588309E-2</v>
      </c>
      <c r="R117">
        <f t="shared" si="21"/>
        <v>0.33101762418780722</v>
      </c>
      <c r="S117">
        <f t="shared" si="22"/>
        <v>1.6399538589393987</v>
      </c>
      <c r="T117" s="15">
        <f t="shared" si="23"/>
        <v>2.8257227859510374</v>
      </c>
      <c r="U117" s="15">
        <f t="shared" si="24"/>
        <v>0.67427721404896257</v>
      </c>
      <c r="V117">
        <f t="shared" si="25"/>
        <v>0.45464976138563051</v>
      </c>
    </row>
    <row r="118" spans="1:22" x14ac:dyDescent="0.25">
      <c r="A118" s="1" t="s">
        <v>5</v>
      </c>
      <c r="B118" s="1" t="s">
        <v>2</v>
      </c>
      <c r="C118" s="1" t="s">
        <v>9</v>
      </c>
      <c r="D118" s="1" t="s">
        <v>0</v>
      </c>
      <c r="E118" s="1">
        <f t="shared" si="13"/>
        <v>1</v>
      </c>
      <c r="F118" s="1">
        <f t="shared" si="14"/>
        <v>1</v>
      </c>
      <c r="G118" s="1">
        <f t="shared" si="15"/>
        <v>1</v>
      </c>
      <c r="H118" s="1" cm="1">
        <f t="array" ref="H118">_xlfn.SWITCH(C118,"Sun",1,"Fri",2,"Sat",3,"Thur",4)</f>
        <v>1</v>
      </c>
      <c r="I118" s="1">
        <v>4</v>
      </c>
      <c r="J118" s="1">
        <v>29.93</v>
      </c>
      <c r="K118" s="5">
        <v>5.07</v>
      </c>
      <c r="L118" s="6">
        <f t="shared" si="16"/>
        <v>1</v>
      </c>
      <c r="M118" s="21">
        <v>0.79141893753983505</v>
      </c>
      <c r="N118">
        <f t="shared" si="17"/>
        <v>6.1947744350262353E-2</v>
      </c>
      <c r="O118">
        <f t="shared" si="18"/>
        <v>-8.6985371944713702E-2</v>
      </c>
      <c r="P118">
        <f t="shared" si="19"/>
        <v>9.1071306337773425E-2</v>
      </c>
      <c r="Q118">
        <f t="shared" si="20"/>
        <v>-6.4649057809588309E-2</v>
      </c>
      <c r="R118">
        <f t="shared" si="21"/>
        <v>0.66203524837561445</v>
      </c>
      <c r="S118">
        <f t="shared" si="22"/>
        <v>2.8355759097663897</v>
      </c>
      <c r="T118" s="15">
        <f t="shared" si="23"/>
        <v>4.2904147166155733</v>
      </c>
      <c r="U118" s="15">
        <f t="shared" si="24"/>
        <v>0.77958528338442701</v>
      </c>
      <c r="V118">
        <f t="shared" si="25"/>
        <v>0.60775321406957739</v>
      </c>
    </row>
    <row r="119" spans="1:22" x14ac:dyDescent="0.25">
      <c r="A119" s="1" t="s">
        <v>3</v>
      </c>
      <c r="B119" s="1" t="s">
        <v>2</v>
      </c>
      <c r="C119" s="1" t="s">
        <v>1</v>
      </c>
      <c r="D119" s="1" t="s">
        <v>7</v>
      </c>
      <c r="E119" s="1">
        <f t="shared" si="13"/>
        <v>2</v>
      </c>
      <c r="F119" s="1">
        <f t="shared" si="14"/>
        <v>1</v>
      </c>
      <c r="G119" s="1">
        <f t="shared" si="15"/>
        <v>2</v>
      </c>
      <c r="H119" s="1" cm="1">
        <f t="array" ref="H119">_xlfn.SWITCH(C119,"Sun",1,"Fri",2,"Sat",3,"Thur",4)</f>
        <v>4</v>
      </c>
      <c r="I119" s="1">
        <v>2</v>
      </c>
      <c r="J119" s="1">
        <v>10.65</v>
      </c>
      <c r="K119" s="5">
        <v>1.5</v>
      </c>
      <c r="L119" s="6">
        <f t="shared" si="16"/>
        <v>4</v>
      </c>
      <c r="M119" s="21">
        <v>0.79141893753983505</v>
      </c>
      <c r="N119">
        <f t="shared" si="17"/>
        <v>0.12389548870052471</v>
      </c>
      <c r="O119">
        <f t="shared" si="18"/>
        <v>-8.6985371944713702E-2</v>
      </c>
      <c r="P119">
        <f t="shared" si="19"/>
        <v>0.18214261267554685</v>
      </c>
      <c r="Q119">
        <f t="shared" si="20"/>
        <v>-0.25859623123835324</v>
      </c>
      <c r="R119">
        <f t="shared" si="21"/>
        <v>0.33101762418780722</v>
      </c>
      <c r="S119">
        <f t="shared" si="22"/>
        <v>1.0089837433682611</v>
      </c>
      <c r="T119" s="15">
        <f t="shared" si="23"/>
        <v>2.0918768032889083</v>
      </c>
      <c r="U119" s="15">
        <f t="shared" si="24"/>
        <v>-0.59187680328890835</v>
      </c>
      <c r="V119">
        <f t="shared" si="25"/>
        <v>0.3503181502714971</v>
      </c>
    </row>
    <row r="120" spans="1:22" x14ac:dyDescent="0.25">
      <c r="A120" s="1" t="s">
        <v>3</v>
      </c>
      <c r="B120" s="1" t="s">
        <v>2</v>
      </c>
      <c r="C120" s="1" t="s">
        <v>1</v>
      </c>
      <c r="D120" s="1" t="s">
        <v>7</v>
      </c>
      <c r="E120" s="1">
        <f t="shared" si="13"/>
        <v>2</v>
      </c>
      <c r="F120" s="1">
        <f t="shared" si="14"/>
        <v>1</v>
      </c>
      <c r="G120" s="1">
        <f t="shared" si="15"/>
        <v>2</v>
      </c>
      <c r="H120" s="1" cm="1">
        <f t="array" ref="H120">_xlfn.SWITCH(C120,"Sun",1,"Fri",2,"Sat",3,"Thur",4)</f>
        <v>4</v>
      </c>
      <c r="I120" s="1">
        <v>2</v>
      </c>
      <c r="J120" s="1">
        <v>12.43</v>
      </c>
      <c r="K120" s="5">
        <v>1.8</v>
      </c>
      <c r="L120" s="6">
        <f t="shared" si="16"/>
        <v>4</v>
      </c>
      <c r="M120" s="21">
        <v>0.79141893753983505</v>
      </c>
      <c r="N120">
        <f t="shared" si="17"/>
        <v>0.12389548870052471</v>
      </c>
      <c r="O120">
        <f t="shared" si="18"/>
        <v>-8.6985371944713702E-2</v>
      </c>
      <c r="P120">
        <f t="shared" si="19"/>
        <v>0.18214261267554685</v>
      </c>
      <c r="Q120">
        <f t="shared" si="20"/>
        <v>-0.25859623123835324</v>
      </c>
      <c r="R120">
        <f t="shared" si="21"/>
        <v>0.33101762418780722</v>
      </c>
      <c r="S120">
        <f t="shared" si="22"/>
        <v>1.1776214018842708</v>
      </c>
      <c r="T120" s="15">
        <f t="shared" si="23"/>
        <v>2.2605144618049176</v>
      </c>
      <c r="U120" s="15">
        <f t="shared" si="24"/>
        <v>-0.46051446180491751</v>
      </c>
      <c r="V120">
        <f t="shared" si="25"/>
        <v>0.21207356953147283</v>
      </c>
    </row>
    <row r="121" spans="1:22" x14ac:dyDescent="0.25">
      <c r="A121" s="1" t="s">
        <v>3</v>
      </c>
      <c r="B121" s="1" t="s">
        <v>2</v>
      </c>
      <c r="C121" s="1" t="s">
        <v>1</v>
      </c>
      <c r="D121" s="1" t="s">
        <v>7</v>
      </c>
      <c r="E121" s="1">
        <f t="shared" si="13"/>
        <v>2</v>
      </c>
      <c r="F121" s="1">
        <f t="shared" si="14"/>
        <v>1</v>
      </c>
      <c r="G121" s="1">
        <f t="shared" si="15"/>
        <v>2</v>
      </c>
      <c r="H121" s="1" cm="1">
        <f t="array" ref="H121">_xlfn.SWITCH(C121,"Sun",1,"Fri",2,"Sat",3,"Thur",4)</f>
        <v>4</v>
      </c>
      <c r="I121" s="1">
        <v>4</v>
      </c>
      <c r="J121" s="1">
        <v>24.08</v>
      </c>
      <c r="K121" s="5">
        <v>2.92</v>
      </c>
      <c r="L121" s="6">
        <f t="shared" si="16"/>
        <v>4</v>
      </c>
      <c r="M121" s="21">
        <v>0.79141893753983505</v>
      </c>
      <c r="N121">
        <f t="shared" si="17"/>
        <v>0.12389548870052471</v>
      </c>
      <c r="O121">
        <f t="shared" si="18"/>
        <v>-8.6985371944713702E-2</v>
      </c>
      <c r="P121">
        <f t="shared" si="19"/>
        <v>0.18214261267554685</v>
      </c>
      <c r="Q121">
        <f t="shared" si="20"/>
        <v>-0.25859623123835324</v>
      </c>
      <c r="R121">
        <f t="shared" si="21"/>
        <v>0.66203524837561445</v>
      </c>
      <c r="S121">
        <f t="shared" si="22"/>
        <v>2.2813454028457958</v>
      </c>
      <c r="T121" s="15">
        <f t="shared" si="23"/>
        <v>3.6952560869542497</v>
      </c>
      <c r="U121" s="15">
        <f t="shared" si="24"/>
        <v>-0.77525608695424975</v>
      </c>
      <c r="V121">
        <f t="shared" si="25"/>
        <v>0.60102200035961528</v>
      </c>
    </row>
    <row r="122" spans="1:22" x14ac:dyDescent="0.25">
      <c r="A122" s="1" t="s">
        <v>5</v>
      </c>
      <c r="B122" s="1" t="s">
        <v>2</v>
      </c>
      <c r="C122" s="1" t="s">
        <v>1</v>
      </c>
      <c r="D122" s="1" t="s">
        <v>7</v>
      </c>
      <c r="E122" s="1">
        <f t="shared" si="13"/>
        <v>1</v>
      </c>
      <c r="F122" s="1">
        <f t="shared" si="14"/>
        <v>1</v>
      </c>
      <c r="G122" s="1">
        <f t="shared" si="15"/>
        <v>2</v>
      </c>
      <c r="H122" s="1" cm="1">
        <f t="array" ref="H122">_xlfn.SWITCH(C122,"Sun",1,"Fri",2,"Sat",3,"Thur",4)</f>
        <v>4</v>
      </c>
      <c r="I122" s="1">
        <v>2</v>
      </c>
      <c r="J122" s="1">
        <v>11.69</v>
      </c>
      <c r="K122" s="5">
        <v>2.31</v>
      </c>
      <c r="L122" s="6">
        <f t="shared" si="16"/>
        <v>4</v>
      </c>
      <c r="M122" s="21">
        <v>0.79141893753983505</v>
      </c>
      <c r="N122">
        <f t="shared" si="17"/>
        <v>6.1947744350262353E-2</v>
      </c>
      <c r="O122">
        <f t="shared" si="18"/>
        <v>-8.6985371944713702E-2</v>
      </c>
      <c r="P122">
        <f t="shared" si="19"/>
        <v>0.18214261267554685</v>
      </c>
      <c r="Q122">
        <f t="shared" si="20"/>
        <v>-0.25859623123835324</v>
      </c>
      <c r="R122">
        <f t="shared" si="21"/>
        <v>0.33101762418780722</v>
      </c>
      <c r="S122">
        <f t="shared" si="22"/>
        <v>1.1075136112652555</v>
      </c>
      <c r="T122" s="15">
        <f t="shared" si="23"/>
        <v>2.1284589268356404</v>
      </c>
      <c r="U122" s="15">
        <f t="shared" si="24"/>
        <v>0.18154107316435963</v>
      </c>
      <c r="V122">
        <f t="shared" si="25"/>
        <v>3.2957161245667381E-2</v>
      </c>
    </row>
    <row r="123" spans="1:22" x14ac:dyDescent="0.25">
      <c r="A123" s="1" t="s">
        <v>3</v>
      </c>
      <c r="B123" s="1" t="s">
        <v>2</v>
      </c>
      <c r="C123" s="1" t="s">
        <v>1</v>
      </c>
      <c r="D123" s="1" t="s">
        <v>7</v>
      </c>
      <c r="E123" s="1">
        <f t="shared" si="13"/>
        <v>2</v>
      </c>
      <c r="F123" s="1">
        <f t="shared" si="14"/>
        <v>1</v>
      </c>
      <c r="G123" s="1">
        <f t="shared" si="15"/>
        <v>2</v>
      </c>
      <c r="H123" s="1" cm="1">
        <f t="array" ref="H123">_xlfn.SWITCH(C123,"Sun",1,"Fri",2,"Sat",3,"Thur",4)</f>
        <v>4</v>
      </c>
      <c r="I123" s="1">
        <v>2</v>
      </c>
      <c r="J123" s="1">
        <v>13.42</v>
      </c>
      <c r="K123" s="5">
        <v>1.68</v>
      </c>
      <c r="L123" s="6">
        <f t="shared" si="16"/>
        <v>4</v>
      </c>
      <c r="M123" s="21">
        <v>0.79141893753983505</v>
      </c>
      <c r="N123">
        <f t="shared" si="17"/>
        <v>0.12389548870052471</v>
      </c>
      <c r="O123">
        <f t="shared" si="18"/>
        <v>-8.6985371944713702E-2</v>
      </c>
      <c r="P123">
        <f t="shared" si="19"/>
        <v>0.18214261267554685</v>
      </c>
      <c r="Q123">
        <f t="shared" si="20"/>
        <v>-0.25859623123835324</v>
      </c>
      <c r="R123">
        <f t="shared" si="21"/>
        <v>0.33101762418780722</v>
      </c>
      <c r="S123">
        <f t="shared" si="22"/>
        <v>1.2714142569016023</v>
      </c>
      <c r="T123" s="15">
        <f t="shared" si="23"/>
        <v>2.3543073168222493</v>
      </c>
      <c r="U123" s="15">
        <f t="shared" si="24"/>
        <v>-0.67430731682224931</v>
      </c>
      <c r="V123">
        <f t="shared" si="25"/>
        <v>0.45469035752002129</v>
      </c>
    </row>
    <row r="124" spans="1:22" x14ac:dyDescent="0.25">
      <c r="A124" s="1" t="s">
        <v>5</v>
      </c>
      <c r="B124" s="1" t="s">
        <v>2</v>
      </c>
      <c r="C124" s="1" t="s">
        <v>1</v>
      </c>
      <c r="D124" s="1" t="s">
        <v>7</v>
      </c>
      <c r="E124" s="1">
        <f t="shared" si="13"/>
        <v>1</v>
      </c>
      <c r="F124" s="1">
        <f t="shared" si="14"/>
        <v>1</v>
      </c>
      <c r="G124" s="1">
        <f t="shared" si="15"/>
        <v>2</v>
      </c>
      <c r="H124" s="1" cm="1">
        <f t="array" ref="H124">_xlfn.SWITCH(C124,"Sun",1,"Fri",2,"Sat",3,"Thur",4)</f>
        <v>4</v>
      </c>
      <c r="I124" s="1">
        <v>2</v>
      </c>
      <c r="J124" s="1">
        <v>14.26</v>
      </c>
      <c r="K124" s="5">
        <v>2.5</v>
      </c>
      <c r="L124" s="6">
        <f t="shared" si="16"/>
        <v>4</v>
      </c>
      <c r="M124" s="21">
        <v>0.79141893753983505</v>
      </c>
      <c r="N124">
        <f t="shared" si="17"/>
        <v>6.1947744350262353E-2</v>
      </c>
      <c r="O124">
        <f t="shared" si="18"/>
        <v>-8.6985371944713702E-2</v>
      </c>
      <c r="P124">
        <f t="shared" si="19"/>
        <v>0.18214261267554685</v>
      </c>
      <c r="Q124">
        <f t="shared" si="20"/>
        <v>-0.25859623123835324</v>
      </c>
      <c r="R124">
        <f t="shared" si="21"/>
        <v>0.33101762418780722</v>
      </c>
      <c r="S124">
        <f t="shared" si="22"/>
        <v>1.3509960732799438</v>
      </c>
      <c r="T124" s="15">
        <f t="shared" si="23"/>
        <v>2.3719413888503285</v>
      </c>
      <c r="U124" s="15">
        <f t="shared" si="24"/>
        <v>0.12805861114967154</v>
      </c>
      <c r="V124">
        <f t="shared" si="25"/>
        <v>1.6399007889582779E-2</v>
      </c>
    </row>
    <row r="125" spans="1:22" x14ac:dyDescent="0.25">
      <c r="A125" s="1" t="s">
        <v>5</v>
      </c>
      <c r="B125" s="1" t="s">
        <v>2</v>
      </c>
      <c r="C125" s="1" t="s">
        <v>1</v>
      </c>
      <c r="D125" s="1" t="s">
        <v>7</v>
      </c>
      <c r="E125" s="1">
        <f t="shared" si="13"/>
        <v>1</v>
      </c>
      <c r="F125" s="1">
        <f t="shared" si="14"/>
        <v>1</v>
      </c>
      <c r="G125" s="1">
        <f t="shared" si="15"/>
        <v>2</v>
      </c>
      <c r="H125" s="1" cm="1">
        <f t="array" ref="H125">_xlfn.SWITCH(C125,"Sun",1,"Fri",2,"Sat",3,"Thur",4)</f>
        <v>4</v>
      </c>
      <c r="I125" s="1">
        <v>2</v>
      </c>
      <c r="J125" s="1">
        <v>15.95</v>
      </c>
      <c r="K125" s="5">
        <v>2</v>
      </c>
      <c r="L125" s="6">
        <f t="shared" si="16"/>
        <v>4</v>
      </c>
      <c r="M125" s="21">
        <v>0.79141893753983505</v>
      </c>
      <c r="N125">
        <f t="shared" si="17"/>
        <v>6.1947744350262353E-2</v>
      </c>
      <c r="O125">
        <f t="shared" si="18"/>
        <v>-8.6985371944713702E-2</v>
      </c>
      <c r="P125">
        <f t="shared" si="19"/>
        <v>0.18214261267554685</v>
      </c>
      <c r="Q125">
        <f t="shared" si="20"/>
        <v>-0.25859623123835324</v>
      </c>
      <c r="R125">
        <f t="shared" si="21"/>
        <v>0.33101762418780722</v>
      </c>
      <c r="S125">
        <f t="shared" si="22"/>
        <v>1.5111071086125598</v>
      </c>
      <c r="T125" s="15">
        <f t="shared" si="23"/>
        <v>2.5320524241829445</v>
      </c>
      <c r="U125" s="15">
        <f t="shared" si="24"/>
        <v>-0.53205242418294452</v>
      </c>
      <c r="V125">
        <f t="shared" si="25"/>
        <v>0.28307978207894791</v>
      </c>
    </row>
    <row r="126" spans="1:22" x14ac:dyDescent="0.25">
      <c r="A126" s="1" t="s">
        <v>3</v>
      </c>
      <c r="B126" s="1" t="s">
        <v>2</v>
      </c>
      <c r="C126" s="1" t="s">
        <v>1</v>
      </c>
      <c r="D126" s="1" t="s">
        <v>7</v>
      </c>
      <c r="E126" s="1">
        <f t="shared" si="13"/>
        <v>2</v>
      </c>
      <c r="F126" s="1">
        <f t="shared" si="14"/>
        <v>1</v>
      </c>
      <c r="G126" s="1">
        <f t="shared" si="15"/>
        <v>2</v>
      </c>
      <c r="H126" s="1" cm="1">
        <f t="array" ref="H126">_xlfn.SWITCH(C126,"Sun",1,"Fri",2,"Sat",3,"Thur",4)</f>
        <v>4</v>
      </c>
      <c r="I126" s="1">
        <v>2</v>
      </c>
      <c r="J126" s="1">
        <v>12.48</v>
      </c>
      <c r="K126" s="5">
        <v>2.52</v>
      </c>
      <c r="L126" s="6">
        <f t="shared" si="16"/>
        <v>4</v>
      </c>
      <c r="M126" s="21">
        <v>0.79141893753983505</v>
      </c>
      <c r="N126">
        <f t="shared" si="17"/>
        <v>0.12389548870052471</v>
      </c>
      <c r="O126">
        <f t="shared" si="18"/>
        <v>-8.6985371944713702E-2</v>
      </c>
      <c r="P126">
        <f t="shared" si="19"/>
        <v>0.18214261267554685</v>
      </c>
      <c r="Q126">
        <f t="shared" si="20"/>
        <v>-0.25859623123835324</v>
      </c>
      <c r="R126">
        <f t="shared" si="21"/>
        <v>0.33101762418780722</v>
      </c>
      <c r="S126">
        <f t="shared" si="22"/>
        <v>1.1823584147639341</v>
      </c>
      <c r="T126" s="15">
        <f t="shared" si="23"/>
        <v>2.2652514746845811</v>
      </c>
      <c r="U126" s="15">
        <f t="shared" si="24"/>
        <v>0.25474852531541892</v>
      </c>
      <c r="V126">
        <f t="shared" si="25"/>
        <v>6.4896811150380637E-2</v>
      </c>
    </row>
    <row r="127" spans="1:22" x14ac:dyDescent="0.25">
      <c r="A127" s="1" t="s">
        <v>3</v>
      </c>
      <c r="B127" s="1" t="s">
        <v>2</v>
      </c>
      <c r="C127" s="1" t="s">
        <v>1</v>
      </c>
      <c r="D127" s="1" t="s">
        <v>7</v>
      </c>
      <c r="E127" s="1">
        <f t="shared" si="13"/>
        <v>2</v>
      </c>
      <c r="F127" s="1">
        <f t="shared" si="14"/>
        <v>1</v>
      </c>
      <c r="G127" s="1">
        <f t="shared" si="15"/>
        <v>2</v>
      </c>
      <c r="H127" s="1" cm="1">
        <f t="array" ref="H127">_xlfn.SWITCH(C127,"Sun",1,"Fri",2,"Sat",3,"Thur",4)</f>
        <v>4</v>
      </c>
      <c r="I127" s="1">
        <v>6</v>
      </c>
      <c r="J127" s="1">
        <v>29.8</v>
      </c>
      <c r="K127" s="5">
        <v>4.2</v>
      </c>
      <c r="L127" s="6">
        <f t="shared" si="16"/>
        <v>4</v>
      </c>
      <c r="M127" s="21">
        <v>0.79141893753983505</v>
      </c>
      <c r="N127">
        <f t="shared" si="17"/>
        <v>0.12389548870052471</v>
      </c>
      <c r="O127">
        <f t="shared" si="18"/>
        <v>-8.6985371944713702E-2</v>
      </c>
      <c r="P127">
        <f t="shared" si="19"/>
        <v>0.18214261267554685</v>
      </c>
      <c r="Q127">
        <f t="shared" si="20"/>
        <v>-0.25859623123835324</v>
      </c>
      <c r="R127">
        <f t="shared" si="21"/>
        <v>0.99305287256342167</v>
      </c>
      <c r="S127">
        <f t="shared" si="22"/>
        <v>2.8232596762792657</v>
      </c>
      <c r="T127" s="15">
        <f t="shared" si="23"/>
        <v>4.5681879845755269</v>
      </c>
      <c r="U127" s="15">
        <f t="shared" si="24"/>
        <v>-0.36818798457552671</v>
      </c>
      <c r="V127">
        <f t="shared" si="25"/>
        <v>0.13556239198578829</v>
      </c>
    </row>
    <row r="128" spans="1:22" x14ac:dyDescent="0.25">
      <c r="A128" s="1" t="s">
        <v>5</v>
      </c>
      <c r="B128" s="1" t="s">
        <v>2</v>
      </c>
      <c r="C128" s="1" t="s">
        <v>1</v>
      </c>
      <c r="D128" s="1" t="s">
        <v>7</v>
      </c>
      <c r="E128" s="1">
        <f t="shared" si="13"/>
        <v>1</v>
      </c>
      <c r="F128" s="1">
        <f t="shared" si="14"/>
        <v>1</v>
      </c>
      <c r="G128" s="1">
        <f t="shared" si="15"/>
        <v>2</v>
      </c>
      <c r="H128" s="1" cm="1">
        <f t="array" ref="H128">_xlfn.SWITCH(C128,"Sun",1,"Fri",2,"Sat",3,"Thur",4)</f>
        <v>4</v>
      </c>
      <c r="I128" s="1">
        <v>2</v>
      </c>
      <c r="J128" s="1">
        <v>8.52</v>
      </c>
      <c r="K128" s="5">
        <v>1.48</v>
      </c>
      <c r="L128" s="6">
        <f t="shared" si="16"/>
        <v>4</v>
      </c>
      <c r="M128" s="21">
        <v>0.79141893753983505</v>
      </c>
      <c r="N128">
        <f t="shared" si="17"/>
        <v>6.1947744350262353E-2</v>
      </c>
      <c r="O128">
        <f t="shared" si="18"/>
        <v>-8.6985371944713702E-2</v>
      </c>
      <c r="P128">
        <f t="shared" si="19"/>
        <v>0.18214261267554685</v>
      </c>
      <c r="Q128">
        <f t="shared" si="20"/>
        <v>-0.25859623123835324</v>
      </c>
      <c r="R128">
        <f t="shared" si="21"/>
        <v>0.33101762418780722</v>
      </c>
      <c r="S128">
        <f t="shared" si="22"/>
        <v>0.80718699469460875</v>
      </c>
      <c r="T128" s="15">
        <f t="shared" si="23"/>
        <v>1.8281323102649933</v>
      </c>
      <c r="U128" s="15">
        <f t="shared" si="24"/>
        <v>-0.34813231026499336</v>
      </c>
      <c r="V128">
        <f t="shared" si="25"/>
        <v>0.1211961054504416</v>
      </c>
    </row>
    <row r="129" spans="1:22" x14ac:dyDescent="0.25">
      <c r="A129" s="1" t="s">
        <v>3</v>
      </c>
      <c r="B129" s="1" t="s">
        <v>2</v>
      </c>
      <c r="C129" s="1" t="s">
        <v>1</v>
      </c>
      <c r="D129" s="1" t="s">
        <v>7</v>
      </c>
      <c r="E129" s="1">
        <f t="shared" si="13"/>
        <v>2</v>
      </c>
      <c r="F129" s="1">
        <f t="shared" si="14"/>
        <v>1</v>
      </c>
      <c r="G129" s="1">
        <f t="shared" si="15"/>
        <v>2</v>
      </c>
      <c r="H129" s="1" cm="1">
        <f t="array" ref="H129">_xlfn.SWITCH(C129,"Sun",1,"Fri",2,"Sat",3,"Thur",4)</f>
        <v>4</v>
      </c>
      <c r="I129" s="1">
        <v>2</v>
      </c>
      <c r="J129" s="1">
        <v>14.52</v>
      </c>
      <c r="K129" s="5">
        <v>2</v>
      </c>
      <c r="L129" s="6">
        <f t="shared" si="16"/>
        <v>4</v>
      </c>
      <c r="M129" s="21">
        <v>0.79141893753983505</v>
      </c>
      <c r="N129">
        <f t="shared" si="17"/>
        <v>0.12389548870052471</v>
      </c>
      <c r="O129">
        <f t="shared" si="18"/>
        <v>-8.6985371944713702E-2</v>
      </c>
      <c r="P129">
        <f t="shared" si="19"/>
        <v>0.18214261267554685</v>
      </c>
      <c r="Q129">
        <f t="shared" si="20"/>
        <v>-0.25859623123835324</v>
      </c>
      <c r="R129">
        <f t="shared" si="21"/>
        <v>0.33101762418780722</v>
      </c>
      <c r="S129">
        <f t="shared" si="22"/>
        <v>1.3756285402541926</v>
      </c>
      <c r="T129" s="15">
        <f t="shared" si="23"/>
        <v>2.4585216001748398</v>
      </c>
      <c r="U129" s="15">
        <f t="shared" si="24"/>
        <v>-0.45852160017483978</v>
      </c>
      <c r="V129">
        <f t="shared" si="25"/>
        <v>0.21024205782689565</v>
      </c>
    </row>
    <row r="130" spans="1:22" x14ac:dyDescent="0.25">
      <c r="A130" s="1" t="s">
        <v>3</v>
      </c>
      <c r="B130" s="1" t="s">
        <v>2</v>
      </c>
      <c r="C130" s="1" t="s">
        <v>1</v>
      </c>
      <c r="D130" s="1" t="s">
        <v>7</v>
      </c>
      <c r="E130" s="1">
        <f t="shared" ref="E130:E193" si="26">IF(A130="Male",1,2)</f>
        <v>2</v>
      </c>
      <c r="F130" s="1">
        <f t="shared" ref="F130:F193" si="27">IF(B130="No",1,2)</f>
        <v>1</v>
      </c>
      <c r="G130" s="1">
        <f t="shared" ref="G130:G193" si="28">IF(D130="Dinner",1,2)</f>
        <v>2</v>
      </c>
      <c r="H130" s="1" cm="1">
        <f t="array" ref="H130">_xlfn.SWITCH(C130,"Sun",1,"Fri",2,"Sat",3,"Thur",4)</f>
        <v>4</v>
      </c>
      <c r="I130" s="1">
        <v>2</v>
      </c>
      <c r="J130" s="1">
        <v>11.38</v>
      </c>
      <c r="K130" s="5">
        <v>2</v>
      </c>
      <c r="L130" s="6">
        <f t="shared" ref="L130:L193" si="29">IF(C130="Sun",1,IF(C130="Fri",2,IF(C130="Sat",3,IF(C130="Thur",4))))</f>
        <v>4</v>
      </c>
      <c r="M130" s="21">
        <v>0.79141893753983505</v>
      </c>
      <c r="N130">
        <f t="shared" si="17"/>
        <v>0.12389548870052471</v>
      </c>
      <c r="O130">
        <f t="shared" si="18"/>
        <v>-8.6985371944713702E-2</v>
      </c>
      <c r="P130">
        <f t="shared" si="19"/>
        <v>0.18214261267554685</v>
      </c>
      <c r="Q130">
        <f t="shared" si="20"/>
        <v>-0.25859623123835324</v>
      </c>
      <c r="R130">
        <f t="shared" si="21"/>
        <v>0.33101762418780722</v>
      </c>
      <c r="S130">
        <f t="shared" si="22"/>
        <v>1.0781441314113438</v>
      </c>
      <c r="T130" s="15">
        <f t="shared" si="23"/>
        <v>2.1610371913319906</v>
      </c>
      <c r="U130" s="15">
        <f t="shared" si="24"/>
        <v>-0.16103719133199057</v>
      </c>
      <c r="V130">
        <f t="shared" si="25"/>
        <v>2.5932976992096138E-2</v>
      </c>
    </row>
    <row r="131" spans="1:22" x14ac:dyDescent="0.25">
      <c r="A131" s="1" t="s">
        <v>5</v>
      </c>
      <c r="B131" s="1" t="s">
        <v>2</v>
      </c>
      <c r="C131" s="1" t="s">
        <v>1</v>
      </c>
      <c r="D131" s="1" t="s">
        <v>7</v>
      </c>
      <c r="E131" s="1">
        <f t="shared" si="26"/>
        <v>1</v>
      </c>
      <c r="F131" s="1">
        <f t="shared" si="27"/>
        <v>1</v>
      </c>
      <c r="G131" s="1">
        <f t="shared" si="28"/>
        <v>2</v>
      </c>
      <c r="H131" s="1" cm="1">
        <f t="array" ref="H131">_xlfn.SWITCH(C131,"Sun",1,"Fri",2,"Sat",3,"Thur",4)</f>
        <v>4</v>
      </c>
      <c r="I131" s="1">
        <v>3</v>
      </c>
      <c r="J131" s="1">
        <v>22.82</v>
      </c>
      <c r="K131" s="5">
        <v>2.1800000000000002</v>
      </c>
      <c r="L131" s="6">
        <f t="shared" si="29"/>
        <v>4</v>
      </c>
      <c r="M131" s="21">
        <v>0.79141893753983505</v>
      </c>
      <c r="N131">
        <f t="shared" ref="N131:N194" si="30">$N$1*E131</f>
        <v>6.1947744350262353E-2</v>
      </c>
      <c r="O131">
        <f t="shared" ref="O131:O194" si="31">$O$1*F131</f>
        <v>-8.6985371944713702E-2</v>
      </c>
      <c r="P131">
        <f t="shared" ref="P131:P194" si="32">$P$1*G131</f>
        <v>0.18214261267554685</v>
      </c>
      <c r="Q131">
        <f t="shared" ref="Q131:Q194" si="33">$Q$1*H131</f>
        <v>-0.25859623123835324</v>
      </c>
      <c r="R131">
        <f t="shared" ref="R131:R194" si="34">$R$1*I131</f>
        <v>0.49652643628171084</v>
      </c>
      <c r="S131">
        <f t="shared" ref="S131:S194" si="35">$S$1*J131</f>
        <v>2.1619726782782833</v>
      </c>
      <c r="T131" s="15">
        <f t="shared" ref="T131:T194" si="36">SUM(M131:S131)</f>
        <v>3.3484268059425712</v>
      </c>
      <c r="U131" s="15">
        <f t="shared" ref="U131:U194" si="37">K131-T131</f>
        <v>-1.1684268059425711</v>
      </c>
      <c r="V131">
        <f t="shared" ref="V131:V194" si="38">U131*U131</f>
        <v>1.3652212008451587</v>
      </c>
    </row>
    <row r="132" spans="1:22" x14ac:dyDescent="0.25">
      <c r="A132" s="1" t="s">
        <v>5</v>
      </c>
      <c r="B132" s="1" t="s">
        <v>2</v>
      </c>
      <c r="C132" s="1" t="s">
        <v>1</v>
      </c>
      <c r="D132" s="1" t="s">
        <v>7</v>
      </c>
      <c r="E132" s="1">
        <f t="shared" si="26"/>
        <v>1</v>
      </c>
      <c r="F132" s="1">
        <f t="shared" si="27"/>
        <v>1</v>
      </c>
      <c r="G132" s="1">
        <f t="shared" si="28"/>
        <v>2</v>
      </c>
      <c r="H132" s="1" cm="1">
        <f t="array" ref="H132">_xlfn.SWITCH(C132,"Sun",1,"Fri",2,"Sat",3,"Thur",4)</f>
        <v>4</v>
      </c>
      <c r="I132" s="1">
        <v>2</v>
      </c>
      <c r="J132" s="1">
        <v>19.079999999999998</v>
      </c>
      <c r="K132" s="5">
        <v>1.5</v>
      </c>
      <c r="L132" s="6">
        <f t="shared" si="29"/>
        <v>4</v>
      </c>
      <c r="M132" s="21">
        <v>0.79141893753983505</v>
      </c>
      <c r="N132">
        <f t="shared" si="30"/>
        <v>6.1947744350262353E-2</v>
      </c>
      <c r="O132">
        <f t="shared" si="31"/>
        <v>-8.6985371944713702E-2</v>
      </c>
      <c r="P132">
        <f t="shared" si="32"/>
        <v>0.18214261267554685</v>
      </c>
      <c r="Q132">
        <f t="shared" si="33"/>
        <v>-0.25859623123835324</v>
      </c>
      <c r="R132">
        <f t="shared" si="34"/>
        <v>0.33101762418780722</v>
      </c>
      <c r="S132">
        <f t="shared" si="35"/>
        <v>1.807644114879476</v>
      </c>
      <c r="T132" s="15">
        <f t="shared" si="36"/>
        <v>2.8285894304498607</v>
      </c>
      <c r="U132" s="15">
        <f t="shared" si="37"/>
        <v>-1.3285894304498607</v>
      </c>
      <c r="V132">
        <f t="shared" si="38"/>
        <v>1.7651498747030852</v>
      </c>
    </row>
    <row r="133" spans="1:22" x14ac:dyDescent="0.25">
      <c r="A133" s="1" t="s">
        <v>3</v>
      </c>
      <c r="B133" s="1" t="s">
        <v>2</v>
      </c>
      <c r="C133" s="1" t="s">
        <v>1</v>
      </c>
      <c r="D133" s="1" t="s">
        <v>7</v>
      </c>
      <c r="E133" s="1">
        <f t="shared" si="26"/>
        <v>2</v>
      </c>
      <c r="F133" s="1">
        <f t="shared" si="27"/>
        <v>1</v>
      </c>
      <c r="G133" s="1">
        <f t="shared" si="28"/>
        <v>2</v>
      </c>
      <c r="H133" s="1" cm="1">
        <f t="array" ref="H133">_xlfn.SWITCH(C133,"Sun",1,"Fri",2,"Sat",3,"Thur",4)</f>
        <v>4</v>
      </c>
      <c r="I133" s="1">
        <v>2</v>
      </c>
      <c r="J133" s="1">
        <v>20.27</v>
      </c>
      <c r="K133" s="5">
        <v>2.83</v>
      </c>
      <c r="L133" s="6">
        <f t="shared" si="29"/>
        <v>4</v>
      </c>
      <c r="M133" s="21">
        <v>0.79141893753983505</v>
      </c>
      <c r="N133">
        <f t="shared" si="30"/>
        <v>0.12389548870052471</v>
      </c>
      <c r="O133">
        <f t="shared" si="31"/>
        <v>-8.6985371944713702E-2</v>
      </c>
      <c r="P133">
        <f t="shared" si="32"/>
        <v>0.18214261267554685</v>
      </c>
      <c r="Q133">
        <f t="shared" si="33"/>
        <v>-0.25859623123835324</v>
      </c>
      <c r="R133">
        <f t="shared" si="34"/>
        <v>0.33101762418780722</v>
      </c>
      <c r="S133">
        <f t="shared" si="35"/>
        <v>1.9203850214154601</v>
      </c>
      <c r="T133" s="15">
        <f t="shared" si="36"/>
        <v>3.0032780813361071</v>
      </c>
      <c r="U133" s="15">
        <f t="shared" si="37"/>
        <v>-0.173278081336107</v>
      </c>
      <c r="V133">
        <f t="shared" si="38"/>
        <v>3.0025293471522514E-2</v>
      </c>
    </row>
    <row r="134" spans="1:22" x14ac:dyDescent="0.25">
      <c r="A134" s="1" t="s">
        <v>3</v>
      </c>
      <c r="B134" s="1" t="s">
        <v>2</v>
      </c>
      <c r="C134" s="1" t="s">
        <v>1</v>
      </c>
      <c r="D134" s="1" t="s">
        <v>7</v>
      </c>
      <c r="E134" s="1">
        <f t="shared" si="26"/>
        <v>2</v>
      </c>
      <c r="F134" s="1">
        <f t="shared" si="27"/>
        <v>1</v>
      </c>
      <c r="G134" s="1">
        <f t="shared" si="28"/>
        <v>2</v>
      </c>
      <c r="H134" s="1" cm="1">
        <f t="array" ref="H134">_xlfn.SWITCH(C134,"Sun",1,"Fri",2,"Sat",3,"Thur",4)</f>
        <v>4</v>
      </c>
      <c r="I134" s="1">
        <v>2</v>
      </c>
      <c r="J134" s="1">
        <v>11.17</v>
      </c>
      <c r="K134" s="5">
        <v>1.5</v>
      </c>
      <c r="L134" s="6">
        <f t="shared" si="29"/>
        <v>4</v>
      </c>
      <c r="M134" s="21">
        <v>0.79141893753983505</v>
      </c>
      <c r="N134">
        <f t="shared" si="30"/>
        <v>0.12389548870052471</v>
      </c>
      <c r="O134">
        <f t="shared" si="31"/>
        <v>-8.6985371944713702E-2</v>
      </c>
      <c r="P134">
        <f t="shared" si="32"/>
        <v>0.18214261267554685</v>
      </c>
      <c r="Q134">
        <f t="shared" si="33"/>
        <v>-0.25859623123835324</v>
      </c>
      <c r="R134">
        <f t="shared" si="34"/>
        <v>0.33101762418780722</v>
      </c>
      <c r="S134">
        <f t="shared" si="35"/>
        <v>1.0582486773167583</v>
      </c>
      <c r="T134" s="15">
        <f t="shared" si="36"/>
        <v>2.1411417372374055</v>
      </c>
      <c r="U134" s="15">
        <f t="shared" si="37"/>
        <v>-0.64114173723740553</v>
      </c>
      <c r="V134">
        <f t="shared" si="38"/>
        <v>0.41106272722779835</v>
      </c>
    </row>
    <row r="135" spans="1:22" x14ac:dyDescent="0.25">
      <c r="A135" s="1" t="s">
        <v>3</v>
      </c>
      <c r="B135" s="1" t="s">
        <v>2</v>
      </c>
      <c r="C135" s="1" t="s">
        <v>1</v>
      </c>
      <c r="D135" s="1" t="s">
        <v>7</v>
      </c>
      <c r="E135" s="1">
        <f t="shared" si="26"/>
        <v>2</v>
      </c>
      <c r="F135" s="1">
        <f t="shared" si="27"/>
        <v>1</v>
      </c>
      <c r="G135" s="1">
        <f t="shared" si="28"/>
        <v>2</v>
      </c>
      <c r="H135" s="1" cm="1">
        <f t="array" ref="H135">_xlfn.SWITCH(C135,"Sun",1,"Fri",2,"Sat",3,"Thur",4)</f>
        <v>4</v>
      </c>
      <c r="I135" s="1">
        <v>2</v>
      </c>
      <c r="J135" s="1">
        <v>12.26</v>
      </c>
      <c r="K135" s="5">
        <v>2</v>
      </c>
      <c r="L135" s="6">
        <f t="shared" si="29"/>
        <v>4</v>
      </c>
      <c r="M135" s="21">
        <v>0.79141893753983505</v>
      </c>
      <c r="N135">
        <f t="shared" si="30"/>
        <v>0.12389548870052471</v>
      </c>
      <c r="O135">
        <f t="shared" si="31"/>
        <v>-8.6985371944713702E-2</v>
      </c>
      <c r="P135">
        <f t="shared" si="32"/>
        <v>0.18214261267554685</v>
      </c>
      <c r="Q135">
        <f t="shared" si="33"/>
        <v>-0.25859623123835324</v>
      </c>
      <c r="R135">
        <f t="shared" si="34"/>
        <v>0.33101762418780722</v>
      </c>
      <c r="S135">
        <f t="shared" si="35"/>
        <v>1.161515558093416</v>
      </c>
      <c r="T135" s="15">
        <f t="shared" si="36"/>
        <v>2.244408618014063</v>
      </c>
      <c r="U135" s="15">
        <f t="shared" si="37"/>
        <v>-0.24440861801406299</v>
      </c>
      <c r="V135">
        <f t="shared" si="38"/>
        <v>5.9735572559544162E-2</v>
      </c>
    </row>
    <row r="136" spans="1:22" x14ac:dyDescent="0.25">
      <c r="A136" s="1" t="s">
        <v>3</v>
      </c>
      <c r="B136" s="1" t="s">
        <v>2</v>
      </c>
      <c r="C136" s="1" t="s">
        <v>1</v>
      </c>
      <c r="D136" s="1" t="s">
        <v>7</v>
      </c>
      <c r="E136" s="1">
        <f t="shared" si="26"/>
        <v>2</v>
      </c>
      <c r="F136" s="1">
        <f t="shared" si="27"/>
        <v>1</v>
      </c>
      <c r="G136" s="1">
        <f t="shared" si="28"/>
        <v>2</v>
      </c>
      <c r="H136" s="1" cm="1">
        <f t="array" ref="H136">_xlfn.SWITCH(C136,"Sun",1,"Fri",2,"Sat",3,"Thur",4)</f>
        <v>4</v>
      </c>
      <c r="I136" s="1">
        <v>2</v>
      </c>
      <c r="J136" s="1">
        <v>18.260000000000002</v>
      </c>
      <c r="K136" s="5">
        <v>3.25</v>
      </c>
      <c r="L136" s="6">
        <f t="shared" si="29"/>
        <v>4</v>
      </c>
      <c r="M136" s="21">
        <v>0.79141893753983505</v>
      </c>
      <c r="N136">
        <f t="shared" si="30"/>
        <v>0.12389548870052471</v>
      </c>
      <c r="O136">
        <f t="shared" si="31"/>
        <v>-8.6985371944713702E-2</v>
      </c>
      <c r="P136">
        <f t="shared" si="32"/>
        <v>0.18214261267554685</v>
      </c>
      <c r="Q136">
        <f t="shared" si="33"/>
        <v>-0.25859623123835324</v>
      </c>
      <c r="R136">
        <f t="shared" si="34"/>
        <v>0.33101762418780722</v>
      </c>
      <c r="S136">
        <f t="shared" si="35"/>
        <v>1.7299571036529997</v>
      </c>
      <c r="T136" s="15">
        <f t="shared" si="36"/>
        <v>2.8128501635736467</v>
      </c>
      <c r="U136" s="15">
        <f t="shared" si="37"/>
        <v>0.4371498364263533</v>
      </c>
      <c r="V136">
        <f t="shared" si="38"/>
        <v>0.19109997948758745</v>
      </c>
    </row>
    <row r="137" spans="1:22" x14ac:dyDescent="0.25">
      <c r="A137" s="1" t="s">
        <v>3</v>
      </c>
      <c r="B137" s="1" t="s">
        <v>2</v>
      </c>
      <c r="C137" s="1" t="s">
        <v>1</v>
      </c>
      <c r="D137" s="1" t="s">
        <v>7</v>
      </c>
      <c r="E137" s="1">
        <f t="shared" si="26"/>
        <v>2</v>
      </c>
      <c r="F137" s="1">
        <f t="shared" si="27"/>
        <v>1</v>
      </c>
      <c r="G137" s="1">
        <f t="shared" si="28"/>
        <v>2</v>
      </c>
      <c r="H137" s="1" cm="1">
        <f t="array" ref="H137">_xlfn.SWITCH(C137,"Sun",1,"Fri",2,"Sat",3,"Thur",4)</f>
        <v>4</v>
      </c>
      <c r="I137" s="1">
        <v>2</v>
      </c>
      <c r="J137" s="1">
        <v>8.51</v>
      </c>
      <c r="K137" s="5">
        <v>1.25</v>
      </c>
      <c r="L137" s="6">
        <f t="shared" si="29"/>
        <v>4</v>
      </c>
      <c r="M137" s="21">
        <v>0.79141893753983505</v>
      </c>
      <c r="N137">
        <f t="shared" si="30"/>
        <v>0.12389548870052471</v>
      </c>
      <c r="O137">
        <f t="shared" si="31"/>
        <v>-8.6985371944713702E-2</v>
      </c>
      <c r="P137">
        <f t="shared" si="32"/>
        <v>0.18214261267554685</v>
      </c>
      <c r="Q137">
        <f t="shared" si="33"/>
        <v>-0.25859623123835324</v>
      </c>
      <c r="R137">
        <f t="shared" si="34"/>
        <v>0.33101762418780722</v>
      </c>
      <c r="S137">
        <f t="shared" si="35"/>
        <v>0.80623959211867613</v>
      </c>
      <c r="T137" s="15">
        <f t="shared" si="36"/>
        <v>1.889132652039323</v>
      </c>
      <c r="U137" s="15">
        <f t="shared" si="37"/>
        <v>-0.63913265203932301</v>
      </c>
      <c r="V137">
        <f t="shared" si="38"/>
        <v>0.40849054690281833</v>
      </c>
    </row>
    <row r="138" spans="1:22" x14ac:dyDescent="0.25">
      <c r="A138" s="1" t="s">
        <v>3</v>
      </c>
      <c r="B138" s="1" t="s">
        <v>2</v>
      </c>
      <c r="C138" s="1" t="s">
        <v>1</v>
      </c>
      <c r="D138" s="1" t="s">
        <v>7</v>
      </c>
      <c r="E138" s="1">
        <f t="shared" si="26"/>
        <v>2</v>
      </c>
      <c r="F138" s="1">
        <f t="shared" si="27"/>
        <v>1</v>
      </c>
      <c r="G138" s="1">
        <f t="shared" si="28"/>
        <v>2</v>
      </c>
      <c r="H138" s="1" cm="1">
        <f t="array" ref="H138">_xlfn.SWITCH(C138,"Sun",1,"Fri",2,"Sat",3,"Thur",4)</f>
        <v>4</v>
      </c>
      <c r="I138" s="1">
        <v>2</v>
      </c>
      <c r="J138" s="1">
        <v>10.33</v>
      </c>
      <c r="K138" s="5">
        <v>2</v>
      </c>
      <c r="L138" s="6">
        <f t="shared" si="29"/>
        <v>4</v>
      </c>
      <c r="M138" s="21">
        <v>0.79141893753983505</v>
      </c>
      <c r="N138">
        <f t="shared" si="30"/>
        <v>0.12389548870052471</v>
      </c>
      <c r="O138">
        <f t="shared" si="31"/>
        <v>-8.6985371944713702E-2</v>
      </c>
      <c r="P138">
        <f t="shared" si="32"/>
        <v>0.18214261267554685</v>
      </c>
      <c r="Q138">
        <f t="shared" si="33"/>
        <v>-0.25859623123835324</v>
      </c>
      <c r="R138">
        <f t="shared" si="34"/>
        <v>0.33101762418780722</v>
      </c>
      <c r="S138">
        <f t="shared" si="35"/>
        <v>0.97866686093841659</v>
      </c>
      <c r="T138" s="15">
        <f t="shared" si="36"/>
        <v>2.0615599208590636</v>
      </c>
      <c r="U138" s="15">
        <f t="shared" si="37"/>
        <v>-6.1559920859063588E-2</v>
      </c>
      <c r="V138">
        <f t="shared" si="38"/>
        <v>3.7896238561741721E-3</v>
      </c>
    </row>
    <row r="139" spans="1:22" x14ac:dyDescent="0.25">
      <c r="A139" s="1" t="s">
        <v>3</v>
      </c>
      <c r="B139" s="1" t="s">
        <v>2</v>
      </c>
      <c r="C139" s="1" t="s">
        <v>1</v>
      </c>
      <c r="D139" s="1" t="s">
        <v>7</v>
      </c>
      <c r="E139" s="1">
        <f t="shared" si="26"/>
        <v>2</v>
      </c>
      <c r="F139" s="1">
        <f t="shared" si="27"/>
        <v>1</v>
      </c>
      <c r="G139" s="1">
        <f t="shared" si="28"/>
        <v>2</v>
      </c>
      <c r="H139" s="1" cm="1">
        <f t="array" ref="H139">_xlfn.SWITCH(C139,"Sun",1,"Fri",2,"Sat",3,"Thur",4)</f>
        <v>4</v>
      </c>
      <c r="I139" s="1">
        <v>2</v>
      </c>
      <c r="J139" s="1">
        <v>14.15</v>
      </c>
      <c r="K139" s="5">
        <v>2</v>
      </c>
      <c r="L139" s="6">
        <f t="shared" si="29"/>
        <v>4</v>
      </c>
      <c r="M139" s="21">
        <v>0.79141893753983505</v>
      </c>
      <c r="N139">
        <f t="shared" si="30"/>
        <v>0.12389548870052471</v>
      </c>
      <c r="O139">
        <f t="shared" si="31"/>
        <v>-8.6985371944713702E-2</v>
      </c>
      <c r="P139">
        <f t="shared" si="32"/>
        <v>0.18214261267554685</v>
      </c>
      <c r="Q139">
        <f t="shared" si="33"/>
        <v>-0.25859623123835324</v>
      </c>
      <c r="R139">
        <f t="shared" si="34"/>
        <v>0.33101762418780722</v>
      </c>
      <c r="S139">
        <f t="shared" si="35"/>
        <v>1.3405746449446849</v>
      </c>
      <c r="T139" s="15">
        <f t="shared" si="36"/>
        <v>2.4234677048653319</v>
      </c>
      <c r="U139" s="15">
        <f t="shared" si="37"/>
        <v>-0.42346770486533192</v>
      </c>
      <c r="V139">
        <f t="shared" si="38"/>
        <v>0.17932489706391186</v>
      </c>
    </row>
    <row r="140" spans="1:22" x14ac:dyDescent="0.25">
      <c r="A140" s="1" t="s">
        <v>5</v>
      </c>
      <c r="B140" s="1" t="s">
        <v>6</v>
      </c>
      <c r="C140" s="1" t="s">
        <v>1</v>
      </c>
      <c r="D140" s="1" t="s">
        <v>7</v>
      </c>
      <c r="E140" s="1">
        <f t="shared" si="26"/>
        <v>1</v>
      </c>
      <c r="F140" s="1">
        <f t="shared" si="27"/>
        <v>2</v>
      </c>
      <c r="G140" s="1">
        <f t="shared" si="28"/>
        <v>2</v>
      </c>
      <c r="H140" s="1" cm="1">
        <f t="array" ref="H140">_xlfn.SWITCH(C140,"Sun",1,"Fri",2,"Sat",3,"Thur",4)</f>
        <v>4</v>
      </c>
      <c r="I140" s="1">
        <v>2</v>
      </c>
      <c r="J140" s="1">
        <v>16</v>
      </c>
      <c r="K140" s="5">
        <v>2</v>
      </c>
      <c r="L140" s="6">
        <f t="shared" si="29"/>
        <v>4</v>
      </c>
      <c r="M140" s="21">
        <v>0.79141893753983505</v>
      </c>
      <c r="N140">
        <f t="shared" si="30"/>
        <v>6.1947744350262353E-2</v>
      </c>
      <c r="O140">
        <f t="shared" si="31"/>
        <v>-0.1739707438894274</v>
      </c>
      <c r="P140">
        <f t="shared" si="32"/>
        <v>0.18214261267554685</v>
      </c>
      <c r="Q140">
        <f t="shared" si="33"/>
        <v>-0.25859623123835324</v>
      </c>
      <c r="R140">
        <f t="shared" si="34"/>
        <v>0.33101762418780722</v>
      </c>
      <c r="S140">
        <f t="shared" si="35"/>
        <v>1.5158441214922231</v>
      </c>
      <c r="T140" s="15">
        <f t="shared" si="36"/>
        <v>2.4498040651178941</v>
      </c>
      <c r="U140" s="15">
        <f t="shared" si="37"/>
        <v>-0.44980406511789406</v>
      </c>
      <c r="V140">
        <f t="shared" si="38"/>
        <v>0.20232369699658267</v>
      </c>
    </row>
    <row r="141" spans="1:22" x14ac:dyDescent="0.25">
      <c r="A141" s="1" t="s">
        <v>3</v>
      </c>
      <c r="B141" s="1" t="s">
        <v>2</v>
      </c>
      <c r="C141" s="1" t="s">
        <v>1</v>
      </c>
      <c r="D141" s="1" t="s">
        <v>7</v>
      </c>
      <c r="E141" s="1">
        <f t="shared" si="26"/>
        <v>2</v>
      </c>
      <c r="F141" s="1">
        <f t="shared" si="27"/>
        <v>1</v>
      </c>
      <c r="G141" s="1">
        <f t="shared" si="28"/>
        <v>2</v>
      </c>
      <c r="H141" s="1" cm="1">
        <f t="array" ref="H141">_xlfn.SWITCH(C141,"Sun",1,"Fri",2,"Sat",3,"Thur",4)</f>
        <v>4</v>
      </c>
      <c r="I141" s="1">
        <v>2</v>
      </c>
      <c r="J141" s="1">
        <v>13.16</v>
      </c>
      <c r="K141" s="5">
        <v>2.75</v>
      </c>
      <c r="L141" s="6">
        <f t="shared" si="29"/>
        <v>4</v>
      </c>
      <c r="M141" s="21">
        <v>0.79141893753983505</v>
      </c>
      <c r="N141">
        <f t="shared" si="30"/>
        <v>0.12389548870052471</v>
      </c>
      <c r="O141">
        <f t="shared" si="31"/>
        <v>-8.6985371944713702E-2</v>
      </c>
      <c r="P141">
        <f t="shared" si="32"/>
        <v>0.18214261267554685</v>
      </c>
      <c r="Q141">
        <f t="shared" si="33"/>
        <v>-0.25859623123835324</v>
      </c>
      <c r="R141">
        <f t="shared" si="34"/>
        <v>0.33101762418780722</v>
      </c>
      <c r="S141">
        <f t="shared" si="35"/>
        <v>1.2467817899273534</v>
      </c>
      <c r="T141" s="15">
        <f t="shared" si="36"/>
        <v>2.3296748498480007</v>
      </c>
      <c r="U141" s="15">
        <f t="shared" si="37"/>
        <v>0.42032515015199934</v>
      </c>
      <c r="V141">
        <f t="shared" si="38"/>
        <v>0.17667323185030079</v>
      </c>
    </row>
    <row r="142" spans="1:22" x14ac:dyDescent="0.25">
      <c r="A142" s="1" t="s">
        <v>3</v>
      </c>
      <c r="B142" s="1" t="s">
        <v>2</v>
      </c>
      <c r="C142" s="1" t="s">
        <v>1</v>
      </c>
      <c r="D142" s="1" t="s">
        <v>7</v>
      </c>
      <c r="E142" s="1">
        <f t="shared" si="26"/>
        <v>2</v>
      </c>
      <c r="F142" s="1">
        <f t="shared" si="27"/>
        <v>1</v>
      </c>
      <c r="G142" s="1">
        <f t="shared" si="28"/>
        <v>2</v>
      </c>
      <c r="H142" s="1" cm="1">
        <f t="array" ref="H142">_xlfn.SWITCH(C142,"Sun",1,"Fri",2,"Sat",3,"Thur",4)</f>
        <v>4</v>
      </c>
      <c r="I142" s="1">
        <v>2</v>
      </c>
      <c r="J142" s="1">
        <v>17.47</v>
      </c>
      <c r="K142" s="5">
        <v>3.5</v>
      </c>
      <c r="L142" s="6">
        <f t="shared" si="29"/>
        <v>4</v>
      </c>
      <c r="M142" s="21">
        <v>0.79141893753983505</v>
      </c>
      <c r="N142">
        <f t="shared" si="30"/>
        <v>0.12389548870052471</v>
      </c>
      <c r="O142">
        <f t="shared" si="31"/>
        <v>-8.6985371944713702E-2</v>
      </c>
      <c r="P142">
        <f t="shared" si="32"/>
        <v>0.18214261267554685</v>
      </c>
      <c r="Q142">
        <f t="shared" si="33"/>
        <v>-0.25859623123835324</v>
      </c>
      <c r="R142">
        <f t="shared" si="34"/>
        <v>0.33101762418780722</v>
      </c>
      <c r="S142">
        <f t="shared" si="35"/>
        <v>1.6551123001543211</v>
      </c>
      <c r="T142" s="15">
        <f t="shared" si="36"/>
        <v>2.7380053600749683</v>
      </c>
      <c r="U142" s="15">
        <f t="shared" si="37"/>
        <v>0.76199463992503169</v>
      </c>
      <c r="V142">
        <f t="shared" si="38"/>
        <v>0.58063583127447871</v>
      </c>
    </row>
    <row r="143" spans="1:22" x14ac:dyDescent="0.25">
      <c r="A143" s="1" t="s">
        <v>5</v>
      </c>
      <c r="B143" s="1" t="s">
        <v>2</v>
      </c>
      <c r="C143" s="1" t="s">
        <v>1</v>
      </c>
      <c r="D143" s="1" t="s">
        <v>7</v>
      </c>
      <c r="E143" s="1">
        <f t="shared" si="26"/>
        <v>1</v>
      </c>
      <c r="F143" s="1">
        <f t="shared" si="27"/>
        <v>1</v>
      </c>
      <c r="G143" s="1">
        <f t="shared" si="28"/>
        <v>2</v>
      </c>
      <c r="H143" s="1" cm="1">
        <f t="array" ref="H143">_xlfn.SWITCH(C143,"Sun",1,"Fri",2,"Sat",3,"Thur",4)</f>
        <v>4</v>
      </c>
      <c r="I143" s="1">
        <v>6</v>
      </c>
      <c r="J143" s="1">
        <v>34.299999999999997</v>
      </c>
      <c r="K143" s="5">
        <v>6.7</v>
      </c>
      <c r="L143" s="6">
        <f t="shared" si="29"/>
        <v>4</v>
      </c>
      <c r="M143" s="21">
        <v>0.79141893753983505</v>
      </c>
      <c r="N143">
        <f t="shared" si="30"/>
        <v>6.1947744350262353E-2</v>
      </c>
      <c r="O143">
        <f t="shared" si="31"/>
        <v>-8.6985371944713702E-2</v>
      </c>
      <c r="P143">
        <f t="shared" si="32"/>
        <v>0.18214261267554685</v>
      </c>
      <c r="Q143">
        <f t="shared" si="33"/>
        <v>-0.25859623123835324</v>
      </c>
      <c r="R143">
        <f t="shared" si="34"/>
        <v>0.99305287256342167</v>
      </c>
      <c r="S143">
        <f t="shared" si="35"/>
        <v>3.2495908354489531</v>
      </c>
      <c r="T143" s="15">
        <f t="shared" si="36"/>
        <v>4.932571399394952</v>
      </c>
      <c r="U143" s="15">
        <f t="shared" si="37"/>
        <v>1.7674286006050481</v>
      </c>
      <c r="V143">
        <f t="shared" si="38"/>
        <v>3.1238038582367187</v>
      </c>
    </row>
    <row r="144" spans="1:22" x14ac:dyDescent="0.25">
      <c r="A144" s="1" t="s">
        <v>5</v>
      </c>
      <c r="B144" s="1" t="s">
        <v>2</v>
      </c>
      <c r="C144" s="1" t="s">
        <v>1</v>
      </c>
      <c r="D144" s="1" t="s">
        <v>7</v>
      </c>
      <c r="E144" s="1">
        <f t="shared" si="26"/>
        <v>1</v>
      </c>
      <c r="F144" s="1">
        <f t="shared" si="27"/>
        <v>1</v>
      </c>
      <c r="G144" s="1">
        <f t="shared" si="28"/>
        <v>2</v>
      </c>
      <c r="H144" s="1" cm="1">
        <f t="array" ref="H144">_xlfn.SWITCH(C144,"Sun",1,"Fri",2,"Sat",3,"Thur",4)</f>
        <v>4</v>
      </c>
      <c r="I144" s="1">
        <v>5</v>
      </c>
      <c r="J144" s="1">
        <v>41.19</v>
      </c>
      <c r="K144" s="5">
        <v>5</v>
      </c>
      <c r="L144" s="6">
        <f t="shared" si="29"/>
        <v>4</v>
      </c>
      <c r="M144" s="21">
        <v>0.79141893753983505</v>
      </c>
      <c r="N144">
        <f t="shared" si="30"/>
        <v>6.1947744350262353E-2</v>
      </c>
      <c r="O144">
        <f t="shared" si="31"/>
        <v>-8.6985371944713702E-2</v>
      </c>
      <c r="P144">
        <f t="shared" si="32"/>
        <v>0.18214261267554685</v>
      </c>
      <c r="Q144">
        <f t="shared" si="33"/>
        <v>-0.25859623123835324</v>
      </c>
      <c r="R144">
        <f t="shared" si="34"/>
        <v>0.82754406046951812</v>
      </c>
      <c r="S144">
        <f t="shared" si="35"/>
        <v>3.9023512102665419</v>
      </c>
      <c r="T144" s="15">
        <f t="shared" si="36"/>
        <v>5.4198229621186371</v>
      </c>
      <c r="U144" s="15">
        <f t="shared" si="37"/>
        <v>-0.41982296211863712</v>
      </c>
      <c r="V144">
        <f t="shared" si="38"/>
        <v>0.17625131952206663</v>
      </c>
    </row>
    <row r="145" spans="1:22" x14ac:dyDescent="0.25">
      <c r="A145" s="1" t="s">
        <v>3</v>
      </c>
      <c r="B145" s="1" t="s">
        <v>2</v>
      </c>
      <c r="C145" s="1" t="s">
        <v>1</v>
      </c>
      <c r="D145" s="1" t="s">
        <v>7</v>
      </c>
      <c r="E145" s="1">
        <f t="shared" si="26"/>
        <v>2</v>
      </c>
      <c r="F145" s="1">
        <f t="shared" si="27"/>
        <v>1</v>
      </c>
      <c r="G145" s="1">
        <f t="shared" si="28"/>
        <v>2</v>
      </c>
      <c r="H145" s="1" cm="1">
        <f t="array" ref="H145">_xlfn.SWITCH(C145,"Sun",1,"Fri",2,"Sat",3,"Thur",4)</f>
        <v>4</v>
      </c>
      <c r="I145" s="1">
        <v>6</v>
      </c>
      <c r="J145" s="1">
        <v>27.05</v>
      </c>
      <c r="K145" s="5">
        <v>5</v>
      </c>
      <c r="L145" s="6">
        <f t="shared" si="29"/>
        <v>4</v>
      </c>
      <c r="M145" s="21">
        <v>0.79141893753983505</v>
      </c>
      <c r="N145">
        <f t="shared" si="30"/>
        <v>0.12389548870052471</v>
      </c>
      <c r="O145">
        <f t="shared" si="31"/>
        <v>-8.6985371944713702E-2</v>
      </c>
      <c r="P145">
        <f t="shared" si="32"/>
        <v>0.18214261267554685</v>
      </c>
      <c r="Q145">
        <f t="shared" si="33"/>
        <v>-0.25859623123835324</v>
      </c>
      <c r="R145">
        <f t="shared" si="34"/>
        <v>0.99305287256342167</v>
      </c>
      <c r="S145">
        <f t="shared" si="35"/>
        <v>2.56272396789779</v>
      </c>
      <c r="T145" s="15">
        <f t="shared" si="36"/>
        <v>4.3076522761940517</v>
      </c>
      <c r="U145" s="15">
        <f t="shared" si="37"/>
        <v>0.69234772380594833</v>
      </c>
      <c r="V145">
        <f t="shared" si="38"/>
        <v>0.47934537065927774</v>
      </c>
    </row>
    <row r="146" spans="1:22" x14ac:dyDescent="0.25">
      <c r="A146" s="1" t="s">
        <v>3</v>
      </c>
      <c r="B146" s="1" t="s">
        <v>2</v>
      </c>
      <c r="C146" s="1" t="s">
        <v>1</v>
      </c>
      <c r="D146" s="1" t="s">
        <v>7</v>
      </c>
      <c r="E146" s="1">
        <f t="shared" si="26"/>
        <v>2</v>
      </c>
      <c r="F146" s="1">
        <f t="shared" si="27"/>
        <v>1</v>
      </c>
      <c r="G146" s="1">
        <f t="shared" si="28"/>
        <v>2</v>
      </c>
      <c r="H146" s="1" cm="1">
        <f t="array" ref="H146">_xlfn.SWITCH(C146,"Sun",1,"Fri",2,"Sat",3,"Thur",4)</f>
        <v>4</v>
      </c>
      <c r="I146" s="1">
        <v>2</v>
      </c>
      <c r="J146" s="1">
        <v>16.43</v>
      </c>
      <c r="K146" s="5">
        <v>2.2999999999999998</v>
      </c>
      <c r="L146" s="6">
        <f t="shared" si="29"/>
        <v>4</v>
      </c>
      <c r="M146" s="21">
        <v>0.79141893753983505</v>
      </c>
      <c r="N146">
        <f t="shared" si="30"/>
        <v>0.12389548870052471</v>
      </c>
      <c r="O146">
        <f t="shared" si="31"/>
        <v>-8.6985371944713702E-2</v>
      </c>
      <c r="P146">
        <f t="shared" si="32"/>
        <v>0.18214261267554685</v>
      </c>
      <c r="Q146">
        <f t="shared" si="33"/>
        <v>-0.25859623123835324</v>
      </c>
      <c r="R146">
        <f t="shared" si="34"/>
        <v>0.33101762418780722</v>
      </c>
      <c r="S146">
        <f t="shared" si="35"/>
        <v>1.5565824322573265</v>
      </c>
      <c r="T146" s="15">
        <f t="shared" si="36"/>
        <v>2.6394754921779735</v>
      </c>
      <c r="U146" s="15">
        <f t="shared" si="37"/>
        <v>-0.33947549217797368</v>
      </c>
      <c r="V146">
        <f t="shared" si="38"/>
        <v>0.11524360978947747</v>
      </c>
    </row>
    <row r="147" spans="1:22" x14ac:dyDescent="0.25">
      <c r="A147" s="1" t="s">
        <v>3</v>
      </c>
      <c r="B147" s="1" t="s">
        <v>2</v>
      </c>
      <c r="C147" s="1" t="s">
        <v>1</v>
      </c>
      <c r="D147" s="1" t="s">
        <v>7</v>
      </c>
      <c r="E147" s="1">
        <f t="shared" si="26"/>
        <v>2</v>
      </c>
      <c r="F147" s="1">
        <f t="shared" si="27"/>
        <v>1</v>
      </c>
      <c r="G147" s="1">
        <f t="shared" si="28"/>
        <v>2</v>
      </c>
      <c r="H147" s="1" cm="1">
        <f t="array" ref="H147">_xlfn.SWITCH(C147,"Sun",1,"Fri",2,"Sat",3,"Thur",4)</f>
        <v>4</v>
      </c>
      <c r="I147" s="1">
        <v>2</v>
      </c>
      <c r="J147" s="1">
        <v>8.35</v>
      </c>
      <c r="K147" s="5">
        <v>1.5</v>
      </c>
      <c r="L147" s="6">
        <f t="shared" si="29"/>
        <v>4</v>
      </c>
      <c r="M147" s="21">
        <v>0.79141893753983505</v>
      </c>
      <c r="N147">
        <f t="shared" si="30"/>
        <v>0.12389548870052471</v>
      </c>
      <c r="O147">
        <f t="shared" si="31"/>
        <v>-8.6985371944713702E-2</v>
      </c>
      <c r="P147">
        <f t="shared" si="32"/>
        <v>0.18214261267554685</v>
      </c>
      <c r="Q147">
        <f t="shared" si="33"/>
        <v>-0.25859623123835324</v>
      </c>
      <c r="R147">
        <f t="shared" si="34"/>
        <v>0.33101762418780722</v>
      </c>
      <c r="S147">
        <f t="shared" si="35"/>
        <v>0.79108115090375397</v>
      </c>
      <c r="T147" s="15">
        <f t="shared" si="36"/>
        <v>1.8739742108244011</v>
      </c>
      <c r="U147" s="15">
        <f t="shared" si="37"/>
        <v>-0.37397421082440108</v>
      </c>
      <c r="V147">
        <f t="shared" si="38"/>
        <v>0.13985671036173358</v>
      </c>
    </row>
    <row r="148" spans="1:22" x14ac:dyDescent="0.25">
      <c r="A148" s="1" t="s">
        <v>3</v>
      </c>
      <c r="B148" s="1" t="s">
        <v>2</v>
      </c>
      <c r="C148" s="1" t="s">
        <v>1</v>
      </c>
      <c r="D148" s="1" t="s">
        <v>7</v>
      </c>
      <c r="E148" s="1">
        <f t="shared" si="26"/>
        <v>2</v>
      </c>
      <c r="F148" s="1">
        <f t="shared" si="27"/>
        <v>1</v>
      </c>
      <c r="G148" s="1">
        <f t="shared" si="28"/>
        <v>2</v>
      </c>
      <c r="H148" s="1" cm="1">
        <f t="array" ref="H148">_xlfn.SWITCH(C148,"Sun",1,"Fri",2,"Sat",3,"Thur",4)</f>
        <v>4</v>
      </c>
      <c r="I148" s="1">
        <v>3</v>
      </c>
      <c r="J148" s="1">
        <v>18.64</v>
      </c>
      <c r="K148" s="5">
        <v>1.36</v>
      </c>
      <c r="L148" s="6">
        <f t="shared" si="29"/>
        <v>4</v>
      </c>
      <c r="M148" s="21">
        <v>0.79141893753983505</v>
      </c>
      <c r="N148">
        <f t="shared" si="30"/>
        <v>0.12389548870052471</v>
      </c>
      <c r="O148">
        <f t="shared" si="31"/>
        <v>-8.6985371944713702E-2</v>
      </c>
      <c r="P148">
        <f t="shared" si="32"/>
        <v>0.18214261267554685</v>
      </c>
      <c r="Q148">
        <f t="shared" si="33"/>
        <v>-0.25859623123835324</v>
      </c>
      <c r="R148">
        <f t="shared" si="34"/>
        <v>0.49652643628171084</v>
      </c>
      <c r="S148">
        <f t="shared" si="35"/>
        <v>1.76595840153844</v>
      </c>
      <c r="T148" s="15">
        <f t="shared" si="36"/>
        <v>3.0143602735529904</v>
      </c>
      <c r="U148" s="15">
        <f t="shared" si="37"/>
        <v>-1.6543602735529903</v>
      </c>
      <c r="V148">
        <f t="shared" si="38"/>
        <v>2.7369079147103248</v>
      </c>
    </row>
    <row r="149" spans="1:22" x14ac:dyDescent="0.25">
      <c r="A149" s="1" t="s">
        <v>3</v>
      </c>
      <c r="B149" s="1" t="s">
        <v>2</v>
      </c>
      <c r="C149" s="1" t="s">
        <v>1</v>
      </c>
      <c r="D149" s="1" t="s">
        <v>7</v>
      </c>
      <c r="E149" s="1">
        <f t="shared" si="26"/>
        <v>2</v>
      </c>
      <c r="F149" s="1">
        <f t="shared" si="27"/>
        <v>1</v>
      </c>
      <c r="G149" s="1">
        <f t="shared" si="28"/>
        <v>2</v>
      </c>
      <c r="H149" s="1" cm="1">
        <f t="array" ref="H149">_xlfn.SWITCH(C149,"Sun",1,"Fri",2,"Sat",3,"Thur",4)</f>
        <v>4</v>
      </c>
      <c r="I149" s="1">
        <v>2</v>
      </c>
      <c r="J149" s="1">
        <v>11.87</v>
      </c>
      <c r="K149" s="5">
        <v>1.63</v>
      </c>
      <c r="L149" s="6">
        <f t="shared" si="29"/>
        <v>4</v>
      </c>
      <c r="M149" s="21">
        <v>0.79141893753983505</v>
      </c>
      <c r="N149">
        <f t="shared" si="30"/>
        <v>0.12389548870052471</v>
      </c>
      <c r="O149">
        <f t="shared" si="31"/>
        <v>-8.6985371944713702E-2</v>
      </c>
      <c r="P149">
        <f t="shared" si="32"/>
        <v>0.18214261267554685</v>
      </c>
      <c r="Q149">
        <f t="shared" si="33"/>
        <v>-0.25859623123835324</v>
      </c>
      <c r="R149">
        <f t="shared" si="34"/>
        <v>0.33101762418780722</v>
      </c>
      <c r="S149">
        <f t="shared" si="35"/>
        <v>1.1245668576320429</v>
      </c>
      <c r="T149" s="15">
        <f t="shared" si="36"/>
        <v>2.2074599175526899</v>
      </c>
      <c r="U149" s="15">
        <f t="shared" si="37"/>
        <v>-0.57745991755268999</v>
      </c>
      <c r="V149">
        <f t="shared" si="38"/>
        <v>0.33345995637995951</v>
      </c>
    </row>
    <row r="150" spans="1:22" x14ac:dyDescent="0.25">
      <c r="A150" s="1" t="s">
        <v>5</v>
      </c>
      <c r="B150" s="1" t="s">
        <v>2</v>
      </c>
      <c r="C150" s="1" t="s">
        <v>1</v>
      </c>
      <c r="D150" s="1" t="s">
        <v>7</v>
      </c>
      <c r="E150" s="1">
        <f t="shared" si="26"/>
        <v>1</v>
      </c>
      <c r="F150" s="1">
        <f t="shared" si="27"/>
        <v>1</v>
      </c>
      <c r="G150" s="1">
        <f t="shared" si="28"/>
        <v>2</v>
      </c>
      <c r="H150" s="1" cm="1">
        <f t="array" ref="H150">_xlfn.SWITCH(C150,"Sun",1,"Fri",2,"Sat",3,"Thur",4)</f>
        <v>4</v>
      </c>
      <c r="I150" s="1">
        <v>2</v>
      </c>
      <c r="J150" s="1">
        <v>9.7799999999999994</v>
      </c>
      <c r="K150" s="5">
        <v>1.73</v>
      </c>
      <c r="L150" s="6">
        <f t="shared" si="29"/>
        <v>4</v>
      </c>
      <c r="M150" s="21">
        <v>0.79141893753983505</v>
      </c>
      <c r="N150">
        <f t="shared" si="30"/>
        <v>6.1947744350262353E-2</v>
      </c>
      <c r="O150">
        <f t="shared" si="31"/>
        <v>-8.6985371944713702E-2</v>
      </c>
      <c r="P150">
        <f t="shared" si="32"/>
        <v>0.18214261267554685</v>
      </c>
      <c r="Q150">
        <f t="shared" si="33"/>
        <v>-0.25859623123835324</v>
      </c>
      <c r="R150">
        <f t="shared" si="34"/>
        <v>0.33101762418780722</v>
      </c>
      <c r="S150">
        <f t="shared" si="35"/>
        <v>0.92655971926212133</v>
      </c>
      <c r="T150" s="15">
        <f t="shared" si="36"/>
        <v>1.947505034832506</v>
      </c>
      <c r="U150" s="15">
        <f t="shared" si="37"/>
        <v>-0.21750503483250605</v>
      </c>
      <c r="V150">
        <f t="shared" si="38"/>
        <v>4.7308440177489669E-2</v>
      </c>
    </row>
    <row r="151" spans="1:22" x14ac:dyDescent="0.25">
      <c r="A151" s="1" t="s">
        <v>5</v>
      </c>
      <c r="B151" s="1" t="s">
        <v>2</v>
      </c>
      <c r="C151" s="1" t="s">
        <v>1</v>
      </c>
      <c r="D151" s="1" t="s">
        <v>7</v>
      </c>
      <c r="E151" s="1">
        <f t="shared" si="26"/>
        <v>1</v>
      </c>
      <c r="F151" s="1">
        <f t="shared" si="27"/>
        <v>1</v>
      </c>
      <c r="G151" s="1">
        <f t="shared" si="28"/>
        <v>2</v>
      </c>
      <c r="H151" s="1" cm="1">
        <f t="array" ref="H151">_xlfn.SWITCH(C151,"Sun",1,"Fri",2,"Sat",3,"Thur",4)</f>
        <v>4</v>
      </c>
      <c r="I151" s="1">
        <v>2</v>
      </c>
      <c r="J151" s="1">
        <v>7.51</v>
      </c>
      <c r="K151" s="5">
        <v>2</v>
      </c>
      <c r="L151" s="6">
        <f t="shared" si="29"/>
        <v>4</v>
      </c>
      <c r="M151" s="21">
        <v>0.79141893753983505</v>
      </c>
      <c r="N151">
        <f t="shared" si="30"/>
        <v>6.1947744350262353E-2</v>
      </c>
      <c r="O151">
        <f t="shared" si="31"/>
        <v>-8.6985371944713702E-2</v>
      </c>
      <c r="P151">
        <f t="shared" si="32"/>
        <v>0.18214261267554685</v>
      </c>
      <c r="Q151">
        <f t="shared" si="33"/>
        <v>-0.25859623123835324</v>
      </c>
      <c r="R151">
        <f t="shared" si="34"/>
        <v>0.33101762418780722</v>
      </c>
      <c r="S151">
        <f t="shared" si="35"/>
        <v>0.71149933452541225</v>
      </c>
      <c r="T151" s="15">
        <f t="shared" si="36"/>
        <v>1.7324446500957968</v>
      </c>
      <c r="U151" s="15">
        <f t="shared" si="37"/>
        <v>0.26755534990420315</v>
      </c>
      <c r="V151">
        <f t="shared" si="38"/>
        <v>7.1585865262360576E-2</v>
      </c>
    </row>
    <row r="152" spans="1:22" x14ac:dyDescent="0.25">
      <c r="A152" s="1" t="s">
        <v>5</v>
      </c>
      <c r="B152" s="1" t="s">
        <v>2</v>
      </c>
      <c r="C152" s="1" t="s">
        <v>9</v>
      </c>
      <c r="D152" s="1" t="s">
        <v>0</v>
      </c>
      <c r="E152" s="1">
        <f t="shared" si="26"/>
        <v>1</v>
      </c>
      <c r="F152" s="1">
        <f t="shared" si="27"/>
        <v>1</v>
      </c>
      <c r="G152" s="1">
        <f t="shared" si="28"/>
        <v>1</v>
      </c>
      <c r="H152" s="1" cm="1">
        <f t="array" ref="H152">_xlfn.SWITCH(C152,"Sun",1,"Fri",2,"Sat",3,"Thur",4)</f>
        <v>1</v>
      </c>
      <c r="I152" s="1">
        <v>2</v>
      </c>
      <c r="J152" s="1">
        <v>14.07</v>
      </c>
      <c r="K152" s="5">
        <v>2.5</v>
      </c>
      <c r="L152" s="6">
        <f t="shared" si="29"/>
        <v>1</v>
      </c>
      <c r="M152" s="21">
        <v>0.79141893753983505</v>
      </c>
      <c r="N152">
        <f t="shared" si="30"/>
        <v>6.1947744350262353E-2</v>
      </c>
      <c r="O152">
        <f t="shared" si="31"/>
        <v>-8.6985371944713702E-2</v>
      </c>
      <c r="P152">
        <f t="shared" si="32"/>
        <v>9.1071306337773425E-2</v>
      </c>
      <c r="Q152">
        <f t="shared" si="33"/>
        <v>-6.4649057809588309E-2</v>
      </c>
      <c r="R152">
        <f t="shared" si="34"/>
        <v>0.33101762418780722</v>
      </c>
      <c r="S152">
        <f t="shared" si="35"/>
        <v>1.3329954243372237</v>
      </c>
      <c r="T152" s="15">
        <f t="shared" si="36"/>
        <v>2.4568166069985997</v>
      </c>
      <c r="U152" s="15">
        <f t="shared" si="37"/>
        <v>4.3183393001400283E-2</v>
      </c>
      <c r="V152">
        <f t="shared" si="38"/>
        <v>1.8648054311133869E-3</v>
      </c>
    </row>
    <row r="153" spans="1:22" x14ac:dyDescent="0.25">
      <c r="A153" s="1" t="s">
        <v>5</v>
      </c>
      <c r="B153" s="1" t="s">
        <v>2</v>
      </c>
      <c r="C153" s="1" t="s">
        <v>9</v>
      </c>
      <c r="D153" s="1" t="s">
        <v>0</v>
      </c>
      <c r="E153" s="1">
        <f t="shared" si="26"/>
        <v>1</v>
      </c>
      <c r="F153" s="1">
        <f t="shared" si="27"/>
        <v>1</v>
      </c>
      <c r="G153" s="1">
        <f t="shared" si="28"/>
        <v>1</v>
      </c>
      <c r="H153" s="1" cm="1">
        <f t="array" ref="H153">_xlfn.SWITCH(C153,"Sun",1,"Fri",2,"Sat",3,"Thur",4)</f>
        <v>1</v>
      </c>
      <c r="I153" s="1">
        <v>2</v>
      </c>
      <c r="J153" s="1">
        <v>13.13</v>
      </c>
      <c r="K153" s="5">
        <v>2</v>
      </c>
      <c r="L153" s="6">
        <f t="shared" si="29"/>
        <v>1</v>
      </c>
      <c r="M153" s="21">
        <v>0.79141893753983505</v>
      </c>
      <c r="N153">
        <f t="shared" si="30"/>
        <v>6.1947744350262353E-2</v>
      </c>
      <c r="O153">
        <f t="shared" si="31"/>
        <v>-8.6985371944713702E-2</v>
      </c>
      <c r="P153">
        <f t="shared" si="32"/>
        <v>9.1071306337773425E-2</v>
      </c>
      <c r="Q153">
        <f t="shared" si="33"/>
        <v>-6.4649057809588309E-2</v>
      </c>
      <c r="R153">
        <f t="shared" si="34"/>
        <v>0.33101762418780722</v>
      </c>
      <c r="S153">
        <f t="shared" si="35"/>
        <v>1.2439395821995556</v>
      </c>
      <c r="T153" s="15">
        <f t="shared" si="36"/>
        <v>2.3677607648609316</v>
      </c>
      <c r="U153" s="15">
        <f t="shared" si="37"/>
        <v>-0.36776076486093157</v>
      </c>
      <c r="V153">
        <f t="shared" si="38"/>
        <v>0.1352479801710974</v>
      </c>
    </row>
    <row r="154" spans="1:22" x14ac:dyDescent="0.25">
      <c r="A154" s="1" t="s">
        <v>5</v>
      </c>
      <c r="B154" s="1" t="s">
        <v>2</v>
      </c>
      <c r="C154" s="1" t="s">
        <v>9</v>
      </c>
      <c r="D154" s="1" t="s">
        <v>0</v>
      </c>
      <c r="E154" s="1">
        <f t="shared" si="26"/>
        <v>1</v>
      </c>
      <c r="F154" s="1">
        <f t="shared" si="27"/>
        <v>1</v>
      </c>
      <c r="G154" s="1">
        <f t="shared" si="28"/>
        <v>1</v>
      </c>
      <c r="H154" s="1" cm="1">
        <f t="array" ref="H154">_xlfn.SWITCH(C154,"Sun",1,"Fri",2,"Sat",3,"Thur",4)</f>
        <v>1</v>
      </c>
      <c r="I154" s="1">
        <v>3</v>
      </c>
      <c r="J154" s="1">
        <v>17.260000000000002</v>
      </c>
      <c r="K154" s="5">
        <v>2.74</v>
      </c>
      <c r="L154" s="6">
        <f t="shared" si="29"/>
        <v>1</v>
      </c>
      <c r="M154" s="21">
        <v>0.79141893753983505</v>
      </c>
      <c r="N154">
        <f t="shared" si="30"/>
        <v>6.1947744350262353E-2</v>
      </c>
      <c r="O154">
        <f t="shared" si="31"/>
        <v>-8.6985371944713702E-2</v>
      </c>
      <c r="P154">
        <f t="shared" si="32"/>
        <v>9.1071306337773425E-2</v>
      </c>
      <c r="Q154">
        <f t="shared" si="33"/>
        <v>-6.4649057809588309E-2</v>
      </c>
      <c r="R154">
        <f t="shared" si="34"/>
        <v>0.49652643628171084</v>
      </c>
      <c r="S154">
        <f t="shared" si="35"/>
        <v>1.6352168460597358</v>
      </c>
      <c r="T154" s="15">
        <f t="shared" si="36"/>
        <v>2.9245468408150153</v>
      </c>
      <c r="U154" s="15">
        <f t="shared" si="37"/>
        <v>-0.18454684081501505</v>
      </c>
      <c r="V154">
        <f t="shared" si="38"/>
        <v>3.4057536454802501E-2</v>
      </c>
    </row>
    <row r="155" spans="1:22" x14ac:dyDescent="0.25">
      <c r="A155" s="1" t="s">
        <v>5</v>
      </c>
      <c r="B155" s="1" t="s">
        <v>2</v>
      </c>
      <c r="C155" s="1" t="s">
        <v>9</v>
      </c>
      <c r="D155" s="1" t="s">
        <v>0</v>
      </c>
      <c r="E155" s="1">
        <f t="shared" si="26"/>
        <v>1</v>
      </c>
      <c r="F155" s="1">
        <f t="shared" si="27"/>
        <v>1</v>
      </c>
      <c r="G155" s="1">
        <f t="shared" si="28"/>
        <v>1</v>
      </c>
      <c r="H155" s="1" cm="1">
        <f t="array" ref="H155">_xlfn.SWITCH(C155,"Sun",1,"Fri",2,"Sat",3,"Thur",4)</f>
        <v>1</v>
      </c>
      <c r="I155" s="1">
        <v>4</v>
      </c>
      <c r="J155" s="1">
        <v>24.55</v>
      </c>
      <c r="K155" s="5">
        <v>2</v>
      </c>
      <c r="L155" s="6">
        <f t="shared" si="29"/>
        <v>1</v>
      </c>
      <c r="M155" s="21">
        <v>0.79141893753983505</v>
      </c>
      <c r="N155">
        <f t="shared" si="30"/>
        <v>6.1947744350262353E-2</v>
      </c>
      <c r="O155">
        <f t="shared" si="31"/>
        <v>-8.6985371944713702E-2</v>
      </c>
      <c r="P155">
        <f t="shared" si="32"/>
        <v>9.1071306337773425E-2</v>
      </c>
      <c r="Q155">
        <f t="shared" si="33"/>
        <v>-6.4649057809588309E-2</v>
      </c>
      <c r="R155">
        <f t="shared" si="34"/>
        <v>0.66203524837561445</v>
      </c>
      <c r="S155">
        <f t="shared" si="35"/>
        <v>2.3258733239146299</v>
      </c>
      <c r="T155" s="15">
        <f t="shared" si="36"/>
        <v>3.7807121307638134</v>
      </c>
      <c r="U155" s="15">
        <f t="shared" si="37"/>
        <v>-1.7807121307638134</v>
      </c>
      <c r="V155">
        <f t="shared" si="38"/>
        <v>3.1709356926494006</v>
      </c>
    </row>
    <row r="156" spans="1:22" x14ac:dyDescent="0.25">
      <c r="A156" s="1" t="s">
        <v>5</v>
      </c>
      <c r="B156" s="1" t="s">
        <v>2</v>
      </c>
      <c r="C156" s="1" t="s">
        <v>9</v>
      </c>
      <c r="D156" s="1" t="s">
        <v>0</v>
      </c>
      <c r="E156" s="1">
        <f t="shared" si="26"/>
        <v>1</v>
      </c>
      <c r="F156" s="1">
        <f t="shared" si="27"/>
        <v>1</v>
      </c>
      <c r="G156" s="1">
        <f t="shared" si="28"/>
        <v>1</v>
      </c>
      <c r="H156" s="1" cm="1">
        <f t="array" ref="H156">_xlfn.SWITCH(C156,"Sun",1,"Fri",2,"Sat",3,"Thur",4)</f>
        <v>1</v>
      </c>
      <c r="I156" s="1">
        <v>4</v>
      </c>
      <c r="J156" s="1">
        <v>19.77</v>
      </c>
      <c r="K156" s="5">
        <v>2</v>
      </c>
      <c r="L156" s="6">
        <f t="shared" si="29"/>
        <v>1</v>
      </c>
      <c r="M156" s="21">
        <v>0.79141893753983505</v>
      </c>
      <c r="N156">
        <f t="shared" si="30"/>
        <v>6.1947744350262353E-2</v>
      </c>
      <c r="O156">
        <f t="shared" si="31"/>
        <v>-8.6985371944713702E-2</v>
      </c>
      <c r="P156">
        <f t="shared" si="32"/>
        <v>9.1071306337773425E-2</v>
      </c>
      <c r="Q156">
        <f t="shared" si="33"/>
        <v>-6.4649057809588309E-2</v>
      </c>
      <c r="R156">
        <f t="shared" si="34"/>
        <v>0.66203524837561445</v>
      </c>
      <c r="S156">
        <f t="shared" si="35"/>
        <v>1.8730148926188281</v>
      </c>
      <c r="T156" s="15">
        <f t="shared" si="36"/>
        <v>3.3278536994680117</v>
      </c>
      <c r="U156" s="15">
        <f t="shared" si="37"/>
        <v>-1.3278536994680117</v>
      </c>
      <c r="V156">
        <f t="shared" si="38"/>
        <v>1.7631954471908846</v>
      </c>
    </row>
    <row r="157" spans="1:22" x14ac:dyDescent="0.25">
      <c r="A157" s="1" t="s">
        <v>3</v>
      </c>
      <c r="B157" s="1" t="s">
        <v>2</v>
      </c>
      <c r="C157" s="1" t="s">
        <v>9</v>
      </c>
      <c r="D157" s="1" t="s">
        <v>0</v>
      </c>
      <c r="E157" s="1">
        <f t="shared" si="26"/>
        <v>2</v>
      </c>
      <c r="F157" s="1">
        <f t="shared" si="27"/>
        <v>1</v>
      </c>
      <c r="G157" s="1">
        <f t="shared" si="28"/>
        <v>1</v>
      </c>
      <c r="H157" s="1" cm="1">
        <f t="array" ref="H157">_xlfn.SWITCH(C157,"Sun",1,"Fri",2,"Sat",3,"Thur",4)</f>
        <v>1</v>
      </c>
      <c r="I157" s="1">
        <v>5</v>
      </c>
      <c r="J157" s="1">
        <v>29.85</v>
      </c>
      <c r="K157" s="5">
        <v>5.14</v>
      </c>
      <c r="L157" s="6">
        <f t="shared" si="29"/>
        <v>1</v>
      </c>
      <c r="M157" s="21">
        <v>0.79141893753983505</v>
      </c>
      <c r="N157">
        <f t="shared" si="30"/>
        <v>0.12389548870052471</v>
      </c>
      <c r="O157">
        <f t="shared" si="31"/>
        <v>-8.6985371944713702E-2</v>
      </c>
      <c r="P157">
        <f t="shared" si="32"/>
        <v>9.1071306337773425E-2</v>
      </c>
      <c r="Q157">
        <f t="shared" si="33"/>
        <v>-6.4649057809588309E-2</v>
      </c>
      <c r="R157">
        <f t="shared" si="34"/>
        <v>0.82754406046951812</v>
      </c>
      <c r="S157">
        <f t="shared" si="35"/>
        <v>2.8279966891589288</v>
      </c>
      <c r="T157" s="15">
        <f t="shared" si="36"/>
        <v>4.5102920524522778</v>
      </c>
      <c r="U157" s="15">
        <f t="shared" si="37"/>
        <v>0.62970794754772186</v>
      </c>
      <c r="V157">
        <f t="shared" si="38"/>
        <v>0.3965320992047644</v>
      </c>
    </row>
    <row r="158" spans="1:22" x14ac:dyDescent="0.25">
      <c r="A158" s="1" t="s">
        <v>5</v>
      </c>
      <c r="B158" s="1" t="s">
        <v>2</v>
      </c>
      <c r="C158" s="1" t="s">
        <v>9</v>
      </c>
      <c r="D158" s="1" t="s">
        <v>0</v>
      </c>
      <c r="E158" s="1">
        <f t="shared" si="26"/>
        <v>1</v>
      </c>
      <c r="F158" s="1">
        <f t="shared" si="27"/>
        <v>1</v>
      </c>
      <c r="G158" s="1">
        <f t="shared" si="28"/>
        <v>1</v>
      </c>
      <c r="H158" s="1" cm="1">
        <f t="array" ref="H158">_xlfn.SWITCH(C158,"Sun",1,"Fri",2,"Sat",3,"Thur",4)</f>
        <v>1</v>
      </c>
      <c r="I158" s="1">
        <v>6</v>
      </c>
      <c r="J158" s="1">
        <v>48.17</v>
      </c>
      <c r="K158" s="5">
        <v>5</v>
      </c>
      <c r="L158" s="6">
        <f t="shared" si="29"/>
        <v>1</v>
      </c>
      <c r="M158" s="21">
        <v>0.79141893753983505</v>
      </c>
      <c r="N158">
        <f t="shared" si="30"/>
        <v>6.1947744350262353E-2</v>
      </c>
      <c r="O158">
        <f t="shared" si="31"/>
        <v>-8.6985371944713702E-2</v>
      </c>
      <c r="P158">
        <f t="shared" si="32"/>
        <v>9.1071306337773425E-2</v>
      </c>
      <c r="Q158">
        <f t="shared" si="33"/>
        <v>-6.4649057809588309E-2</v>
      </c>
      <c r="R158">
        <f t="shared" si="34"/>
        <v>0.99305287256342167</v>
      </c>
      <c r="S158">
        <f t="shared" si="35"/>
        <v>4.5636382082675242</v>
      </c>
      <c r="T158" s="15">
        <f t="shared" si="36"/>
        <v>6.3494946393045151</v>
      </c>
      <c r="U158" s="15">
        <f t="shared" si="37"/>
        <v>-1.3494946393045151</v>
      </c>
      <c r="V158">
        <f t="shared" si="38"/>
        <v>1.8211357815116231</v>
      </c>
    </row>
    <row r="159" spans="1:22" x14ac:dyDescent="0.25">
      <c r="A159" s="1" t="s">
        <v>3</v>
      </c>
      <c r="B159" s="1" t="s">
        <v>2</v>
      </c>
      <c r="C159" s="1" t="s">
        <v>9</v>
      </c>
      <c r="D159" s="1" t="s">
        <v>0</v>
      </c>
      <c r="E159" s="1">
        <f t="shared" si="26"/>
        <v>2</v>
      </c>
      <c r="F159" s="1">
        <f t="shared" si="27"/>
        <v>1</v>
      </c>
      <c r="G159" s="1">
        <f t="shared" si="28"/>
        <v>1</v>
      </c>
      <c r="H159" s="1" cm="1">
        <f t="array" ref="H159">_xlfn.SWITCH(C159,"Sun",1,"Fri",2,"Sat",3,"Thur",4)</f>
        <v>1</v>
      </c>
      <c r="I159" s="1">
        <v>4</v>
      </c>
      <c r="J159" s="1">
        <v>25</v>
      </c>
      <c r="K159" s="5">
        <v>3.75</v>
      </c>
      <c r="L159" s="6">
        <f t="shared" si="29"/>
        <v>1</v>
      </c>
      <c r="M159" s="21">
        <v>0.79141893753983505</v>
      </c>
      <c r="N159">
        <f t="shared" si="30"/>
        <v>0.12389548870052471</v>
      </c>
      <c r="O159">
        <f t="shared" si="31"/>
        <v>-8.6985371944713702E-2</v>
      </c>
      <c r="P159">
        <f t="shared" si="32"/>
        <v>9.1071306337773425E-2</v>
      </c>
      <c r="Q159">
        <f t="shared" si="33"/>
        <v>-6.4649057809588309E-2</v>
      </c>
      <c r="R159">
        <f t="shared" si="34"/>
        <v>0.66203524837561445</v>
      </c>
      <c r="S159">
        <f t="shared" si="35"/>
        <v>2.3685064398315987</v>
      </c>
      <c r="T159" s="15">
        <f t="shared" si="36"/>
        <v>3.8852929910310445</v>
      </c>
      <c r="U159" s="15">
        <f t="shared" si="37"/>
        <v>-0.13529299103104453</v>
      </c>
      <c r="V159">
        <f t="shared" si="38"/>
        <v>1.8304193422126296E-2</v>
      </c>
    </row>
    <row r="160" spans="1:22" x14ac:dyDescent="0.25">
      <c r="A160" s="1" t="s">
        <v>3</v>
      </c>
      <c r="B160" s="1" t="s">
        <v>2</v>
      </c>
      <c r="C160" s="1" t="s">
        <v>9</v>
      </c>
      <c r="D160" s="1" t="s">
        <v>0</v>
      </c>
      <c r="E160" s="1">
        <f t="shared" si="26"/>
        <v>2</v>
      </c>
      <c r="F160" s="1">
        <f t="shared" si="27"/>
        <v>1</v>
      </c>
      <c r="G160" s="1">
        <f t="shared" si="28"/>
        <v>1</v>
      </c>
      <c r="H160" s="1" cm="1">
        <f t="array" ref="H160">_xlfn.SWITCH(C160,"Sun",1,"Fri",2,"Sat",3,"Thur",4)</f>
        <v>1</v>
      </c>
      <c r="I160" s="1">
        <v>2</v>
      </c>
      <c r="J160" s="1">
        <v>13.39</v>
      </c>
      <c r="K160" s="5">
        <v>2.61</v>
      </c>
      <c r="L160" s="6">
        <f t="shared" si="29"/>
        <v>1</v>
      </c>
      <c r="M160" s="21">
        <v>0.79141893753983505</v>
      </c>
      <c r="N160">
        <f t="shared" si="30"/>
        <v>0.12389548870052471</v>
      </c>
      <c r="O160">
        <f t="shared" si="31"/>
        <v>-8.6985371944713702E-2</v>
      </c>
      <c r="P160">
        <f t="shared" si="32"/>
        <v>9.1071306337773425E-2</v>
      </c>
      <c r="Q160">
        <f t="shared" si="33"/>
        <v>-6.4649057809588309E-2</v>
      </c>
      <c r="R160">
        <f t="shared" si="34"/>
        <v>0.33101762418780722</v>
      </c>
      <c r="S160">
        <f t="shared" si="35"/>
        <v>1.2685720491738044</v>
      </c>
      <c r="T160" s="15">
        <f t="shared" si="36"/>
        <v>2.4543409761854429</v>
      </c>
      <c r="U160" s="15">
        <f t="shared" si="37"/>
        <v>0.15565902381455698</v>
      </c>
      <c r="V160">
        <f t="shared" si="38"/>
        <v>2.4229731694900818E-2</v>
      </c>
    </row>
    <row r="161" spans="1:22" x14ac:dyDescent="0.25">
      <c r="A161" s="1" t="s">
        <v>5</v>
      </c>
      <c r="B161" s="1" t="s">
        <v>2</v>
      </c>
      <c r="C161" s="1" t="s">
        <v>9</v>
      </c>
      <c r="D161" s="1" t="s">
        <v>0</v>
      </c>
      <c r="E161" s="1">
        <f t="shared" si="26"/>
        <v>1</v>
      </c>
      <c r="F161" s="1">
        <f t="shared" si="27"/>
        <v>1</v>
      </c>
      <c r="G161" s="1">
        <f t="shared" si="28"/>
        <v>1</v>
      </c>
      <c r="H161" s="1" cm="1">
        <f t="array" ref="H161">_xlfn.SWITCH(C161,"Sun",1,"Fri",2,"Sat",3,"Thur",4)</f>
        <v>1</v>
      </c>
      <c r="I161" s="1">
        <v>4</v>
      </c>
      <c r="J161" s="1">
        <v>16.489999999999998</v>
      </c>
      <c r="K161" s="5">
        <v>2</v>
      </c>
      <c r="L161" s="6">
        <f t="shared" si="29"/>
        <v>1</v>
      </c>
      <c r="M161" s="21">
        <v>0.79141893753983505</v>
      </c>
      <c r="N161">
        <f t="shared" si="30"/>
        <v>6.1947744350262353E-2</v>
      </c>
      <c r="O161">
        <f t="shared" si="31"/>
        <v>-8.6985371944713702E-2</v>
      </c>
      <c r="P161">
        <f t="shared" si="32"/>
        <v>9.1071306337773425E-2</v>
      </c>
      <c r="Q161">
        <f t="shared" si="33"/>
        <v>-6.4649057809588309E-2</v>
      </c>
      <c r="R161">
        <f t="shared" si="34"/>
        <v>0.66203524837561445</v>
      </c>
      <c r="S161">
        <f t="shared" si="35"/>
        <v>1.5622668477129222</v>
      </c>
      <c r="T161" s="15">
        <f t="shared" si="36"/>
        <v>3.0171056545621058</v>
      </c>
      <c r="U161" s="15">
        <f t="shared" si="37"/>
        <v>-1.0171056545621058</v>
      </c>
      <c r="V161">
        <f t="shared" si="38"/>
        <v>1.0345039125422097</v>
      </c>
    </row>
    <row r="162" spans="1:22" x14ac:dyDescent="0.25">
      <c r="A162" s="1" t="s">
        <v>5</v>
      </c>
      <c r="B162" s="1" t="s">
        <v>2</v>
      </c>
      <c r="C162" s="1" t="s">
        <v>9</v>
      </c>
      <c r="D162" s="1" t="s">
        <v>0</v>
      </c>
      <c r="E162" s="1">
        <f t="shared" si="26"/>
        <v>1</v>
      </c>
      <c r="F162" s="1">
        <f t="shared" si="27"/>
        <v>1</v>
      </c>
      <c r="G162" s="1">
        <f t="shared" si="28"/>
        <v>1</v>
      </c>
      <c r="H162" s="1" cm="1">
        <f t="array" ref="H162">_xlfn.SWITCH(C162,"Sun",1,"Fri",2,"Sat",3,"Thur",4)</f>
        <v>1</v>
      </c>
      <c r="I162" s="1">
        <v>4</v>
      </c>
      <c r="J162" s="1">
        <v>21.5</v>
      </c>
      <c r="K162" s="5">
        <v>3.5</v>
      </c>
      <c r="L162" s="6">
        <f t="shared" si="29"/>
        <v>1</v>
      </c>
      <c r="M162" s="21">
        <v>0.79141893753983505</v>
      </c>
      <c r="N162">
        <f t="shared" si="30"/>
        <v>6.1947744350262353E-2</v>
      </c>
      <c r="O162">
        <f t="shared" si="31"/>
        <v>-8.6985371944713702E-2</v>
      </c>
      <c r="P162">
        <f t="shared" si="32"/>
        <v>9.1071306337773425E-2</v>
      </c>
      <c r="Q162">
        <f t="shared" si="33"/>
        <v>-6.4649057809588309E-2</v>
      </c>
      <c r="R162">
        <f t="shared" si="34"/>
        <v>0.66203524837561445</v>
      </c>
      <c r="S162">
        <f t="shared" si="35"/>
        <v>2.0369155382551747</v>
      </c>
      <c r="T162" s="15">
        <f t="shared" si="36"/>
        <v>3.4917543451043578</v>
      </c>
      <c r="U162" s="15">
        <f t="shared" si="37"/>
        <v>8.2456548956422182E-3</v>
      </c>
      <c r="V162">
        <f t="shared" si="38"/>
        <v>6.7990824658028474E-5</v>
      </c>
    </row>
    <row r="163" spans="1:22" x14ac:dyDescent="0.25">
      <c r="A163" s="1" t="s">
        <v>5</v>
      </c>
      <c r="B163" s="1" t="s">
        <v>2</v>
      </c>
      <c r="C163" s="1" t="s">
        <v>9</v>
      </c>
      <c r="D163" s="1" t="s">
        <v>0</v>
      </c>
      <c r="E163" s="1">
        <f t="shared" si="26"/>
        <v>1</v>
      </c>
      <c r="F163" s="1">
        <f t="shared" si="27"/>
        <v>1</v>
      </c>
      <c r="G163" s="1">
        <f t="shared" si="28"/>
        <v>1</v>
      </c>
      <c r="H163" s="1" cm="1">
        <f t="array" ref="H163">_xlfn.SWITCH(C163,"Sun",1,"Fri",2,"Sat",3,"Thur",4)</f>
        <v>1</v>
      </c>
      <c r="I163" s="1">
        <v>2</v>
      </c>
      <c r="J163" s="1">
        <v>12.66</v>
      </c>
      <c r="K163" s="5">
        <v>2.5</v>
      </c>
      <c r="L163" s="6">
        <f t="shared" si="29"/>
        <v>1</v>
      </c>
      <c r="M163" s="21">
        <v>0.79141893753983505</v>
      </c>
      <c r="N163">
        <f t="shared" si="30"/>
        <v>6.1947744350262353E-2</v>
      </c>
      <c r="O163">
        <f t="shared" si="31"/>
        <v>-8.6985371944713702E-2</v>
      </c>
      <c r="P163">
        <f t="shared" si="32"/>
        <v>9.1071306337773425E-2</v>
      </c>
      <c r="Q163">
        <f t="shared" si="33"/>
        <v>-6.4649057809588309E-2</v>
      </c>
      <c r="R163">
        <f t="shared" si="34"/>
        <v>0.33101762418780722</v>
      </c>
      <c r="S163">
        <f t="shared" si="35"/>
        <v>1.1994116611307215</v>
      </c>
      <c r="T163" s="15">
        <f t="shared" si="36"/>
        <v>2.3232328437920975</v>
      </c>
      <c r="U163" s="15">
        <f t="shared" si="37"/>
        <v>0.17676715620790251</v>
      </c>
      <c r="V163">
        <f t="shared" si="38"/>
        <v>3.1246627513829006E-2</v>
      </c>
    </row>
    <row r="164" spans="1:22" x14ac:dyDescent="0.25">
      <c r="A164" s="1" t="s">
        <v>3</v>
      </c>
      <c r="B164" s="1" t="s">
        <v>2</v>
      </c>
      <c r="C164" s="1" t="s">
        <v>9</v>
      </c>
      <c r="D164" s="1" t="s">
        <v>0</v>
      </c>
      <c r="E164" s="1">
        <f t="shared" si="26"/>
        <v>2</v>
      </c>
      <c r="F164" s="1">
        <f t="shared" si="27"/>
        <v>1</v>
      </c>
      <c r="G164" s="1">
        <f t="shared" si="28"/>
        <v>1</v>
      </c>
      <c r="H164" s="1" cm="1">
        <f t="array" ref="H164">_xlfn.SWITCH(C164,"Sun",1,"Fri",2,"Sat",3,"Thur",4)</f>
        <v>1</v>
      </c>
      <c r="I164" s="1">
        <v>3</v>
      </c>
      <c r="J164" s="1">
        <v>16.21</v>
      </c>
      <c r="K164" s="5">
        <v>2</v>
      </c>
      <c r="L164" s="6">
        <f t="shared" si="29"/>
        <v>1</v>
      </c>
      <c r="M164" s="21">
        <v>0.79141893753983505</v>
      </c>
      <c r="N164">
        <f t="shared" si="30"/>
        <v>0.12389548870052471</v>
      </c>
      <c r="O164">
        <f t="shared" si="31"/>
        <v>-8.6985371944713702E-2</v>
      </c>
      <c r="P164">
        <f t="shared" si="32"/>
        <v>9.1071306337773425E-2</v>
      </c>
      <c r="Q164">
        <f t="shared" si="33"/>
        <v>-6.4649057809588309E-2</v>
      </c>
      <c r="R164">
        <f t="shared" si="34"/>
        <v>0.49652643628171084</v>
      </c>
      <c r="S164">
        <f t="shared" si="35"/>
        <v>1.5357395755868086</v>
      </c>
      <c r="T164" s="15">
        <f t="shared" si="36"/>
        <v>2.8870173146923506</v>
      </c>
      <c r="U164" s="15">
        <f t="shared" si="37"/>
        <v>-0.88701731469235057</v>
      </c>
      <c r="V164">
        <f t="shared" si="38"/>
        <v>0.78679971656402847</v>
      </c>
    </row>
    <row r="165" spans="1:22" x14ac:dyDescent="0.25">
      <c r="A165" s="1" t="s">
        <v>5</v>
      </c>
      <c r="B165" s="1" t="s">
        <v>2</v>
      </c>
      <c r="C165" s="1" t="s">
        <v>9</v>
      </c>
      <c r="D165" s="1" t="s">
        <v>0</v>
      </c>
      <c r="E165" s="1">
        <f t="shared" si="26"/>
        <v>1</v>
      </c>
      <c r="F165" s="1">
        <f t="shared" si="27"/>
        <v>1</v>
      </c>
      <c r="G165" s="1">
        <f t="shared" si="28"/>
        <v>1</v>
      </c>
      <c r="H165" s="1" cm="1">
        <f t="array" ref="H165">_xlfn.SWITCH(C165,"Sun",1,"Fri",2,"Sat",3,"Thur",4)</f>
        <v>1</v>
      </c>
      <c r="I165" s="1">
        <v>2</v>
      </c>
      <c r="J165" s="1">
        <v>13.81</v>
      </c>
      <c r="K165" s="5">
        <v>2</v>
      </c>
      <c r="L165" s="6">
        <f t="shared" si="29"/>
        <v>1</v>
      </c>
      <c r="M165" s="21">
        <v>0.79141893753983505</v>
      </c>
      <c r="N165">
        <f t="shared" si="30"/>
        <v>6.1947744350262353E-2</v>
      </c>
      <c r="O165">
        <f t="shared" si="31"/>
        <v>-8.6985371944713702E-2</v>
      </c>
      <c r="P165">
        <f t="shared" si="32"/>
        <v>9.1071306337773425E-2</v>
      </c>
      <c r="Q165">
        <f t="shared" si="33"/>
        <v>-6.4649057809588309E-2</v>
      </c>
      <c r="R165">
        <f t="shared" si="34"/>
        <v>0.33101762418780722</v>
      </c>
      <c r="S165">
        <f t="shared" si="35"/>
        <v>1.3083629573629751</v>
      </c>
      <c r="T165" s="15">
        <f t="shared" si="36"/>
        <v>2.4321841400243516</v>
      </c>
      <c r="U165" s="15">
        <f t="shared" si="37"/>
        <v>-0.43218414002435157</v>
      </c>
      <c r="V165">
        <f t="shared" si="38"/>
        <v>0.18678313088858833</v>
      </c>
    </row>
    <row r="166" spans="1:22" x14ac:dyDescent="0.25">
      <c r="A166" s="1" t="s">
        <v>3</v>
      </c>
      <c r="B166" s="1" t="s">
        <v>6</v>
      </c>
      <c r="C166" s="1" t="s">
        <v>9</v>
      </c>
      <c r="D166" s="1" t="s">
        <v>0</v>
      </c>
      <c r="E166" s="1">
        <f t="shared" si="26"/>
        <v>2</v>
      </c>
      <c r="F166" s="1">
        <f t="shared" si="27"/>
        <v>2</v>
      </c>
      <c r="G166" s="1">
        <f t="shared" si="28"/>
        <v>1</v>
      </c>
      <c r="H166" s="1" cm="1">
        <f t="array" ref="H166">_xlfn.SWITCH(C166,"Sun",1,"Fri",2,"Sat",3,"Thur",4)</f>
        <v>1</v>
      </c>
      <c r="I166" s="1">
        <v>2</v>
      </c>
      <c r="J166" s="1">
        <v>17.510000000000002</v>
      </c>
      <c r="K166" s="5">
        <v>3</v>
      </c>
      <c r="L166" s="6">
        <f t="shared" si="29"/>
        <v>1</v>
      </c>
      <c r="M166" s="21">
        <v>0.79141893753983505</v>
      </c>
      <c r="N166">
        <f t="shared" si="30"/>
        <v>0.12389548870052471</v>
      </c>
      <c r="O166">
        <f t="shared" si="31"/>
        <v>-0.1739707438894274</v>
      </c>
      <c r="P166">
        <f t="shared" si="32"/>
        <v>9.1071306337773425E-2</v>
      </c>
      <c r="Q166">
        <f t="shared" si="33"/>
        <v>-6.4649057809588309E-2</v>
      </c>
      <c r="R166">
        <f t="shared" si="34"/>
        <v>0.33101762418780722</v>
      </c>
      <c r="S166">
        <f t="shared" si="35"/>
        <v>1.6589019104580518</v>
      </c>
      <c r="T166" s="15">
        <f t="shared" si="36"/>
        <v>2.7576854655249763</v>
      </c>
      <c r="U166" s="15">
        <f t="shared" si="37"/>
        <v>0.24231453447502371</v>
      </c>
      <c r="V166">
        <f t="shared" si="38"/>
        <v>5.8716333617847456E-2</v>
      </c>
    </row>
    <row r="167" spans="1:22" x14ac:dyDescent="0.25">
      <c r="A167" s="1" t="s">
        <v>5</v>
      </c>
      <c r="B167" s="1" t="s">
        <v>2</v>
      </c>
      <c r="C167" s="1" t="s">
        <v>9</v>
      </c>
      <c r="D167" s="1" t="s">
        <v>0</v>
      </c>
      <c r="E167" s="1">
        <f t="shared" si="26"/>
        <v>1</v>
      </c>
      <c r="F167" s="1">
        <f t="shared" si="27"/>
        <v>1</v>
      </c>
      <c r="G167" s="1">
        <f t="shared" si="28"/>
        <v>1</v>
      </c>
      <c r="H167" s="1" cm="1">
        <f t="array" ref="H167">_xlfn.SWITCH(C167,"Sun",1,"Fri",2,"Sat",3,"Thur",4)</f>
        <v>1</v>
      </c>
      <c r="I167" s="1">
        <v>3</v>
      </c>
      <c r="J167" s="1">
        <v>24.52</v>
      </c>
      <c r="K167" s="5">
        <v>3.48</v>
      </c>
      <c r="L167" s="6">
        <f t="shared" si="29"/>
        <v>1</v>
      </c>
      <c r="M167" s="21">
        <v>0.79141893753983505</v>
      </c>
      <c r="N167">
        <f t="shared" si="30"/>
        <v>6.1947744350262353E-2</v>
      </c>
      <c r="O167">
        <f t="shared" si="31"/>
        <v>-8.6985371944713702E-2</v>
      </c>
      <c r="P167">
        <f t="shared" si="32"/>
        <v>9.1071306337773425E-2</v>
      </c>
      <c r="Q167">
        <f t="shared" si="33"/>
        <v>-6.4649057809588309E-2</v>
      </c>
      <c r="R167">
        <f t="shared" si="34"/>
        <v>0.49652643628171084</v>
      </c>
      <c r="S167">
        <f t="shared" si="35"/>
        <v>2.323031116186832</v>
      </c>
      <c r="T167" s="15">
        <f t="shared" si="36"/>
        <v>3.6123611109421114</v>
      </c>
      <c r="U167" s="15">
        <f t="shared" si="37"/>
        <v>-0.13236111094211145</v>
      </c>
      <c r="V167">
        <f t="shared" si="38"/>
        <v>1.7519463689829935E-2</v>
      </c>
    </row>
    <row r="168" spans="1:22" x14ac:dyDescent="0.25">
      <c r="A168" s="1" t="s">
        <v>5</v>
      </c>
      <c r="B168" s="1" t="s">
        <v>2</v>
      </c>
      <c r="C168" s="1" t="s">
        <v>9</v>
      </c>
      <c r="D168" s="1" t="s">
        <v>0</v>
      </c>
      <c r="E168" s="1">
        <f t="shared" si="26"/>
        <v>1</v>
      </c>
      <c r="F168" s="1">
        <f t="shared" si="27"/>
        <v>1</v>
      </c>
      <c r="G168" s="1">
        <f t="shared" si="28"/>
        <v>1</v>
      </c>
      <c r="H168" s="1" cm="1">
        <f t="array" ref="H168">_xlfn.SWITCH(C168,"Sun",1,"Fri",2,"Sat",3,"Thur",4)</f>
        <v>1</v>
      </c>
      <c r="I168" s="1">
        <v>2</v>
      </c>
      <c r="J168" s="1">
        <v>20.76</v>
      </c>
      <c r="K168" s="5">
        <v>2.2400000000000002</v>
      </c>
      <c r="L168" s="6">
        <f t="shared" si="29"/>
        <v>1</v>
      </c>
      <c r="M168" s="21">
        <v>0.79141893753983505</v>
      </c>
      <c r="N168">
        <f t="shared" si="30"/>
        <v>6.1947744350262353E-2</v>
      </c>
      <c r="O168">
        <f t="shared" si="31"/>
        <v>-8.6985371944713702E-2</v>
      </c>
      <c r="P168">
        <f t="shared" si="32"/>
        <v>9.1071306337773425E-2</v>
      </c>
      <c r="Q168">
        <f t="shared" si="33"/>
        <v>-6.4649057809588309E-2</v>
      </c>
      <c r="R168">
        <f t="shared" si="34"/>
        <v>0.33101762418780722</v>
      </c>
      <c r="S168">
        <f t="shared" si="35"/>
        <v>1.9668077476361596</v>
      </c>
      <c r="T168" s="15">
        <f t="shared" si="36"/>
        <v>3.0906289302975356</v>
      </c>
      <c r="U168" s="15">
        <f t="shared" si="37"/>
        <v>-0.85062893029753539</v>
      </c>
      <c r="V168">
        <f t="shared" si="38"/>
        <v>0.72356957705912928</v>
      </c>
    </row>
    <row r="169" spans="1:22" x14ac:dyDescent="0.25">
      <c r="A169" s="1" t="s">
        <v>5</v>
      </c>
      <c r="B169" s="1" t="s">
        <v>2</v>
      </c>
      <c r="C169" s="1" t="s">
        <v>9</v>
      </c>
      <c r="D169" s="1" t="s">
        <v>0</v>
      </c>
      <c r="E169" s="1">
        <f t="shared" si="26"/>
        <v>1</v>
      </c>
      <c r="F169" s="1">
        <f t="shared" si="27"/>
        <v>1</v>
      </c>
      <c r="G169" s="1">
        <f t="shared" si="28"/>
        <v>1</v>
      </c>
      <c r="H169" s="1" cm="1">
        <f t="array" ref="H169">_xlfn.SWITCH(C169,"Sun",1,"Fri",2,"Sat",3,"Thur",4)</f>
        <v>1</v>
      </c>
      <c r="I169" s="1">
        <v>4</v>
      </c>
      <c r="J169" s="1">
        <v>31.71</v>
      </c>
      <c r="K169" s="5">
        <v>4.5</v>
      </c>
      <c r="L169" s="6">
        <f t="shared" si="29"/>
        <v>1</v>
      </c>
      <c r="M169" s="21">
        <v>0.79141893753983505</v>
      </c>
      <c r="N169">
        <f t="shared" si="30"/>
        <v>6.1947744350262353E-2</v>
      </c>
      <c r="O169">
        <f t="shared" si="31"/>
        <v>-8.6985371944713702E-2</v>
      </c>
      <c r="P169">
        <f t="shared" si="32"/>
        <v>9.1071306337773425E-2</v>
      </c>
      <c r="Q169">
        <f t="shared" si="33"/>
        <v>-6.4649057809588309E-2</v>
      </c>
      <c r="R169">
        <f t="shared" si="34"/>
        <v>0.66203524837561445</v>
      </c>
      <c r="S169">
        <f t="shared" si="35"/>
        <v>3.0042135682823998</v>
      </c>
      <c r="T169" s="15">
        <f t="shared" si="36"/>
        <v>4.4590523751315834</v>
      </c>
      <c r="U169" s="15">
        <f t="shared" si="37"/>
        <v>4.0947624868416632E-2</v>
      </c>
      <c r="V169">
        <f t="shared" si="38"/>
        <v>1.6767079823645722E-3</v>
      </c>
    </row>
    <row r="170" spans="1:22" x14ac:dyDescent="0.25">
      <c r="A170" s="1" t="s">
        <v>3</v>
      </c>
      <c r="B170" s="1" t="s">
        <v>6</v>
      </c>
      <c r="C170" s="1" t="s">
        <v>4</v>
      </c>
      <c r="D170" s="1" t="s">
        <v>0</v>
      </c>
      <c r="E170" s="1">
        <f t="shared" si="26"/>
        <v>2</v>
      </c>
      <c r="F170" s="1">
        <f t="shared" si="27"/>
        <v>2</v>
      </c>
      <c r="G170" s="1">
        <f t="shared" si="28"/>
        <v>1</v>
      </c>
      <c r="H170" s="1" cm="1">
        <f t="array" ref="H170">_xlfn.SWITCH(C170,"Sun",1,"Fri",2,"Sat",3,"Thur",4)</f>
        <v>3</v>
      </c>
      <c r="I170" s="1">
        <v>2</v>
      </c>
      <c r="J170" s="1">
        <v>10.59</v>
      </c>
      <c r="K170" s="5">
        <v>1.61</v>
      </c>
      <c r="L170" s="6">
        <f t="shared" si="29"/>
        <v>3</v>
      </c>
      <c r="M170" s="21">
        <v>0.79141893753983505</v>
      </c>
      <c r="N170">
        <f t="shared" si="30"/>
        <v>0.12389548870052471</v>
      </c>
      <c r="O170">
        <f t="shared" si="31"/>
        <v>-0.1739707438894274</v>
      </c>
      <c r="P170">
        <f t="shared" si="32"/>
        <v>9.1071306337773425E-2</v>
      </c>
      <c r="Q170">
        <f t="shared" si="33"/>
        <v>-0.19394717342876494</v>
      </c>
      <c r="R170">
        <f t="shared" si="34"/>
        <v>0.33101762418780722</v>
      </c>
      <c r="S170">
        <f t="shared" si="35"/>
        <v>1.0032993279126652</v>
      </c>
      <c r="T170" s="15">
        <f t="shared" si="36"/>
        <v>1.9727847673604133</v>
      </c>
      <c r="U170" s="15">
        <f t="shared" si="37"/>
        <v>-0.36278476736041321</v>
      </c>
      <c r="V170">
        <f t="shared" si="38"/>
        <v>0.13161278742874913</v>
      </c>
    </row>
    <row r="171" spans="1:22" x14ac:dyDescent="0.25">
      <c r="A171" s="1" t="s">
        <v>3</v>
      </c>
      <c r="B171" s="1" t="s">
        <v>6</v>
      </c>
      <c r="C171" s="1" t="s">
        <v>4</v>
      </c>
      <c r="D171" s="1" t="s">
        <v>0</v>
      </c>
      <c r="E171" s="1">
        <f t="shared" si="26"/>
        <v>2</v>
      </c>
      <c r="F171" s="1">
        <f t="shared" si="27"/>
        <v>2</v>
      </c>
      <c r="G171" s="1">
        <f t="shared" si="28"/>
        <v>1</v>
      </c>
      <c r="H171" s="1" cm="1">
        <f t="array" ref="H171">_xlfn.SWITCH(C171,"Sun",1,"Fri",2,"Sat",3,"Thur",4)</f>
        <v>3</v>
      </c>
      <c r="I171" s="1">
        <v>2</v>
      </c>
      <c r="J171" s="1">
        <v>10.63</v>
      </c>
      <c r="K171" s="5">
        <v>2</v>
      </c>
      <c r="L171" s="6">
        <f t="shared" si="29"/>
        <v>3</v>
      </c>
      <c r="M171" s="21">
        <v>0.79141893753983505</v>
      </c>
      <c r="N171">
        <f t="shared" si="30"/>
        <v>0.12389548870052471</v>
      </c>
      <c r="O171">
        <f t="shared" si="31"/>
        <v>-0.1739707438894274</v>
      </c>
      <c r="P171">
        <f t="shared" si="32"/>
        <v>9.1071306337773425E-2</v>
      </c>
      <c r="Q171">
        <f t="shared" si="33"/>
        <v>-0.19394717342876494</v>
      </c>
      <c r="R171">
        <f t="shared" si="34"/>
        <v>0.33101762418780722</v>
      </c>
      <c r="S171">
        <f t="shared" si="35"/>
        <v>1.0070889382163959</v>
      </c>
      <c r="T171" s="15">
        <f t="shared" si="36"/>
        <v>1.9765743776641438</v>
      </c>
      <c r="U171" s="15">
        <f t="shared" si="37"/>
        <v>2.3425622335856211E-2</v>
      </c>
      <c r="V171">
        <f t="shared" si="38"/>
        <v>5.4875978182216539E-4</v>
      </c>
    </row>
    <row r="172" spans="1:22" x14ac:dyDescent="0.25">
      <c r="A172" s="1" t="s">
        <v>5</v>
      </c>
      <c r="B172" s="1" t="s">
        <v>6</v>
      </c>
      <c r="C172" s="1" t="s">
        <v>4</v>
      </c>
      <c r="D172" s="1" t="s">
        <v>0</v>
      </c>
      <c r="E172" s="1">
        <f t="shared" si="26"/>
        <v>1</v>
      </c>
      <c r="F172" s="1">
        <f t="shared" si="27"/>
        <v>2</v>
      </c>
      <c r="G172" s="1">
        <f t="shared" si="28"/>
        <v>1</v>
      </c>
      <c r="H172" s="1" cm="1">
        <f t="array" ref="H172">_xlfn.SWITCH(C172,"Sun",1,"Fri",2,"Sat",3,"Thur",4)</f>
        <v>3</v>
      </c>
      <c r="I172" s="1">
        <v>3</v>
      </c>
      <c r="J172" s="1">
        <v>50.81</v>
      </c>
      <c r="K172" s="5">
        <v>10</v>
      </c>
      <c r="L172" s="6">
        <f t="shared" si="29"/>
        <v>3</v>
      </c>
      <c r="M172" s="21">
        <v>0.79141893753983505</v>
      </c>
      <c r="N172">
        <f t="shared" si="30"/>
        <v>6.1947744350262353E-2</v>
      </c>
      <c r="O172">
        <f t="shared" si="31"/>
        <v>-0.1739707438894274</v>
      </c>
      <c r="P172">
        <f t="shared" si="32"/>
        <v>9.1071306337773425E-2</v>
      </c>
      <c r="Q172">
        <f t="shared" si="33"/>
        <v>-0.19394717342876494</v>
      </c>
      <c r="R172">
        <f t="shared" si="34"/>
        <v>0.49652643628171084</v>
      </c>
      <c r="S172">
        <f t="shared" si="35"/>
        <v>4.8137524883137415</v>
      </c>
      <c r="T172" s="15">
        <f t="shared" si="36"/>
        <v>5.8867989955051305</v>
      </c>
      <c r="U172" s="15">
        <f t="shared" si="37"/>
        <v>4.1132010044948695</v>
      </c>
      <c r="V172">
        <f t="shared" si="38"/>
        <v>16.918422503377602</v>
      </c>
    </row>
    <row r="173" spans="1:22" x14ac:dyDescent="0.25">
      <c r="A173" s="1" t="s">
        <v>5</v>
      </c>
      <c r="B173" s="1" t="s">
        <v>6</v>
      </c>
      <c r="C173" s="1" t="s">
        <v>4</v>
      </c>
      <c r="D173" s="1" t="s">
        <v>0</v>
      </c>
      <c r="E173" s="1">
        <f t="shared" si="26"/>
        <v>1</v>
      </c>
      <c r="F173" s="1">
        <f t="shared" si="27"/>
        <v>2</v>
      </c>
      <c r="G173" s="1">
        <f t="shared" si="28"/>
        <v>1</v>
      </c>
      <c r="H173" s="1" cm="1">
        <f t="array" ref="H173">_xlfn.SWITCH(C173,"Sun",1,"Fri",2,"Sat",3,"Thur",4)</f>
        <v>3</v>
      </c>
      <c r="I173" s="1">
        <v>2</v>
      </c>
      <c r="J173" s="1">
        <v>15.81</v>
      </c>
      <c r="K173" s="5">
        <v>3.16</v>
      </c>
      <c r="L173" s="6">
        <f t="shared" si="29"/>
        <v>3</v>
      </c>
      <c r="M173" s="21">
        <v>0.79141893753983505</v>
      </c>
      <c r="N173">
        <f t="shared" si="30"/>
        <v>6.1947744350262353E-2</v>
      </c>
      <c r="O173">
        <f t="shared" si="31"/>
        <v>-0.1739707438894274</v>
      </c>
      <c r="P173">
        <f t="shared" si="32"/>
        <v>9.1071306337773425E-2</v>
      </c>
      <c r="Q173">
        <f t="shared" si="33"/>
        <v>-0.19394717342876494</v>
      </c>
      <c r="R173">
        <f t="shared" si="34"/>
        <v>0.33101762418780722</v>
      </c>
      <c r="S173">
        <f t="shared" si="35"/>
        <v>1.4978434725495031</v>
      </c>
      <c r="T173" s="15">
        <f t="shared" si="36"/>
        <v>2.4053811676469889</v>
      </c>
      <c r="U173" s="15">
        <f t="shared" si="37"/>
        <v>0.75461883235301119</v>
      </c>
      <c r="V173">
        <f t="shared" si="38"/>
        <v>0.56944958214182206</v>
      </c>
    </row>
    <row r="174" spans="1:22" x14ac:dyDescent="0.25">
      <c r="A174" s="1" t="s">
        <v>5</v>
      </c>
      <c r="B174" s="1" t="s">
        <v>6</v>
      </c>
      <c r="C174" s="1" t="s">
        <v>9</v>
      </c>
      <c r="D174" s="1" t="s">
        <v>0</v>
      </c>
      <c r="E174" s="1">
        <f t="shared" si="26"/>
        <v>1</v>
      </c>
      <c r="F174" s="1">
        <f t="shared" si="27"/>
        <v>2</v>
      </c>
      <c r="G174" s="1">
        <f t="shared" si="28"/>
        <v>1</v>
      </c>
      <c r="H174" s="1" cm="1">
        <f t="array" ref="H174">_xlfn.SWITCH(C174,"Sun",1,"Fri",2,"Sat",3,"Thur",4)</f>
        <v>1</v>
      </c>
      <c r="I174" s="1">
        <v>2</v>
      </c>
      <c r="J174" s="1">
        <v>7.25</v>
      </c>
      <c r="K174" s="5">
        <v>5.15</v>
      </c>
      <c r="L174" s="6">
        <f t="shared" si="29"/>
        <v>1</v>
      </c>
      <c r="M174" s="21">
        <v>0.79141893753983505</v>
      </c>
      <c r="N174">
        <f t="shared" si="30"/>
        <v>6.1947744350262353E-2</v>
      </c>
      <c r="O174">
        <f t="shared" si="31"/>
        <v>-0.1739707438894274</v>
      </c>
      <c r="P174">
        <f t="shared" si="32"/>
        <v>9.1071306337773425E-2</v>
      </c>
      <c r="Q174">
        <f t="shared" si="33"/>
        <v>-6.4649057809588309E-2</v>
      </c>
      <c r="R174">
        <f t="shared" si="34"/>
        <v>0.33101762418780722</v>
      </c>
      <c r="S174">
        <f t="shared" si="35"/>
        <v>0.68686686755116366</v>
      </c>
      <c r="T174" s="15">
        <f t="shared" si="36"/>
        <v>1.7237026782678257</v>
      </c>
      <c r="U174" s="15">
        <f t="shared" si="37"/>
        <v>3.4262973217321746</v>
      </c>
      <c r="V174">
        <f t="shared" si="38"/>
        <v>11.739513336909074</v>
      </c>
    </row>
    <row r="175" spans="1:22" x14ac:dyDescent="0.25">
      <c r="A175" s="1" t="s">
        <v>5</v>
      </c>
      <c r="B175" s="1" t="s">
        <v>6</v>
      </c>
      <c r="C175" s="1" t="s">
        <v>9</v>
      </c>
      <c r="D175" s="1" t="s">
        <v>0</v>
      </c>
      <c r="E175" s="1">
        <f t="shared" si="26"/>
        <v>1</v>
      </c>
      <c r="F175" s="1">
        <f t="shared" si="27"/>
        <v>2</v>
      </c>
      <c r="G175" s="1">
        <f t="shared" si="28"/>
        <v>1</v>
      </c>
      <c r="H175" s="1" cm="1">
        <f t="array" ref="H175">_xlfn.SWITCH(C175,"Sun",1,"Fri",2,"Sat",3,"Thur",4)</f>
        <v>1</v>
      </c>
      <c r="I175" s="1">
        <v>2</v>
      </c>
      <c r="J175" s="1">
        <v>31.85</v>
      </c>
      <c r="K175" s="5">
        <v>3.18</v>
      </c>
      <c r="L175" s="6">
        <f t="shared" si="29"/>
        <v>1</v>
      </c>
      <c r="M175" s="21">
        <v>0.79141893753983505</v>
      </c>
      <c r="N175">
        <f t="shared" si="30"/>
        <v>6.1947744350262353E-2</v>
      </c>
      <c r="O175">
        <f t="shared" si="31"/>
        <v>-0.1739707438894274</v>
      </c>
      <c r="P175">
        <f t="shared" si="32"/>
        <v>9.1071306337773425E-2</v>
      </c>
      <c r="Q175">
        <f t="shared" si="33"/>
        <v>-6.4649057809588309E-2</v>
      </c>
      <c r="R175">
        <f t="shared" si="34"/>
        <v>0.33101762418780722</v>
      </c>
      <c r="S175">
        <f t="shared" si="35"/>
        <v>3.017477204345457</v>
      </c>
      <c r="T175" s="15">
        <f t="shared" si="36"/>
        <v>4.0543130150621192</v>
      </c>
      <c r="U175" s="15">
        <f t="shared" si="37"/>
        <v>-0.874313015062119</v>
      </c>
      <c r="V175">
        <f t="shared" si="38"/>
        <v>0.76442324830701314</v>
      </c>
    </row>
    <row r="176" spans="1:22" x14ac:dyDescent="0.25">
      <c r="A176" s="1" t="s">
        <v>5</v>
      </c>
      <c r="B176" s="1" t="s">
        <v>6</v>
      </c>
      <c r="C176" s="1" t="s">
        <v>9</v>
      </c>
      <c r="D176" s="1" t="s">
        <v>0</v>
      </c>
      <c r="E176" s="1">
        <f t="shared" si="26"/>
        <v>1</v>
      </c>
      <c r="F176" s="1">
        <f t="shared" si="27"/>
        <v>2</v>
      </c>
      <c r="G176" s="1">
        <f t="shared" si="28"/>
        <v>1</v>
      </c>
      <c r="H176" s="1" cm="1">
        <f t="array" ref="H176">_xlfn.SWITCH(C176,"Sun",1,"Fri",2,"Sat",3,"Thur",4)</f>
        <v>1</v>
      </c>
      <c r="I176" s="1">
        <v>2</v>
      </c>
      <c r="J176" s="1">
        <v>16.82</v>
      </c>
      <c r="K176" s="5">
        <v>4</v>
      </c>
      <c r="L176" s="6">
        <f t="shared" si="29"/>
        <v>1</v>
      </c>
      <c r="M176" s="21">
        <v>0.79141893753983505</v>
      </c>
      <c r="N176">
        <f t="shared" si="30"/>
        <v>6.1947744350262353E-2</v>
      </c>
      <c r="O176">
        <f t="shared" si="31"/>
        <v>-0.1739707438894274</v>
      </c>
      <c r="P176">
        <f t="shared" si="32"/>
        <v>9.1071306337773425E-2</v>
      </c>
      <c r="Q176">
        <f t="shared" si="33"/>
        <v>-6.4649057809588309E-2</v>
      </c>
      <c r="R176">
        <f t="shared" si="34"/>
        <v>0.33101762418780722</v>
      </c>
      <c r="S176">
        <f t="shared" si="35"/>
        <v>1.5935311327186996</v>
      </c>
      <c r="T176" s="15">
        <f t="shared" si="36"/>
        <v>2.6303669434353618</v>
      </c>
      <c r="U176" s="15">
        <f t="shared" si="37"/>
        <v>1.3696330565646382</v>
      </c>
      <c r="V176">
        <f t="shared" si="38"/>
        <v>1.8758947096345935</v>
      </c>
    </row>
    <row r="177" spans="1:22" x14ac:dyDescent="0.25">
      <c r="A177" s="1" t="s">
        <v>5</v>
      </c>
      <c r="B177" s="1" t="s">
        <v>6</v>
      </c>
      <c r="C177" s="1" t="s">
        <v>9</v>
      </c>
      <c r="D177" s="1" t="s">
        <v>0</v>
      </c>
      <c r="E177" s="1">
        <f t="shared" si="26"/>
        <v>1</v>
      </c>
      <c r="F177" s="1">
        <f t="shared" si="27"/>
        <v>2</v>
      </c>
      <c r="G177" s="1">
        <f t="shared" si="28"/>
        <v>1</v>
      </c>
      <c r="H177" s="1" cm="1">
        <f t="array" ref="H177">_xlfn.SWITCH(C177,"Sun",1,"Fri",2,"Sat",3,"Thur",4)</f>
        <v>1</v>
      </c>
      <c r="I177" s="1">
        <v>2</v>
      </c>
      <c r="J177" s="1">
        <v>32.9</v>
      </c>
      <c r="K177" s="5">
        <v>3.11</v>
      </c>
      <c r="L177" s="6">
        <f t="shared" si="29"/>
        <v>1</v>
      </c>
      <c r="M177" s="21">
        <v>0.79141893753983505</v>
      </c>
      <c r="N177">
        <f t="shared" si="30"/>
        <v>6.1947744350262353E-2</v>
      </c>
      <c r="O177">
        <f t="shared" si="31"/>
        <v>-0.1739707438894274</v>
      </c>
      <c r="P177">
        <f t="shared" si="32"/>
        <v>9.1071306337773425E-2</v>
      </c>
      <c r="Q177">
        <f t="shared" si="33"/>
        <v>-6.4649057809588309E-2</v>
      </c>
      <c r="R177">
        <f t="shared" si="34"/>
        <v>0.33101762418780722</v>
      </c>
      <c r="S177">
        <f t="shared" si="35"/>
        <v>3.1169544748183835</v>
      </c>
      <c r="T177" s="15">
        <f t="shared" si="36"/>
        <v>4.1537902855350453</v>
      </c>
      <c r="U177" s="15">
        <f t="shared" si="37"/>
        <v>-1.0437902855350454</v>
      </c>
      <c r="V177">
        <f t="shared" si="38"/>
        <v>1.0894981601773315</v>
      </c>
    </row>
    <row r="178" spans="1:22" x14ac:dyDescent="0.25">
      <c r="A178" s="1" t="s">
        <v>5</v>
      </c>
      <c r="B178" s="1" t="s">
        <v>6</v>
      </c>
      <c r="C178" s="1" t="s">
        <v>9</v>
      </c>
      <c r="D178" s="1" t="s">
        <v>0</v>
      </c>
      <c r="E178" s="1">
        <f t="shared" si="26"/>
        <v>1</v>
      </c>
      <c r="F178" s="1">
        <f t="shared" si="27"/>
        <v>2</v>
      </c>
      <c r="G178" s="1">
        <f t="shared" si="28"/>
        <v>1</v>
      </c>
      <c r="H178" s="1" cm="1">
        <f t="array" ref="H178">_xlfn.SWITCH(C178,"Sun",1,"Fri",2,"Sat",3,"Thur",4)</f>
        <v>1</v>
      </c>
      <c r="I178" s="1">
        <v>2</v>
      </c>
      <c r="J178" s="1">
        <v>17.89</v>
      </c>
      <c r="K178" s="5">
        <v>2</v>
      </c>
      <c r="L178" s="6">
        <f t="shared" si="29"/>
        <v>1</v>
      </c>
      <c r="M178" s="21">
        <v>0.79141893753983505</v>
      </c>
      <c r="N178">
        <f t="shared" si="30"/>
        <v>6.1947744350262353E-2</v>
      </c>
      <c r="O178">
        <f t="shared" si="31"/>
        <v>-0.1739707438894274</v>
      </c>
      <c r="P178">
        <f t="shared" si="32"/>
        <v>9.1071306337773425E-2</v>
      </c>
      <c r="Q178">
        <f t="shared" si="33"/>
        <v>-6.4649057809588309E-2</v>
      </c>
      <c r="R178">
        <f t="shared" si="34"/>
        <v>0.33101762418780722</v>
      </c>
      <c r="S178">
        <f t="shared" si="35"/>
        <v>1.6949032083434921</v>
      </c>
      <c r="T178" s="15">
        <f t="shared" si="36"/>
        <v>2.7317390190601545</v>
      </c>
      <c r="U178" s="15">
        <f t="shared" si="37"/>
        <v>-0.73173901906015448</v>
      </c>
      <c r="V178">
        <f t="shared" si="38"/>
        <v>0.53544199201511711</v>
      </c>
    </row>
    <row r="179" spans="1:22" x14ac:dyDescent="0.25">
      <c r="A179" s="1" t="s">
        <v>5</v>
      </c>
      <c r="B179" s="1" t="s">
        <v>6</v>
      </c>
      <c r="C179" s="1" t="s">
        <v>9</v>
      </c>
      <c r="D179" s="1" t="s">
        <v>0</v>
      </c>
      <c r="E179" s="1">
        <f t="shared" si="26"/>
        <v>1</v>
      </c>
      <c r="F179" s="1">
        <f t="shared" si="27"/>
        <v>2</v>
      </c>
      <c r="G179" s="1">
        <f t="shared" si="28"/>
        <v>1</v>
      </c>
      <c r="H179" s="1" cm="1">
        <f t="array" ref="H179">_xlfn.SWITCH(C179,"Sun",1,"Fri",2,"Sat",3,"Thur",4)</f>
        <v>1</v>
      </c>
      <c r="I179" s="1">
        <v>2</v>
      </c>
      <c r="J179" s="1">
        <v>14.48</v>
      </c>
      <c r="K179" s="5">
        <v>2</v>
      </c>
      <c r="L179" s="6">
        <f t="shared" si="29"/>
        <v>1</v>
      </c>
      <c r="M179" s="21">
        <v>0.79141893753983505</v>
      </c>
      <c r="N179">
        <f t="shared" si="30"/>
        <v>6.1947744350262353E-2</v>
      </c>
      <c r="O179">
        <f t="shared" si="31"/>
        <v>-0.1739707438894274</v>
      </c>
      <c r="P179">
        <f t="shared" si="32"/>
        <v>9.1071306337773425E-2</v>
      </c>
      <c r="Q179">
        <f t="shared" si="33"/>
        <v>-6.4649057809588309E-2</v>
      </c>
      <c r="R179">
        <f t="shared" si="34"/>
        <v>0.33101762418780722</v>
      </c>
      <c r="S179">
        <f t="shared" si="35"/>
        <v>1.3718389299504621</v>
      </c>
      <c r="T179" s="15">
        <f t="shared" si="36"/>
        <v>2.4086747406671245</v>
      </c>
      <c r="U179" s="15">
        <f t="shared" si="37"/>
        <v>-0.4086747406671245</v>
      </c>
      <c r="V179">
        <f t="shared" si="38"/>
        <v>0.16701504365934147</v>
      </c>
    </row>
    <row r="180" spans="1:22" x14ac:dyDescent="0.25">
      <c r="A180" s="1" t="s">
        <v>3</v>
      </c>
      <c r="B180" s="1" t="s">
        <v>6</v>
      </c>
      <c r="C180" s="1" t="s">
        <v>9</v>
      </c>
      <c r="D180" s="1" t="s">
        <v>0</v>
      </c>
      <c r="E180" s="1">
        <f t="shared" si="26"/>
        <v>2</v>
      </c>
      <c r="F180" s="1">
        <f t="shared" si="27"/>
        <v>2</v>
      </c>
      <c r="G180" s="1">
        <f t="shared" si="28"/>
        <v>1</v>
      </c>
      <c r="H180" s="1" cm="1">
        <f t="array" ref="H180">_xlfn.SWITCH(C180,"Sun",1,"Fri",2,"Sat",3,"Thur",4)</f>
        <v>1</v>
      </c>
      <c r="I180" s="1">
        <v>2</v>
      </c>
      <c r="J180" s="1">
        <v>9.6</v>
      </c>
      <c r="K180" s="5">
        <v>4</v>
      </c>
      <c r="L180" s="6">
        <f t="shared" si="29"/>
        <v>1</v>
      </c>
      <c r="M180" s="21">
        <v>0.79141893753983505</v>
      </c>
      <c r="N180">
        <f t="shared" si="30"/>
        <v>0.12389548870052471</v>
      </c>
      <c r="O180">
        <f t="shared" si="31"/>
        <v>-0.1739707438894274</v>
      </c>
      <c r="P180">
        <f t="shared" si="32"/>
        <v>9.1071306337773425E-2</v>
      </c>
      <c r="Q180">
        <f t="shared" si="33"/>
        <v>-6.4649057809588309E-2</v>
      </c>
      <c r="R180">
        <f t="shared" si="34"/>
        <v>0.33101762418780722</v>
      </c>
      <c r="S180">
        <f t="shared" si="35"/>
        <v>0.90950647289533382</v>
      </c>
      <c r="T180" s="15">
        <f t="shared" si="36"/>
        <v>2.0082900279622584</v>
      </c>
      <c r="U180" s="15">
        <f t="shared" si="37"/>
        <v>1.9917099720377416</v>
      </c>
      <c r="V180">
        <f t="shared" si="38"/>
        <v>3.9669086127145814</v>
      </c>
    </row>
    <row r="181" spans="1:22" x14ac:dyDescent="0.25">
      <c r="A181" s="1" t="s">
        <v>5</v>
      </c>
      <c r="B181" s="1" t="s">
        <v>6</v>
      </c>
      <c r="C181" s="1" t="s">
        <v>9</v>
      </c>
      <c r="D181" s="1" t="s">
        <v>0</v>
      </c>
      <c r="E181" s="1">
        <f t="shared" si="26"/>
        <v>1</v>
      </c>
      <c r="F181" s="1">
        <f t="shared" si="27"/>
        <v>2</v>
      </c>
      <c r="G181" s="1">
        <f t="shared" si="28"/>
        <v>1</v>
      </c>
      <c r="H181" s="1" cm="1">
        <f t="array" ref="H181">_xlfn.SWITCH(C181,"Sun",1,"Fri",2,"Sat",3,"Thur",4)</f>
        <v>1</v>
      </c>
      <c r="I181" s="1">
        <v>2</v>
      </c>
      <c r="J181" s="1">
        <v>34.630000000000003</v>
      </c>
      <c r="K181" s="5">
        <v>3.55</v>
      </c>
      <c r="L181" s="6">
        <f t="shared" si="29"/>
        <v>1</v>
      </c>
      <c r="M181" s="21">
        <v>0.79141893753983505</v>
      </c>
      <c r="N181">
        <f t="shared" si="30"/>
        <v>6.1947744350262353E-2</v>
      </c>
      <c r="O181">
        <f t="shared" si="31"/>
        <v>-0.1739707438894274</v>
      </c>
      <c r="P181">
        <f t="shared" si="32"/>
        <v>9.1071306337773425E-2</v>
      </c>
      <c r="Q181">
        <f t="shared" si="33"/>
        <v>-6.4649057809588309E-2</v>
      </c>
      <c r="R181">
        <f t="shared" si="34"/>
        <v>0.33101762418780722</v>
      </c>
      <c r="S181">
        <f t="shared" si="35"/>
        <v>3.2808551204547305</v>
      </c>
      <c r="T181" s="15">
        <f t="shared" si="36"/>
        <v>4.3176909311713931</v>
      </c>
      <c r="U181" s="15">
        <f t="shared" si="37"/>
        <v>-0.76769093117139331</v>
      </c>
      <c r="V181">
        <f t="shared" si="38"/>
        <v>0.58934936580280095</v>
      </c>
    </row>
    <row r="182" spans="1:22" x14ac:dyDescent="0.25">
      <c r="A182" s="1" t="s">
        <v>5</v>
      </c>
      <c r="B182" s="1" t="s">
        <v>6</v>
      </c>
      <c r="C182" s="1" t="s">
        <v>9</v>
      </c>
      <c r="D182" s="1" t="s">
        <v>0</v>
      </c>
      <c r="E182" s="1">
        <f t="shared" si="26"/>
        <v>1</v>
      </c>
      <c r="F182" s="1">
        <f t="shared" si="27"/>
        <v>2</v>
      </c>
      <c r="G182" s="1">
        <f t="shared" si="28"/>
        <v>1</v>
      </c>
      <c r="H182" s="1" cm="1">
        <f t="array" ref="H182">_xlfn.SWITCH(C182,"Sun",1,"Fri",2,"Sat",3,"Thur",4)</f>
        <v>1</v>
      </c>
      <c r="I182" s="1">
        <v>4</v>
      </c>
      <c r="J182" s="1">
        <v>34.65</v>
      </c>
      <c r="K182" s="5">
        <v>3.68</v>
      </c>
      <c r="L182" s="6">
        <f t="shared" si="29"/>
        <v>1</v>
      </c>
      <c r="M182" s="21">
        <v>0.79141893753983505</v>
      </c>
      <c r="N182">
        <f t="shared" si="30"/>
        <v>6.1947744350262353E-2</v>
      </c>
      <c r="O182">
        <f t="shared" si="31"/>
        <v>-0.1739707438894274</v>
      </c>
      <c r="P182">
        <f t="shared" si="32"/>
        <v>9.1071306337773425E-2</v>
      </c>
      <c r="Q182">
        <f t="shared" si="33"/>
        <v>-6.4649057809588309E-2</v>
      </c>
      <c r="R182">
        <f t="shared" si="34"/>
        <v>0.66203524837561445</v>
      </c>
      <c r="S182">
        <f t="shared" si="35"/>
        <v>3.2827499256065957</v>
      </c>
      <c r="T182" s="15">
        <f t="shared" si="36"/>
        <v>4.6506033605110648</v>
      </c>
      <c r="U182" s="15">
        <f t="shared" si="37"/>
        <v>-0.97060336051106466</v>
      </c>
      <c r="V182">
        <f t="shared" si="38"/>
        <v>0.94207088343537171</v>
      </c>
    </row>
    <row r="183" spans="1:22" x14ac:dyDescent="0.25">
      <c r="A183" s="1" t="s">
        <v>5</v>
      </c>
      <c r="B183" s="1" t="s">
        <v>6</v>
      </c>
      <c r="C183" s="1" t="s">
        <v>9</v>
      </c>
      <c r="D183" s="1" t="s">
        <v>0</v>
      </c>
      <c r="E183" s="1">
        <f t="shared" si="26"/>
        <v>1</v>
      </c>
      <c r="F183" s="1">
        <f t="shared" si="27"/>
        <v>2</v>
      </c>
      <c r="G183" s="1">
        <f t="shared" si="28"/>
        <v>1</v>
      </c>
      <c r="H183" s="1" cm="1">
        <f t="array" ref="H183">_xlfn.SWITCH(C183,"Sun",1,"Fri",2,"Sat",3,"Thur",4)</f>
        <v>1</v>
      </c>
      <c r="I183" s="1">
        <v>2</v>
      </c>
      <c r="J183" s="1">
        <v>23.33</v>
      </c>
      <c r="K183" s="5">
        <v>5.65</v>
      </c>
      <c r="L183" s="6">
        <f t="shared" si="29"/>
        <v>1</v>
      </c>
      <c r="M183" s="21">
        <v>0.79141893753983505</v>
      </c>
      <c r="N183">
        <f t="shared" si="30"/>
        <v>6.1947744350262353E-2</v>
      </c>
      <c r="O183">
        <f t="shared" si="31"/>
        <v>-0.1739707438894274</v>
      </c>
      <c r="P183">
        <f t="shared" si="32"/>
        <v>9.1071306337773425E-2</v>
      </c>
      <c r="Q183">
        <f t="shared" si="33"/>
        <v>-6.4649057809588309E-2</v>
      </c>
      <c r="R183">
        <f t="shared" si="34"/>
        <v>0.33101762418780722</v>
      </c>
      <c r="S183">
        <f t="shared" si="35"/>
        <v>2.2102902096508479</v>
      </c>
      <c r="T183" s="15">
        <f t="shared" si="36"/>
        <v>3.2471260203675101</v>
      </c>
      <c r="U183" s="15">
        <f t="shared" si="37"/>
        <v>2.4028739796324903</v>
      </c>
      <c r="V183">
        <f t="shared" si="38"/>
        <v>5.7738033619948812</v>
      </c>
    </row>
    <row r="184" spans="1:22" x14ac:dyDescent="0.25">
      <c r="A184" s="1" t="s">
        <v>5</v>
      </c>
      <c r="B184" s="1" t="s">
        <v>6</v>
      </c>
      <c r="C184" s="1" t="s">
        <v>9</v>
      </c>
      <c r="D184" s="1" t="s">
        <v>0</v>
      </c>
      <c r="E184" s="1">
        <f t="shared" si="26"/>
        <v>1</v>
      </c>
      <c r="F184" s="1">
        <f t="shared" si="27"/>
        <v>2</v>
      </c>
      <c r="G184" s="1">
        <f t="shared" si="28"/>
        <v>1</v>
      </c>
      <c r="H184" s="1" cm="1">
        <f t="array" ref="H184">_xlfn.SWITCH(C184,"Sun",1,"Fri",2,"Sat",3,"Thur",4)</f>
        <v>1</v>
      </c>
      <c r="I184" s="1">
        <v>3</v>
      </c>
      <c r="J184" s="1">
        <v>45.35</v>
      </c>
      <c r="K184" s="5">
        <v>3.5</v>
      </c>
      <c r="L184" s="6">
        <f t="shared" si="29"/>
        <v>1</v>
      </c>
      <c r="M184" s="21">
        <v>0.79141893753983505</v>
      </c>
      <c r="N184">
        <f t="shared" si="30"/>
        <v>6.1947744350262353E-2</v>
      </c>
      <c r="O184">
        <f t="shared" si="31"/>
        <v>-0.1739707438894274</v>
      </c>
      <c r="P184">
        <f t="shared" si="32"/>
        <v>9.1071306337773425E-2</v>
      </c>
      <c r="Q184">
        <f t="shared" si="33"/>
        <v>-6.4649057809588309E-2</v>
      </c>
      <c r="R184">
        <f t="shared" si="34"/>
        <v>0.49652643628171084</v>
      </c>
      <c r="S184">
        <f t="shared" si="35"/>
        <v>4.2964706818545197</v>
      </c>
      <c r="T184" s="15">
        <f t="shared" si="36"/>
        <v>5.4988153046650856</v>
      </c>
      <c r="U184" s="15">
        <f t="shared" si="37"/>
        <v>-1.9988153046650856</v>
      </c>
      <c r="V184">
        <f t="shared" si="38"/>
        <v>3.9952626221633789</v>
      </c>
    </row>
    <row r="185" spans="1:22" x14ac:dyDescent="0.25">
      <c r="A185" s="1" t="s">
        <v>5</v>
      </c>
      <c r="B185" s="1" t="s">
        <v>6</v>
      </c>
      <c r="C185" s="1" t="s">
        <v>9</v>
      </c>
      <c r="D185" s="1" t="s">
        <v>0</v>
      </c>
      <c r="E185" s="1">
        <f t="shared" si="26"/>
        <v>1</v>
      </c>
      <c r="F185" s="1">
        <f t="shared" si="27"/>
        <v>2</v>
      </c>
      <c r="G185" s="1">
        <f t="shared" si="28"/>
        <v>1</v>
      </c>
      <c r="H185" s="1" cm="1">
        <f t="array" ref="H185">_xlfn.SWITCH(C185,"Sun",1,"Fri",2,"Sat",3,"Thur",4)</f>
        <v>1</v>
      </c>
      <c r="I185" s="1">
        <v>4</v>
      </c>
      <c r="J185" s="1">
        <v>23.17</v>
      </c>
      <c r="K185" s="5">
        <v>6.5</v>
      </c>
      <c r="L185" s="6">
        <f t="shared" si="29"/>
        <v>1</v>
      </c>
      <c r="M185" s="21">
        <v>0.79141893753983505</v>
      </c>
      <c r="N185">
        <f t="shared" si="30"/>
        <v>6.1947744350262353E-2</v>
      </c>
      <c r="O185">
        <f t="shared" si="31"/>
        <v>-0.1739707438894274</v>
      </c>
      <c r="P185">
        <f t="shared" si="32"/>
        <v>9.1071306337773425E-2</v>
      </c>
      <c r="Q185">
        <f t="shared" si="33"/>
        <v>-6.4649057809588309E-2</v>
      </c>
      <c r="R185">
        <f t="shared" si="34"/>
        <v>0.66203524837561445</v>
      </c>
      <c r="S185">
        <f t="shared" si="35"/>
        <v>2.1951317684359259</v>
      </c>
      <c r="T185" s="15">
        <f t="shared" si="36"/>
        <v>3.5629852033403955</v>
      </c>
      <c r="U185" s="15">
        <f t="shared" si="37"/>
        <v>2.9370147966596045</v>
      </c>
      <c r="V185">
        <f t="shared" si="38"/>
        <v>8.6260559157974583</v>
      </c>
    </row>
    <row r="186" spans="1:22" x14ac:dyDescent="0.25">
      <c r="A186" s="1" t="s">
        <v>5</v>
      </c>
      <c r="B186" s="1" t="s">
        <v>6</v>
      </c>
      <c r="C186" s="1" t="s">
        <v>9</v>
      </c>
      <c r="D186" s="1" t="s">
        <v>0</v>
      </c>
      <c r="E186" s="1">
        <f t="shared" si="26"/>
        <v>1</v>
      </c>
      <c r="F186" s="1">
        <f t="shared" si="27"/>
        <v>2</v>
      </c>
      <c r="G186" s="1">
        <f t="shared" si="28"/>
        <v>1</v>
      </c>
      <c r="H186" s="1" cm="1">
        <f t="array" ref="H186">_xlfn.SWITCH(C186,"Sun",1,"Fri",2,"Sat",3,"Thur",4)</f>
        <v>1</v>
      </c>
      <c r="I186" s="1">
        <v>2</v>
      </c>
      <c r="J186" s="1">
        <v>40.549999999999997</v>
      </c>
      <c r="K186" s="5">
        <v>3</v>
      </c>
      <c r="L186" s="6">
        <f t="shared" si="29"/>
        <v>1</v>
      </c>
      <c r="M186" s="21">
        <v>0.79141893753983505</v>
      </c>
      <c r="N186">
        <f t="shared" si="30"/>
        <v>6.1947744350262353E-2</v>
      </c>
      <c r="O186">
        <f t="shared" si="31"/>
        <v>-0.1739707438894274</v>
      </c>
      <c r="P186">
        <f t="shared" si="32"/>
        <v>9.1071306337773425E-2</v>
      </c>
      <c r="Q186">
        <f t="shared" si="33"/>
        <v>-6.4649057809588309E-2</v>
      </c>
      <c r="R186">
        <f t="shared" si="34"/>
        <v>0.33101762418780722</v>
      </c>
      <c r="S186">
        <f t="shared" si="35"/>
        <v>3.8417174454068528</v>
      </c>
      <c r="T186" s="15">
        <f t="shared" si="36"/>
        <v>4.8785532561235154</v>
      </c>
      <c r="U186" s="15">
        <f t="shared" si="37"/>
        <v>-1.8785532561235154</v>
      </c>
      <c r="V186">
        <f t="shared" si="38"/>
        <v>3.528962336092262</v>
      </c>
    </row>
    <row r="187" spans="1:22" x14ac:dyDescent="0.25">
      <c r="A187" s="1" t="s">
        <v>5</v>
      </c>
      <c r="B187" s="1" t="s">
        <v>2</v>
      </c>
      <c r="C187" s="1" t="s">
        <v>9</v>
      </c>
      <c r="D187" s="1" t="s">
        <v>0</v>
      </c>
      <c r="E187" s="1">
        <f t="shared" si="26"/>
        <v>1</v>
      </c>
      <c r="F187" s="1">
        <f t="shared" si="27"/>
        <v>1</v>
      </c>
      <c r="G187" s="1">
        <f t="shared" si="28"/>
        <v>1</v>
      </c>
      <c r="H187" s="1" cm="1">
        <f t="array" ref="H187">_xlfn.SWITCH(C187,"Sun",1,"Fri",2,"Sat",3,"Thur",4)</f>
        <v>1</v>
      </c>
      <c r="I187" s="1">
        <v>5</v>
      </c>
      <c r="J187" s="1">
        <v>20.69</v>
      </c>
      <c r="K187" s="5">
        <v>5</v>
      </c>
      <c r="L187" s="6">
        <f t="shared" si="29"/>
        <v>1</v>
      </c>
      <c r="M187" s="21">
        <v>0.79141893753983505</v>
      </c>
      <c r="N187">
        <f t="shared" si="30"/>
        <v>6.1947744350262353E-2</v>
      </c>
      <c r="O187">
        <f t="shared" si="31"/>
        <v>-8.6985371944713702E-2</v>
      </c>
      <c r="P187">
        <f t="shared" si="32"/>
        <v>9.1071306337773425E-2</v>
      </c>
      <c r="Q187">
        <f t="shared" si="33"/>
        <v>-6.4649057809588309E-2</v>
      </c>
      <c r="R187">
        <f t="shared" si="34"/>
        <v>0.82754406046951812</v>
      </c>
      <c r="S187">
        <f t="shared" si="35"/>
        <v>1.9601759296046313</v>
      </c>
      <c r="T187" s="15">
        <f t="shared" si="36"/>
        <v>3.5805235485477183</v>
      </c>
      <c r="U187" s="15">
        <f t="shared" si="37"/>
        <v>1.4194764514522817</v>
      </c>
      <c r="V187">
        <f t="shared" si="38"/>
        <v>2.0149133962275618</v>
      </c>
    </row>
    <row r="188" spans="1:22" x14ac:dyDescent="0.25">
      <c r="A188" s="1" t="s">
        <v>3</v>
      </c>
      <c r="B188" s="1" t="s">
        <v>6</v>
      </c>
      <c r="C188" s="1" t="s">
        <v>9</v>
      </c>
      <c r="D188" s="1" t="s">
        <v>0</v>
      </c>
      <c r="E188" s="1">
        <f t="shared" si="26"/>
        <v>2</v>
      </c>
      <c r="F188" s="1">
        <f t="shared" si="27"/>
        <v>2</v>
      </c>
      <c r="G188" s="1">
        <f t="shared" si="28"/>
        <v>1</v>
      </c>
      <c r="H188" s="1" cm="1">
        <f t="array" ref="H188">_xlfn.SWITCH(C188,"Sun",1,"Fri",2,"Sat",3,"Thur",4)</f>
        <v>1</v>
      </c>
      <c r="I188" s="1">
        <v>3</v>
      </c>
      <c r="J188" s="1">
        <v>20.9</v>
      </c>
      <c r="K188" s="5">
        <v>3.5</v>
      </c>
      <c r="L188" s="6">
        <f t="shared" si="29"/>
        <v>1</v>
      </c>
      <c r="M188" s="21">
        <v>0.79141893753983505</v>
      </c>
      <c r="N188">
        <f t="shared" si="30"/>
        <v>0.12389548870052471</v>
      </c>
      <c r="O188">
        <f t="shared" si="31"/>
        <v>-0.1739707438894274</v>
      </c>
      <c r="P188">
        <f t="shared" si="32"/>
        <v>9.1071306337773425E-2</v>
      </c>
      <c r="Q188">
        <f t="shared" si="33"/>
        <v>-6.4649057809588309E-2</v>
      </c>
      <c r="R188">
        <f t="shared" si="34"/>
        <v>0.49652643628171084</v>
      </c>
      <c r="S188">
        <f t="shared" si="35"/>
        <v>1.9800713836992163</v>
      </c>
      <c r="T188" s="15">
        <f t="shared" si="36"/>
        <v>3.2443637508600442</v>
      </c>
      <c r="U188" s="15">
        <f t="shared" si="37"/>
        <v>0.25563624913995575</v>
      </c>
      <c r="V188">
        <f t="shared" si="38"/>
        <v>6.5349891874345534E-2</v>
      </c>
    </row>
    <row r="189" spans="1:22" x14ac:dyDescent="0.25">
      <c r="A189" s="1" t="s">
        <v>5</v>
      </c>
      <c r="B189" s="1" t="s">
        <v>6</v>
      </c>
      <c r="C189" s="1" t="s">
        <v>9</v>
      </c>
      <c r="D189" s="1" t="s">
        <v>0</v>
      </c>
      <c r="E189" s="1">
        <f t="shared" si="26"/>
        <v>1</v>
      </c>
      <c r="F189" s="1">
        <f t="shared" si="27"/>
        <v>2</v>
      </c>
      <c r="G189" s="1">
        <f t="shared" si="28"/>
        <v>1</v>
      </c>
      <c r="H189" s="1" cm="1">
        <f t="array" ref="H189">_xlfn.SWITCH(C189,"Sun",1,"Fri",2,"Sat",3,"Thur",4)</f>
        <v>1</v>
      </c>
      <c r="I189" s="1">
        <v>5</v>
      </c>
      <c r="J189" s="1">
        <v>30.46</v>
      </c>
      <c r="K189" s="5">
        <v>2</v>
      </c>
      <c r="L189" s="6">
        <f t="shared" si="29"/>
        <v>1</v>
      </c>
      <c r="M189" s="21">
        <v>0.79141893753983505</v>
      </c>
      <c r="N189">
        <f t="shared" si="30"/>
        <v>6.1947744350262353E-2</v>
      </c>
      <c r="O189">
        <f t="shared" si="31"/>
        <v>-0.1739707438894274</v>
      </c>
      <c r="P189">
        <f t="shared" si="32"/>
        <v>9.1071306337773425E-2</v>
      </c>
      <c r="Q189">
        <f t="shared" si="33"/>
        <v>-6.4649057809588309E-2</v>
      </c>
      <c r="R189">
        <f t="shared" si="34"/>
        <v>0.82754406046951812</v>
      </c>
      <c r="S189">
        <f t="shared" si="35"/>
        <v>2.88578824629082</v>
      </c>
      <c r="T189" s="15">
        <f t="shared" si="36"/>
        <v>4.4191504932891927</v>
      </c>
      <c r="U189" s="15">
        <f t="shared" si="37"/>
        <v>-2.4191504932891927</v>
      </c>
      <c r="V189">
        <f t="shared" si="38"/>
        <v>5.8522891091813447</v>
      </c>
    </row>
    <row r="190" spans="1:22" x14ac:dyDescent="0.25">
      <c r="A190" s="1" t="s">
        <v>3</v>
      </c>
      <c r="B190" s="1" t="s">
        <v>6</v>
      </c>
      <c r="C190" s="1" t="s">
        <v>9</v>
      </c>
      <c r="D190" s="1" t="s">
        <v>0</v>
      </c>
      <c r="E190" s="1">
        <f t="shared" si="26"/>
        <v>2</v>
      </c>
      <c r="F190" s="1">
        <f t="shared" si="27"/>
        <v>2</v>
      </c>
      <c r="G190" s="1">
        <f t="shared" si="28"/>
        <v>1</v>
      </c>
      <c r="H190" s="1" cm="1">
        <f t="array" ref="H190">_xlfn.SWITCH(C190,"Sun",1,"Fri",2,"Sat",3,"Thur",4)</f>
        <v>1</v>
      </c>
      <c r="I190" s="1">
        <v>3</v>
      </c>
      <c r="J190" s="1">
        <v>18.149999999999999</v>
      </c>
      <c r="K190" s="5">
        <v>3.5</v>
      </c>
      <c r="L190" s="6">
        <f t="shared" si="29"/>
        <v>1</v>
      </c>
      <c r="M190" s="21">
        <v>0.79141893753983505</v>
      </c>
      <c r="N190">
        <f t="shared" si="30"/>
        <v>0.12389548870052471</v>
      </c>
      <c r="O190">
        <f t="shared" si="31"/>
        <v>-0.1739707438894274</v>
      </c>
      <c r="P190">
        <f t="shared" si="32"/>
        <v>9.1071306337773425E-2</v>
      </c>
      <c r="Q190">
        <f t="shared" si="33"/>
        <v>-6.4649057809588309E-2</v>
      </c>
      <c r="R190">
        <f t="shared" si="34"/>
        <v>0.49652643628171084</v>
      </c>
      <c r="S190">
        <f t="shared" si="35"/>
        <v>1.7195356753177404</v>
      </c>
      <c r="T190" s="15">
        <f t="shared" si="36"/>
        <v>2.9838280424785686</v>
      </c>
      <c r="U190" s="15">
        <f t="shared" si="37"/>
        <v>0.51617195752143141</v>
      </c>
      <c r="V190">
        <f t="shared" si="38"/>
        <v>0.26643348973150638</v>
      </c>
    </row>
    <row r="191" spans="1:22" x14ac:dyDescent="0.25">
      <c r="A191" s="1" t="s">
        <v>5</v>
      </c>
      <c r="B191" s="1" t="s">
        <v>6</v>
      </c>
      <c r="C191" s="1" t="s">
        <v>9</v>
      </c>
      <c r="D191" s="1" t="s">
        <v>0</v>
      </c>
      <c r="E191" s="1">
        <f t="shared" si="26"/>
        <v>1</v>
      </c>
      <c r="F191" s="1">
        <f t="shared" si="27"/>
        <v>2</v>
      </c>
      <c r="G191" s="1">
        <f t="shared" si="28"/>
        <v>1</v>
      </c>
      <c r="H191" s="1" cm="1">
        <f t="array" ref="H191">_xlfn.SWITCH(C191,"Sun",1,"Fri",2,"Sat",3,"Thur",4)</f>
        <v>1</v>
      </c>
      <c r="I191" s="1">
        <v>3</v>
      </c>
      <c r="J191" s="1">
        <v>23.1</v>
      </c>
      <c r="K191" s="5">
        <v>4</v>
      </c>
      <c r="L191" s="6">
        <f t="shared" si="29"/>
        <v>1</v>
      </c>
      <c r="M191" s="21">
        <v>0.79141893753983505</v>
      </c>
      <c r="N191">
        <f t="shared" si="30"/>
        <v>6.1947744350262353E-2</v>
      </c>
      <c r="O191">
        <f t="shared" si="31"/>
        <v>-0.1739707438894274</v>
      </c>
      <c r="P191">
        <f t="shared" si="32"/>
        <v>9.1071306337773425E-2</v>
      </c>
      <c r="Q191">
        <f t="shared" si="33"/>
        <v>-6.4649057809588309E-2</v>
      </c>
      <c r="R191">
        <f t="shared" si="34"/>
        <v>0.49652643628171084</v>
      </c>
      <c r="S191">
        <f t="shared" si="35"/>
        <v>2.1884999504043972</v>
      </c>
      <c r="T191" s="15">
        <f t="shared" si="36"/>
        <v>3.390844573214963</v>
      </c>
      <c r="U191" s="15">
        <f t="shared" si="37"/>
        <v>0.60915542678503698</v>
      </c>
      <c r="V191">
        <f t="shared" si="38"/>
        <v>0.37107033398166056</v>
      </c>
    </row>
    <row r="192" spans="1:22" x14ac:dyDescent="0.25">
      <c r="A192" s="1" t="s">
        <v>5</v>
      </c>
      <c r="B192" s="1" t="s">
        <v>6</v>
      </c>
      <c r="C192" s="1" t="s">
        <v>9</v>
      </c>
      <c r="D192" s="1" t="s">
        <v>0</v>
      </c>
      <c r="E192" s="1">
        <f t="shared" si="26"/>
        <v>1</v>
      </c>
      <c r="F192" s="1">
        <f t="shared" si="27"/>
        <v>2</v>
      </c>
      <c r="G192" s="1">
        <f t="shared" si="28"/>
        <v>1</v>
      </c>
      <c r="H192" s="1" cm="1">
        <f t="array" ref="H192">_xlfn.SWITCH(C192,"Sun",1,"Fri",2,"Sat",3,"Thur",4)</f>
        <v>1</v>
      </c>
      <c r="I192" s="1">
        <v>2</v>
      </c>
      <c r="J192" s="1">
        <v>15.69</v>
      </c>
      <c r="K192" s="5">
        <v>1.5</v>
      </c>
      <c r="L192" s="6">
        <f t="shared" si="29"/>
        <v>1</v>
      </c>
      <c r="M192" s="21">
        <v>0.79141893753983505</v>
      </c>
      <c r="N192">
        <f t="shared" si="30"/>
        <v>6.1947744350262353E-2</v>
      </c>
      <c r="O192">
        <f t="shared" si="31"/>
        <v>-0.1739707438894274</v>
      </c>
      <c r="P192">
        <f t="shared" si="32"/>
        <v>9.1071306337773425E-2</v>
      </c>
      <c r="Q192">
        <f t="shared" si="33"/>
        <v>-6.4649057809588309E-2</v>
      </c>
      <c r="R192">
        <f t="shared" si="34"/>
        <v>0.33101762418780722</v>
      </c>
      <c r="S192">
        <f t="shared" si="35"/>
        <v>1.4864746416383112</v>
      </c>
      <c r="T192" s="15">
        <f t="shared" si="36"/>
        <v>2.5233104523549734</v>
      </c>
      <c r="U192" s="15">
        <f t="shared" si="37"/>
        <v>-1.0233104523549734</v>
      </c>
      <c r="V192">
        <f t="shared" si="38"/>
        <v>1.0471642818989404</v>
      </c>
    </row>
    <row r="193" spans="1:22" x14ac:dyDescent="0.25">
      <c r="A193" s="1" t="s">
        <v>3</v>
      </c>
      <c r="B193" s="1" t="s">
        <v>6</v>
      </c>
      <c r="C193" s="1" t="s">
        <v>1</v>
      </c>
      <c r="D193" s="1" t="s">
        <v>7</v>
      </c>
      <c r="E193" s="1">
        <f t="shared" si="26"/>
        <v>2</v>
      </c>
      <c r="F193" s="1">
        <f t="shared" si="27"/>
        <v>2</v>
      </c>
      <c r="G193" s="1">
        <f t="shared" si="28"/>
        <v>2</v>
      </c>
      <c r="H193" s="1" cm="1">
        <f t="array" ref="H193">_xlfn.SWITCH(C193,"Sun",1,"Fri",2,"Sat",3,"Thur",4)</f>
        <v>4</v>
      </c>
      <c r="I193" s="1">
        <v>2</v>
      </c>
      <c r="J193" s="1">
        <v>19.809999999999999</v>
      </c>
      <c r="K193" s="5">
        <v>4.1900000000000004</v>
      </c>
      <c r="L193" s="6">
        <f t="shared" si="29"/>
        <v>4</v>
      </c>
      <c r="M193" s="21">
        <v>0.79141893753983505</v>
      </c>
      <c r="N193">
        <f t="shared" si="30"/>
        <v>0.12389548870052471</v>
      </c>
      <c r="O193">
        <f t="shared" si="31"/>
        <v>-0.1739707438894274</v>
      </c>
      <c r="P193">
        <f t="shared" si="32"/>
        <v>0.18214261267554685</v>
      </c>
      <c r="Q193">
        <f t="shared" si="33"/>
        <v>-0.25859623123835324</v>
      </c>
      <c r="R193">
        <f t="shared" si="34"/>
        <v>0.33101762418780722</v>
      </c>
      <c r="S193">
        <f t="shared" si="35"/>
        <v>1.8768045029225586</v>
      </c>
      <c r="T193" s="15">
        <f t="shared" si="36"/>
        <v>2.8727121908984916</v>
      </c>
      <c r="U193" s="15">
        <f t="shared" si="37"/>
        <v>1.3172878091015088</v>
      </c>
      <c r="V193">
        <f t="shared" si="38"/>
        <v>1.7352471720074529</v>
      </c>
    </row>
    <row r="194" spans="1:22" x14ac:dyDescent="0.25">
      <c r="A194" s="1" t="s">
        <v>5</v>
      </c>
      <c r="B194" s="1" t="s">
        <v>6</v>
      </c>
      <c r="C194" s="1" t="s">
        <v>1</v>
      </c>
      <c r="D194" s="1" t="s">
        <v>7</v>
      </c>
      <c r="E194" s="1">
        <f t="shared" ref="E194:E244" si="39">IF(A194="Male",1,2)</f>
        <v>1</v>
      </c>
      <c r="F194" s="1">
        <f t="shared" ref="F194:F244" si="40">IF(B194="No",1,2)</f>
        <v>2</v>
      </c>
      <c r="G194" s="1">
        <f t="shared" ref="G194:G244" si="41">IF(D194="Dinner",1,2)</f>
        <v>2</v>
      </c>
      <c r="H194" s="1" cm="1">
        <f t="array" ref="H194">_xlfn.SWITCH(C194,"Sun",1,"Fri",2,"Sat",3,"Thur",4)</f>
        <v>4</v>
      </c>
      <c r="I194" s="1">
        <v>2</v>
      </c>
      <c r="J194" s="1">
        <v>28.44</v>
      </c>
      <c r="K194" s="5">
        <v>2.56</v>
      </c>
      <c r="L194" s="6">
        <f t="shared" ref="L194:L244" si="42">IF(C194="Sun",1,IF(C194="Fri",2,IF(C194="Sat",3,IF(C194="Thur",4))))</f>
        <v>4</v>
      </c>
      <c r="M194" s="21">
        <v>0.79141893753983505</v>
      </c>
      <c r="N194">
        <f t="shared" si="30"/>
        <v>6.1947744350262353E-2</v>
      </c>
      <c r="O194">
        <f t="shared" si="31"/>
        <v>-0.1739707438894274</v>
      </c>
      <c r="P194">
        <f t="shared" si="32"/>
        <v>0.18214261267554685</v>
      </c>
      <c r="Q194">
        <f t="shared" si="33"/>
        <v>-0.25859623123835324</v>
      </c>
      <c r="R194">
        <f t="shared" si="34"/>
        <v>0.33101762418780722</v>
      </c>
      <c r="S194">
        <f t="shared" si="35"/>
        <v>2.6944129259524265</v>
      </c>
      <c r="T194" s="15">
        <f t="shared" si="36"/>
        <v>3.6283728695780972</v>
      </c>
      <c r="U194" s="15">
        <f t="shared" si="37"/>
        <v>-1.0683728695780972</v>
      </c>
      <c r="V194">
        <f t="shared" si="38"/>
        <v>1.141420588450538</v>
      </c>
    </row>
    <row r="195" spans="1:22" x14ac:dyDescent="0.25">
      <c r="A195" s="1" t="s">
        <v>5</v>
      </c>
      <c r="B195" s="1" t="s">
        <v>6</v>
      </c>
      <c r="C195" s="1" t="s">
        <v>1</v>
      </c>
      <c r="D195" s="1" t="s">
        <v>7</v>
      </c>
      <c r="E195" s="1">
        <f t="shared" si="39"/>
        <v>1</v>
      </c>
      <c r="F195" s="1">
        <f t="shared" si="40"/>
        <v>2</v>
      </c>
      <c r="G195" s="1">
        <f t="shared" si="41"/>
        <v>2</v>
      </c>
      <c r="H195" s="1" cm="1">
        <f t="array" ref="H195">_xlfn.SWITCH(C195,"Sun",1,"Fri",2,"Sat",3,"Thur",4)</f>
        <v>4</v>
      </c>
      <c r="I195" s="1">
        <v>2</v>
      </c>
      <c r="J195" s="1">
        <v>15.48</v>
      </c>
      <c r="K195" s="5">
        <v>2.02</v>
      </c>
      <c r="L195" s="6">
        <f t="shared" si="42"/>
        <v>4</v>
      </c>
      <c r="M195" s="21">
        <v>0.79141893753983505</v>
      </c>
      <c r="N195">
        <f t="shared" ref="N195:N244" si="43">$N$1*E195</f>
        <v>6.1947744350262353E-2</v>
      </c>
      <c r="O195">
        <f t="shared" ref="O195:O244" si="44">$O$1*F195</f>
        <v>-0.1739707438894274</v>
      </c>
      <c r="P195">
        <f t="shared" ref="P195:P244" si="45">$P$1*G195</f>
        <v>0.18214261267554685</v>
      </c>
      <c r="Q195">
        <f t="shared" ref="Q195:Q244" si="46">$Q$1*H195</f>
        <v>-0.25859623123835324</v>
      </c>
      <c r="R195">
        <f t="shared" ref="R195:R244" si="47">$R$1*I195</f>
        <v>0.33101762418780722</v>
      </c>
      <c r="S195">
        <f t="shared" ref="S195:S244" si="48">$S$1*J195</f>
        <v>1.466579187543726</v>
      </c>
      <c r="T195" s="15">
        <f t="shared" ref="T195:T244" si="49">SUM(M195:S195)</f>
        <v>2.4005391311693969</v>
      </c>
      <c r="U195" s="15">
        <f t="shared" ref="U195:U244" si="50">K195-T195</f>
        <v>-0.38053913116939686</v>
      </c>
      <c r="V195">
        <f t="shared" ref="V195:V246" si="51">U195*U195</f>
        <v>0.14481003035115944</v>
      </c>
    </row>
    <row r="196" spans="1:22" x14ac:dyDescent="0.25">
      <c r="A196" s="1" t="s">
        <v>5</v>
      </c>
      <c r="B196" s="1" t="s">
        <v>6</v>
      </c>
      <c r="C196" s="1" t="s">
        <v>1</v>
      </c>
      <c r="D196" s="1" t="s">
        <v>7</v>
      </c>
      <c r="E196" s="1">
        <f t="shared" si="39"/>
        <v>1</v>
      </c>
      <c r="F196" s="1">
        <f t="shared" si="40"/>
        <v>2</v>
      </c>
      <c r="G196" s="1">
        <f t="shared" si="41"/>
        <v>2</v>
      </c>
      <c r="H196" s="1" cm="1">
        <f t="array" ref="H196">_xlfn.SWITCH(C196,"Sun",1,"Fri",2,"Sat",3,"Thur",4)</f>
        <v>4</v>
      </c>
      <c r="I196" s="1">
        <v>2</v>
      </c>
      <c r="J196" s="1">
        <v>16.579999999999998</v>
      </c>
      <c r="K196" s="5">
        <v>4</v>
      </c>
      <c r="L196" s="6">
        <f t="shared" si="42"/>
        <v>4</v>
      </c>
      <c r="M196" s="21">
        <v>0.79141893753983505</v>
      </c>
      <c r="N196">
        <f t="shared" si="43"/>
        <v>6.1947744350262353E-2</v>
      </c>
      <c r="O196">
        <f t="shared" si="44"/>
        <v>-0.1739707438894274</v>
      </c>
      <c r="P196">
        <f t="shared" si="45"/>
        <v>0.18214261267554685</v>
      </c>
      <c r="Q196">
        <f t="shared" si="46"/>
        <v>-0.25859623123835324</v>
      </c>
      <c r="R196">
        <f t="shared" si="47"/>
        <v>0.33101762418780722</v>
      </c>
      <c r="S196">
        <f t="shared" si="48"/>
        <v>1.570793470896316</v>
      </c>
      <c r="T196" s="15">
        <f t="shared" si="49"/>
        <v>2.504753414521987</v>
      </c>
      <c r="U196" s="15">
        <f t="shared" si="50"/>
        <v>1.495246585478013</v>
      </c>
      <c r="V196">
        <f t="shared" si="51"/>
        <v>2.2357623513836571</v>
      </c>
    </row>
    <row r="197" spans="1:22" x14ac:dyDescent="0.25">
      <c r="A197" s="1" t="s">
        <v>5</v>
      </c>
      <c r="B197" s="1" t="s">
        <v>2</v>
      </c>
      <c r="C197" s="1" t="s">
        <v>1</v>
      </c>
      <c r="D197" s="1" t="s">
        <v>7</v>
      </c>
      <c r="E197" s="1">
        <f t="shared" si="39"/>
        <v>1</v>
      </c>
      <c r="F197" s="1">
        <f t="shared" si="40"/>
        <v>1</v>
      </c>
      <c r="G197" s="1">
        <f t="shared" si="41"/>
        <v>2</v>
      </c>
      <c r="H197" s="1" cm="1">
        <f t="array" ref="H197">_xlfn.SWITCH(C197,"Sun",1,"Fri",2,"Sat",3,"Thur",4)</f>
        <v>4</v>
      </c>
      <c r="I197" s="1">
        <v>2</v>
      </c>
      <c r="J197" s="1">
        <v>7.56</v>
      </c>
      <c r="K197" s="5">
        <v>1.44</v>
      </c>
      <c r="L197" s="6">
        <f t="shared" si="42"/>
        <v>4</v>
      </c>
      <c r="M197" s="21">
        <v>0.79141893753983505</v>
      </c>
      <c r="N197">
        <f t="shared" si="43"/>
        <v>6.1947744350262353E-2</v>
      </c>
      <c r="O197">
        <f t="shared" si="44"/>
        <v>-8.6985371944713702E-2</v>
      </c>
      <c r="P197">
        <f t="shared" si="45"/>
        <v>0.18214261267554685</v>
      </c>
      <c r="Q197">
        <f t="shared" si="46"/>
        <v>-0.25859623123835324</v>
      </c>
      <c r="R197">
        <f t="shared" si="47"/>
        <v>0.33101762418780722</v>
      </c>
      <c r="S197">
        <f t="shared" si="48"/>
        <v>0.71623634740507536</v>
      </c>
      <c r="T197" s="15">
        <f t="shared" si="49"/>
        <v>1.73718166297546</v>
      </c>
      <c r="U197" s="15">
        <f t="shared" si="50"/>
        <v>-0.29718166297546</v>
      </c>
      <c r="V197">
        <f t="shared" si="51"/>
        <v>8.8316940808859892E-2</v>
      </c>
    </row>
    <row r="198" spans="1:22" x14ac:dyDescent="0.25">
      <c r="A198" s="1" t="s">
        <v>5</v>
      </c>
      <c r="B198" s="1" t="s">
        <v>6</v>
      </c>
      <c r="C198" s="1" t="s">
        <v>1</v>
      </c>
      <c r="D198" s="1" t="s">
        <v>7</v>
      </c>
      <c r="E198" s="1">
        <f t="shared" si="39"/>
        <v>1</v>
      </c>
      <c r="F198" s="1">
        <f t="shared" si="40"/>
        <v>2</v>
      </c>
      <c r="G198" s="1">
        <f t="shared" si="41"/>
        <v>2</v>
      </c>
      <c r="H198" s="1" cm="1">
        <f t="array" ref="H198">_xlfn.SWITCH(C198,"Sun",1,"Fri",2,"Sat",3,"Thur",4)</f>
        <v>4</v>
      </c>
      <c r="I198" s="1">
        <v>2</v>
      </c>
      <c r="J198" s="1">
        <v>10.34</v>
      </c>
      <c r="K198" s="5">
        <v>2</v>
      </c>
      <c r="L198" s="6">
        <f t="shared" si="42"/>
        <v>4</v>
      </c>
      <c r="M198" s="21">
        <v>0.79141893753983505</v>
      </c>
      <c r="N198">
        <f t="shared" si="43"/>
        <v>6.1947744350262353E-2</v>
      </c>
      <c r="O198">
        <f t="shared" si="44"/>
        <v>-0.1739707438894274</v>
      </c>
      <c r="P198">
        <f t="shared" si="45"/>
        <v>0.18214261267554685</v>
      </c>
      <c r="Q198">
        <f t="shared" si="46"/>
        <v>-0.25859623123835324</v>
      </c>
      <c r="R198">
        <f t="shared" si="47"/>
        <v>0.33101762418780722</v>
      </c>
      <c r="S198">
        <f t="shared" si="48"/>
        <v>0.97961426351434922</v>
      </c>
      <c r="T198" s="15">
        <f t="shared" si="49"/>
        <v>1.9135742071400199</v>
      </c>
      <c r="U198" s="15">
        <f t="shared" si="50"/>
        <v>8.6425792859980088E-2</v>
      </c>
      <c r="V198">
        <f t="shared" si="51"/>
        <v>7.4694176714761853E-3</v>
      </c>
    </row>
    <row r="199" spans="1:22" x14ac:dyDescent="0.25">
      <c r="A199" s="1" t="s">
        <v>3</v>
      </c>
      <c r="B199" s="1" t="s">
        <v>6</v>
      </c>
      <c r="C199" s="1" t="s">
        <v>1</v>
      </c>
      <c r="D199" s="1" t="s">
        <v>7</v>
      </c>
      <c r="E199" s="1">
        <f t="shared" si="39"/>
        <v>2</v>
      </c>
      <c r="F199" s="1">
        <f t="shared" si="40"/>
        <v>2</v>
      </c>
      <c r="G199" s="1">
        <f t="shared" si="41"/>
        <v>2</v>
      </c>
      <c r="H199" s="1" cm="1">
        <f t="array" ref="H199">_xlfn.SWITCH(C199,"Sun",1,"Fri",2,"Sat",3,"Thur",4)</f>
        <v>4</v>
      </c>
      <c r="I199" s="1">
        <v>4</v>
      </c>
      <c r="J199" s="1">
        <v>43.11</v>
      </c>
      <c r="K199" s="5">
        <v>5</v>
      </c>
      <c r="L199" s="6">
        <f t="shared" si="42"/>
        <v>4</v>
      </c>
      <c r="M199" s="21">
        <v>0.79141893753983505</v>
      </c>
      <c r="N199">
        <f t="shared" si="43"/>
        <v>0.12389548870052471</v>
      </c>
      <c r="O199">
        <f t="shared" si="44"/>
        <v>-0.1739707438894274</v>
      </c>
      <c r="P199">
        <f t="shared" si="45"/>
        <v>0.18214261267554685</v>
      </c>
      <c r="Q199">
        <f t="shared" si="46"/>
        <v>-0.25859623123835324</v>
      </c>
      <c r="R199">
        <f t="shared" si="47"/>
        <v>0.66203524837561445</v>
      </c>
      <c r="S199">
        <f t="shared" si="48"/>
        <v>4.0842525048456091</v>
      </c>
      <c r="T199" s="15">
        <f t="shared" si="49"/>
        <v>5.4111778170093494</v>
      </c>
      <c r="U199" s="15">
        <f t="shared" si="50"/>
        <v>-0.41117781700934941</v>
      </c>
      <c r="V199">
        <f t="shared" si="51"/>
        <v>0.16906719720057403</v>
      </c>
    </row>
    <row r="200" spans="1:22" x14ac:dyDescent="0.25">
      <c r="A200" s="1" t="s">
        <v>3</v>
      </c>
      <c r="B200" s="1" t="s">
        <v>6</v>
      </c>
      <c r="C200" s="1" t="s">
        <v>1</v>
      </c>
      <c r="D200" s="1" t="s">
        <v>7</v>
      </c>
      <c r="E200" s="1">
        <f t="shared" si="39"/>
        <v>2</v>
      </c>
      <c r="F200" s="1">
        <f t="shared" si="40"/>
        <v>2</v>
      </c>
      <c r="G200" s="1">
        <f t="shared" si="41"/>
        <v>2</v>
      </c>
      <c r="H200" s="1" cm="1">
        <f t="array" ref="H200">_xlfn.SWITCH(C200,"Sun",1,"Fri",2,"Sat",3,"Thur",4)</f>
        <v>4</v>
      </c>
      <c r="I200" s="1">
        <v>2</v>
      </c>
      <c r="J200" s="1">
        <v>13</v>
      </c>
      <c r="K200" s="5">
        <v>2</v>
      </c>
      <c r="L200" s="6">
        <f t="shared" si="42"/>
        <v>4</v>
      </c>
      <c r="M200" s="21">
        <v>0.79141893753983505</v>
      </c>
      <c r="N200">
        <f t="shared" si="43"/>
        <v>0.12389548870052471</v>
      </c>
      <c r="O200">
        <f t="shared" si="44"/>
        <v>-0.1739707438894274</v>
      </c>
      <c r="P200">
        <f t="shared" si="45"/>
        <v>0.18214261267554685</v>
      </c>
      <c r="Q200">
        <f t="shared" si="46"/>
        <v>-0.25859623123835324</v>
      </c>
      <c r="R200">
        <f t="shared" si="47"/>
        <v>0.33101762418780722</v>
      </c>
      <c r="S200">
        <f t="shared" si="48"/>
        <v>1.2316233487124313</v>
      </c>
      <c r="T200" s="15">
        <f t="shared" si="49"/>
        <v>2.2275310366883643</v>
      </c>
      <c r="U200" s="15">
        <f t="shared" si="50"/>
        <v>-0.22753103668836427</v>
      </c>
      <c r="V200">
        <f t="shared" si="51"/>
        <v>5.1770372656481767E-2</v>
      </c>
    </row>
    <row r="201" spans="1:22" x14ac:dyDescent="0.25">
      <c r="A201" s="1" t="s">
        <v>5</v>
      </c>
      <c r="B201" s="1" t="s">
        <v>6</v>
      </c>
      <c r="C201" s="1" t="s">
        <v>1</v>
      </c>
      <c r="D201" s="1" t="s">
        <v>7</v>
      </c>
      <c r="E201" s="1">
        <f t="shared" si="39"/>
        <v>1</v>
      </c>
      <c r="F201" s="1">
        <f t="shared" si="40"/>
        <v>2</v>
      </c>
      <c r="G201" s="1">
        <f t="shared" si="41"/>
        <v>2</v>
      </c>
      <c r="H201" s="1" cm="1">
        <f t="array" ref="H201">_xlfn.SWITCH(C201,"Sun",1,"Fri",2,"Sat",3,"Thur",4)</f>
        <v>4</v>
      </c>
      <c r="I201" s="1">
        <v>2</v>
      </c>
      <c r="J201" s="1">
        <v>13.51</v>
      </c>
      <c r="K201" s="5">
        <v>2</v>
      </c>
      <c r="L201" s="6">
        <f t="shared" si="42"/>
        <v>4</v>
      </c>
      <c r="M201" s="21">
        <v>0.79141893753983505</v>
      </c>
      <c r="N201">
        <f t="shared" si="43"/>
        <v>6.1947744350262353E-2</v>
      </c>
      <c r="O201">
        <f t="shared" si="44"/>
        <v>-0.1739707438894274</v>
      </c>
      <c r="P201">
        <f t="shared" si="45"/>
        <v>0.18214261267554685</v>
      </c>
      <c r="Q201">
        <f t="shared" si="46"/>
        <v>-0.25859623123835324</v>
      </c>
      <c r="R201">
        <f t="shared" si="47"/>
        <v>0.33101762418780722</v>
      </c>
      <c r="S201">
        <f t="shared" si="48"/>
        <v>1.2799408800849958</v>
      </c>
      <c r="T201" s="15">
        <f t="shared" si="49"/>
        <v>2.2139008237106665</v>
      </c>
      <c r="U201" s="15">
        <f t="shared" si="50"/>
        <v>-0.21390082371066654</v>
      </c>
      <c r="V201">
        <f t="shared" si="51"/>
        <v>4.5753562384101644E-2</v>
      </c>
    </row>
    <row r="202" spans="1:22" x14ac:dyDescent="0.25">
      <c r="A202" s="1" t="s">
        <v>5</v>
      </c>
      <c r="B202" s="1" t="s">
        <v>6</v>
      </c>
      <c r="C202" s="1" t="s">
        <v>1</v>
      </c>
      <c r="D202" s="1" t="s">
        <v>7</v>
      </c>
      <c r="E202" s="1">
        <f t="shared" si="39"/>
        <v>1</v>
      </c>
      <c r="F202" s="1">
        <f t="shared" si="40"/>
        <v>2</v>
      </c>
      <c r="G202" s="1">
        <f t="shared" si="41"/>
        <v>2</v>
      </c>
      <c r="H202" s="1" cm="1">
        <f t="array" ref="H202">_xlfn.SWITCH(C202,"Sun",1,"Fri",2,"Sat",3,"Thur",4)</f>
        <v>4</v>
      </c>
      <c r="I202" s="1">
        <v>3</v>
      </c>
      <c r="J202" s="1">
        <v>18.71</v>
      </c>
      <c r="K202" s="5">
        <v>4</v>
      </c>
      <c r="L202" s="6">
        <f t="shared" si="42"/>
        <v>4</v>
      </c>
      <c r="M202" s="21">
        <v>0.79141893753983505</v>
      </c>
      <c r="N202">
        <f t="shared" si="43"/>
        <v>6.1947744350262353E-2</v>
      </c>
      <c r="O202">
        <f t="shared" si="44"/>
        <v>-0.1739707438894274</v>
      </c>
      <c r="P202">
        <f t="shared" si="45"/>
        <v>0.18214261267554685</v>
      </c>
      <c r="Q202">
        <f t="shared" si="46"/>
        <v>-0.25859623123835324</v>
      </c>
      <c r="R202">
        <f t="shared" si="47"/>
        <v>0.49652643628171084</v>
      </c>
      <c r="S202">
        <f t="shared" si="48"/>
        <v>1.7725902195699685</v>
      </c>
      <c r="T202" s="15">
        <f t="shared" si="49"/>
        <v>2.8720589752895429</v>
      </c>
      <c r="U202" s="15">
        <f t="shared" si="50"/>
        <v>1.1279410247104571</v>
      </c>
      <c r="V202">
        <f t="shared" si="51"/>
        <v>1.272250955224876</v>
      </c>
    </row>
    <row r="203" spans="1:22" x14ac:dyDescent="0.25">
      <c r="A203" s="1" t="s">
        <v>3</v>
      </c>
      <c r="B203" s="1" t="s">
        <v>6</v>
      </c>
      <c r="C203" s="1" t="s">
        <v>1</v>
      </c>
      <c r="D203" s="1" t="s">
        <v>7</v>
      </c>
      <c r="E203" s="1">
        <f t="shared" si="39"/>
        <v>2</v>
      </c>
      <c r="F203" s="1">
        <f t="shared" si="40"/>
        <v>2</v>
      </c>
      <c r="G203" s="1">
        <f t="shared" si="41"/>
        <v>2</v>
      </c>
      <c r="H203" s="1" cm="1">
        <f t="array" ref="H203">_xlfn.SWITCH(C203,"Sun",1,"Fri",2,"Sat",3,"Thur",4)</f>
        <v>4</v>
      </c>
      <c r="I203" s="1">
        <v>2</v>
      </c>
      <c r="J203" s="1">
        <v>12.74</v>
      </c>
      <c r="K203" s="5">
        <v>2.0099999999999998</v>
      </c>
      <c r="L203" s="6">
        <f t="shared" si="42"/>
        <v>4</v>
      </c>
      <c r="M203" s="21">
        <v>0.79141893753983505</v>
      </c>
      <c r="N203">
        <f t="shared" si="43"/>
        <v>0.12389548870052471</v>
      </c>
      <c r="O203">
        <f t="shared" si="44"/>
        <v>-0.1739707438894274</v>
      </c>
      <c r="P203">
        <f t="shared" si="45"/>
        <v>0.18214261267554685</v>
      </c>
      <c r="Q203">
        <f t="shared" si="46"/>
        <v>-0.25859623123835324</v>
      </c>
      <c r="R203">
        <f t="shared" si="47"/>
        <v>0.33101762418780722</v>
      </c>
      <c r="S203">
        <f t="shared" si="48"/>
        <v>1.2069908817381827</v>
      </c>
      <c r="T203" s="15">
        <f t="shared" si="49"/>
        <v>2.2028985697141157</v>
      </c>
      <c r="U203" s="15">
        <f t="shared" si="50"/>
        <v>-0.1928985697141159</v>
      </c>
      <c r="V203">
        <f t="shared" si="51"/>
        <v>3.7209858197751633E-2</v>
      </c>
    </row>
    <row r="204" spans="1:22" x14ac:dyDescent="0.25">
      <c r="A204" s="1" t="s">
        <v>3</v>
      </c>
      <c r="B204" s="1" t="s">
        <v>6</v>
      </c>
      <c r="C204" s="1" t="s">
        <v>1</v>
      </c>
      <c r="D204" s="1" t="s">
        <v>7</v>
      </c>
      <c r="E204" s="1">
        <f t="shared" si="39"/>
        <v>2</v>
      </c>
      <c r="F204" s="1">
        <f t="shared" si="40"/>
        <v>2</v>
      </c>
      <c r="G204" s="1">
        <f t="shared" si="41"/>
        <v>2</v>
      </c>
      <c r="H204" s="1" cm="1">
        <f t="array" ref="H204">_xlfn.SWITCH(C204,"Sun",1,"Fri",2,"Sat",3,"Thur",4)</f>
        <v>4</v>
      </c>
      <c r="I204" s="1">
        <v>2</v>
      </c>
      <c r="J204" s="1">
        <v>16.399999999999999</v>
      </c>
      <c r="K204" s="5">
        <v>2.5</v>
      </c>
      <c r="L204" s="6">
        <f t="shared" si="42"/>
        <v>4</v>
      </c>
      <c r="M204" s="21">
        <v>0.79141893753983505</v>
      </c>
      <c r="N204">
        <f t="shared" si="43"/>
        <v>0.12389548870052471</v>
      </c>
      <c r="O204">
        <f t="shared" si="44"/>
        <v>-0.1739707438894274</v>
      </c>
      <c r="P204">
        <f t="shared" si="45"/>
        <v>0.18214261267554685</v>
      </c>
      <c r="Q204">
        <f t="shared" si="46"/>
        <v>-0.25859623123835324</v>
      </c>
      <c r="R204">
        <f t="shared" si="47"/>
        <v>0.33101762418780722</v>
      </c>
      <c r="S204">
        <f t="shared" si="48"/>
        <v>1.5537402245295286</v>
      </c>
      <c r="T204" s="15">
        <f t="shared" si="49"/>
        <v>2.5496479125054616</v>
      </c>
      <c r="U204" s="15">
        <f t="shared" si="50"/>
        <v>-4.9647912505461633E-2</v>
      </c>
      <c r="V204">
        <f t="shared" si="51"/>
        <v>2.4649152161499736E-3</v>
      </c>
    </row>
    <row r="205" spans="1:22" x14ac:dyDescent="0.25">
      <c r="A205" s="1" t="s">
        <v>5</v>
      </c>
      <c r="B205" s="1" t="s">
        <v>6</v>
      </c>
      <c r="C205" s="1" t="s">
        <v>1</v>
      </c>
      <c r="D205" s="1" t="s">
        <v>7</v>
      </c>
      <c r="E205" s="1">
        <f t="shared" si="39"/>
        <v>1</v>
      </c>
      <c r="F205" s="1">
        <f t="shared" si="40"/>
        <v>2</v>
      </c>
      <c r="G205" s="1">
        <f t="shared" si="41"/>
        <v>2</v>
      </c>
      <c r="H205" s="1" cm="1">
        <f t="array" ref="H205">_xlfn.SWITCH(C205,"Sun",1,"Fri",2,"Sat",3,"Thur",4)</f>
        <v>4</v>
      </c>
      <c r="I205" s="1">
        <v>4</v>
      </c>
      <c r="J205" s="1">
        <v>20.53</v>
      </c>
      <c r="K205" s="5">
        <v>4</v>
      </c>
      <c r="L205" s="6">
        <f t="shared" si="42"/>
        <v>4</v>
      </c>
      <c r="M205" s="21">
        <v>0.79141893753983505</v>
      </c>
      <c r="N205">
        <f t="shared" si="43"/>
        <v>6.1947744350262353E-2</v>
      </c>
      <c r="O205">
        <f t="shared" si="44"/>
        <v>-0.1739707438894274</v>
      </c>
      <c r="P205">
        <f t="shared" si="45"/>
        <v>0.18214261267554685</v>
      </c>
      <c r="Q205">
        <f t="shared" si="46"/>
        <v>-0.25859623123835324</v>
      </c>
      <c r="R205">
        <f t="shared" si="47"/>
        <v>0.66203524837561445</v>
      </c>
      <c r="S205">
        <f t="shared" si="48"/>
        <v>1.9450174883897089</v>
      </c>
      <c r="T205" s="15">
        <f t="shared" si="49"/>
        <v>3.2099950562031871</v>
      </c>
      <c r="U205" s="15">
        <f t="shared" si="50"/>
        <v>0.79000494379681285</v>
      </c>
      <c r="V205">
        <f t="shared" si="51"/>
        <v>0.62410781122340542</v>
      </c>
    </row>
    <row r="206" spans="1:22" x14ac:dyDescent="0.25">
      <c r="A206" s="1" t="s">
        <v>3</v>
      </c>
      <c r="B206" s="1" t="s">
        <v>6</v>
      </c>
      <c r="C206" s="1" t="s">
        <v>1</v>
      </c>
      <c r="D206" s="1" t="s">
        <v>7</v>
      </c>
      <c r="E206" s="1">
        <f t="shared" si="39"/>
        <v>2</v>
      </c>
      <c r="F206" s="1">
        <f t="shared" si="40"/>
        <v>2</v>
      </c>
      <c r="G206" s="1">
        <f t="shared" si="41"/>
        <v>2</v>
      </c>
      <c r="H206" s="1" cm="1">
        <f t="array" ref="H206">_xlfn.SWITCH(C206,"Sun",1,"Fri",2,"Sat",3,"Thur",4)</f>
        <v>4</v>
      </c>
      <c r="I206" s="1">
        <v>3</v>
      </c>
      <c r="J206" s="1">
        <v>16.47</v>
      </c>
      <c r="K206" s="5">
        <v>3.23</v>
      </c>
      <c r="L206" s="6">
        <f t="shared" si="42"/>
        <v>4</v>
      </c>
      <c r="M206" s="21">
        <v>0.79141893753983505</v>
      </c>
      <c r="N206">
        <f t="shared" si="43"/>
        <v>0.12389548870052471</v>
      </c>
      <c r="O206">
        <f t="shared" si="44"/>
        <v>-0.1739707438894274</v>
      </c>
      <c r="P206">
        <f t="shared" si="45"/>
        <v>0.18214261267554685</v>
      </c>
      <c r="Q206">
        <f t="shared" si="46"/>
        <v>-0.25859623123835324</v>
      </c>
      <c r="R206">
        <f t="shared" si="47"/>
        <v>0.49652643628171084</v>
      </c>
      <c r="S206">
        <f t="shared" si="48"/>
        <v>1.560372042561057</v>
      </c>
      <c r="T206" s="15">
        <f t="shared" si="49"/>
        <v>2.7217885426308936</v>
      </c>
      <c r="U206" s="15">
        <f t="shared" si="50"/>
        <v>0.50821145736910633</v>
      </c>
      <c r="V206">
        <f t="shared" si="51"/>
        <v>0.25827888540123101</v>
      </c>
    </row>
    <row r="207" spans="1:22" x14ac:dyDescent="0.25">
      <c r="A207" s="1" t="s">
        <v>5</v>
      </c>
      <c r="B207" s="1" t="s">
        <v>6</v>
      </c>
      <c r="C207" s="1" t="s">
        <v>4</v>
      </c>
      <c r="D207" s="1" t="s">
        <v>0</v>
      </c>
      <c r="E207" s="1">
        <f t="shared" si="39"/>
        <v>1</v>
      </c>
      <c r="F207" s="1">
        <f t="shared" si="40"/>
        <v>2</v>
      </c>
      <c r="G207" s="1">
        <f t="shared" si="41"/>
        <v>1</v>
      </c>
      <c r="H207" s="1" cm="1">
        <f t="array" ref="H207">_xlfn.SWITCH(C207,"Sun",1,"Fri",2,"Sat",3,"Thur",4)</f>
        <v>3</v>
      </c>
      <c r="I207" s="1">
        <v>3</v>
      </c>
      <c r="J207" s="1">
        <v>26.59</v>
      </c>
      <c r="K207" s="5">
        <v>3.41</v>
      </c>
      <c r="L207" s="6">
        <f t="shared" si="42"/>
        <v>3</v>
      </c>
      <c r="M207" s="21">
        <v>0.79141893753983505</v>
      </c>
      <c r="N207">
        <f t="shared" si="43"/>
        <v>6.1947744350262353E-2</v>
      </c>
      <c r="O207">
        <f t="shared" si="44"/>
        <v>-0.1739707438894274</v>
      </c>
      <c r="P207">
        <f t="shared" si="45"/>
        <v>9.1071306337773425E-2</v>
      </c>
      <c r="Q207">
        <f t="shared" si="46"/>
        <v>-0.19394717342876494</v>
      </c>
      <c r="R207">
        <f t="shared" si="47"/>
        <v>0.49652643628171084</v>
      </c>
      <c r="S207">
        <f t="shared" si="48"/>
        <v>2.5191434494048881</v>
      </c>
      <c r="T207" s="15">
        <f t="shared" si="49"/>
        <v>3.5921899565962772</v>
      </c>
      <c r="U207" s="15">
        <f t="shared" si="50"/>
        <v>-0.18218995659627701</v>
      </c>
      <c r="V207">
        <f t="shared" si="51"/>
        <v>3.31931802845533E-2</v>
      </c>
    </row>
    <row r="208" spans="1:22" x14ac:dyDescent="0.25">
      <c r="A208" s="1" t="s">
        <v>5</v>
      </c>
      <c r="B208" s="1" t="s">
        <v>6</v>
      </c>
      <c r="C208" s="1" t="s">
        <v>4</v>
      </c>
      <c r="D208" s="1" t="s">
        <v>0</v>
      </c>
      <c r="E208" s="1">
        <f t="shared" si="39"/>
        <v>1</v>
      </c>
      <c r="F208" s="1">
        <f t="shared" si="40"/>
        <v>2</v>
      </c>
      <c r="G208" s="1">
        <f t="shared" si="41"/>
        <v>1</v>
      </c>
      <c r="H208" s="1" cm="1">
        <f t="array" ref="H208">_xlfn.SWITCH(C208,"Sun",1,"Fri",2,"Sat",3,"Thur",4)</f>
        <v>3</v>
      </c>
      <c r="I208" s="1">
        <v>4</v>
      </c>
      <c r="J208" s="1">
        <v>38.729999999999997</v>
      </c>
      <c r="K208" s="5">
        <v>3</v>
      </c>
      <c r="L208" s="6">
        <f t="shared" si="42"/>
        <v>3</v>
      </c>
      <c r="M208" s="21">
        <v>0.79141893753983505</v>
      </c>
      <c r="N208">
        <f t="shared" si="43"/>
        <v>6.1947744350262353E-2</v>
      </c>
      <c r="O208">
        <f t="shared" si="44"/>
        <v>-0.1739707438894274</v>
      </c>
      <c r="P208">
        <f t="shared" si="45"/>
        <v>9.1071306337773425E-2</v>
      </c>
      <c r="Q208">
        <f t="shared" si="46"/>
        <v>-0.19394717342876494</v>
      </c>
      <c r="R208">
        <f t="shared" si="47"/>
        <v>0.66203524837561445</v>
      </c>
      <c r="S208">
        <f t="shared" si="48"/>
        <v>3.6692901765871122</v>
      </c>
      <c r="T208" s="15">
        <f t="shared" si="49"/>
        <v>4.9078454958724054</v>
      </c>
      <c r="U208" s="15">
        <f t="shared" si="50"/>
        <v>-1.9078454958724054</v>
      </c>
      <c r="V208">
        <f t="shared" si="51"/>
        <v>3.6398744361206243</v>
      </c>
    </row>
    <row r="209" spans="1:22" x14ac:dyDescent="0.25">
      <c r="A209" s="1" t="s">
        <v>5</v>
      </c>
      <c r="B209" s="1" t="s">
        <v>6</v>
      </c>
      <c r="C209" s="1" t="s">
        <v>4</v>
      </c>
      <c r="D209" s="1" t="s">
        <v>0</v>
      </c>
      <c r="E209" s="1">
        <f t="shared" si="39"/>
        <v>1</v>
      </c>
      <c r="F209" s="1">
        <f t="shared" si="40"/>
        <v>2</v>
      </c>
      <c r="G209" s="1">
        <f t="shared" si="41"/>
        <v>1</v>
      </c>
      <c r="H209" s="1" cm="1">
        <f t="array" ref="H209">_xlfn.SWITCH(C209,"Sun",1,"Fri",2,"Sat",3,"Thur",4)</f>
        <v>3</v>
      </c>
      <c r="I209" s="1">
        <v>2</v>
      </c>
      <c r="J209" s="1">
        <v>24.27</v>
      </c>
      <c r="K209" s="5">
        <v>2.0299999999999998</v>
      </c>
      <c r="L209" s="6">
        <f t="shared" si="42"/>
        <v>3</v>
      </c>
      <c r="M209" s="21">
        <v>0.79141893753983505</v>
      </c>
      <c r="N209">
        <f t="shared" si="43"/>
        <v>6.1947744350262353E-2</v>
      </c>
      <c r="O209">
        <f t="shared" si="44"/>
        <v>-0.1739707438894274</v>
      </c>
      <c r="P209">
        <f t="shared" si="45"/>
        <v>9.1071306337773425E-2</v>
      </c>
      <c r="Q209">
        <f t="shared" si="46"/>
        <v>-0.19394717342876494</v>
      </c>
      <c r="R209">
        <f t="shared" si="47"/>
        <v>0.33101762418780722</v>
      </c>
      <c r="S209">
        <f t="shared" si="48"/>
        <v>2.299346051788516</v>
      </c>
      <c r="T209" s="15">
        <f t="shared" si="49"/>
        <v>3.2068837468860019</v>
      </c>
      <c r="U209" s="15">
        <f t="shared" si="50"/>
        <v>-1.1768837468860021</v>
      </c>
      <c r="V209">
        <f t="shared" si="51"/>
        <v>1.3850553536844354</v>
      </c>
    </row>
    <row r="210" spans="1:22" x14ac:dyDescent="0.25">
      <c r="A210" s="1" t="s">
        <v>3</v>
      </c>
      <c r="B210" s="1" t="s">
        <v>6</v>
      </c>
      <c r="C210" s="1" t="s">
        <v>4</v>
      </c>
      <c r="D210" s="1" t="s">
        <v>0</v>
      </c>
      <c r="E210" s="1">
        <f t="shared" si="39"/>
        <v>2</v>
      </c>
      <c r="F210" s="1">
        <f t="shared" si="40"/>
        <v>2</v>
      </c>
      <c r="G210" s="1">
        <f t="shared" si="41"/>
        <v>1</v>
      </c>
      <c r="H210" s="1" cm="1">
        <f t="array" ref="H210">_xlfn.SWITCH(C210,"Sun",1,"Fri",2,"Sat",3,"Thur",4)</f>
        <v>3</v>
      </c>
      <c r="I210" s="1">
        <v>2</v>
      </c>
      <c r="J210" s="1">
        <v>12.76</v>
      </c>
      <c r="K210" s="5">
        <v>2.23</v>
      </c>
      <c r="L210" s="6">
        <f t="shared" si="42"/>
        <v>3</v>
      </c>
      <c r="M210" s="21">
        <v>0.79141893753983505</v>
      </c>
      <c r="N210">
        <f t="shared" si="43"/>
        <v>0.12389548870052471</v>
      </c>
      <c r="O210">
        <f t="shared" si="44"/>
        <v>-0.1739707438894274</v>
      </c>
      <c r="P210">
        <f t="shared" si="45"/>
        <v>9.1071306337773425E-2</v>
      </c>
      <c r="Q210">
        <f t="shared" si="46"/>
        <v>-0.19394717342876494</v>
      </c>
      <c r="R210">
        <f t="shared" si="47"/>
        <v>0.33101762418780722</v>
      </c>
      <c r="S210">
        <f t="shared" si="48"/>
        <v>1.2088856868900479</v>
      </c>
      <c r="T210" s="15">
        <f t="shared" si="49"/>
        <v>2.1783711263377961</v>
      </c>
      <c r="U210" s="15">
        <f t="shared" si="50"/>
        <v>5.1628873662203922E-2</v>
      </c>
      <c r="V210">
        <f t="shared" si="51"/>
        <v>2.6655405956278137E-3</v>
      </c>
    </row>
    <row r="211" spans="1:22" x14ac:dyDescent="0.25">
      <c r="A211" s="1" t="s">
        <v>5</v>
      </c>
      <c r="B211" s="1" t="s">
        <v>6</v>
      </c>
      <c r="C211" s="1" t="s">
        <v>4</v>
      </c>
      <c r="D211" s="1" t="s">
        <v>0</v>
      </c>
      <c r="E211" s="1">
        <f t="shared" si="39"/>
        <v>1</v>
      </c>
      <c r="F211" s="1">
        <f t="shared" si="40"/>
        <v>2</v>
      </c>
      <c r="G211" s="1">
        <f t="shared" si="41"/>
        <v>1</v>
      </c>
      <c r="H211" s="1" cm="1">
        <f t="array" ref="H211">_xlfn.SWITCH(C211,"Sun",1,"Fri",2,"Sat",3,"Thur",4)</f>
        <v>3</v>
      </c>
      <c r="I211" s="1">
        <v>3</v>
      </c>
      <c r="J211" s="1">
        <v>30.06</v>
      </c>
      <c r="K211" s="5">
        <v>2</v>
      </c>
      <c r="L211" s="6">
        <f t="shared" si="42"/>
        <v>3</v>
      </c>
      <c r="M211" s="21">
        <v>0.79141893753983505</v>
      </c>
      <c r="N211">
        <f t="shared" si="43"/>
        <v>6.1947744350262353E-2</v>
      </c>
      <c r="O211">
        <f t="shared" si="44"/>
        <v>-0.1739707438894274</v>
      </c>
      <c r="P211">
        <f t="shared" si="45"/>
        <v>9.1071306337773425E-2</v>
      </c>
      <c r="Q211">
        <f t="shared" si="46"/>
        <v>-0.19394717342876494</v>
      </c>
      <c r="R211">
        <f t="shared" si="47"/>
        <v>0.49652643628171084</v>
      </c>
      <c r="S211">
        <f t="shared" si="48"/>
        <v>2.8478921432535143</v>
      </c>
      <c r="T211" s="15">
        <f t="shared" si="49"/>
        <v>3.9209386504449038</v>
      </c>
      <c r="U211" s="15">
        <f t="shared" si="50"/>
        <v>-1.9209386504449038</v>
      </c>
      <c r="V211">
        <f t="shared" si="51"/>
        <v>3.6900052987730882</v>
      </c>
    </row>
    <row r="212" spans="1:22" x14ac:dyDescent="0.25">
      <c r="A212" s="1" t="s">
        <v>5</v>
      </c>
      <c r="B212" s="1" t="s">
        <v>6</v>
      </c>
      <c r="C212" s="1" t="s">
        <v>4</v>
      </c>
      <c r="D212" s="1" t="s">
        <v>0</v>
      </c>
      <c r="E212" s="1">
        <f t="shared" si="39"/>
        <v>1</v>
      </c>
      <c r="F212" s="1">
        <f t="shared" si="40"/>
        <v>2</v>
      </c>
      <c r="G212" s="1">
        <f t="shared" si="41"/>
        <v>1</v>
      </c>
      <c r="H212" s="1" cm="1">
        <f t="array" ref="H212">_xlfn.SWITCH(C212,"Sun",1,"Fri",2,"Sat",3,"Thur",4)</f>
        <v>3</v>
      </c>
      <c r="I212" s="1">
        <v>4</v>
      </c>
      <c r="J212" s="1">
        <v>25.89</v>
      </c>
      <c r="K212" s="5">
        <v>5.16</v>
      </c>
      <c r="L212" s="6">
        <f t="shared" si="42"/>
        <v>3</v>
      </c>
      <c r="M212" s="21">
        <v>0.79141893753983505</v>
      </c>
      <c r="N212">
        <f t="shared" si="43"/>
        <v>6.1947744350262353E-2</v>
      </c>
      <c r="O212">
        <f t="shared" si="44"/>
        <v>-0.1739707438894274</v>
      </c>
      <c r="P212">
        <f t="shared" si="45"/>
        <v>9.1071306337773425E-2</v>
      </c>
      <c r="Q212">
        <f t="shared" si="46"/>
        <v>-0.19394717342876494</v>
      </c>
      <c r="R212">
        <f t="shared" si="47"/>
        <v>0.66203524837561445</v>
      </c>
      <c r="S212">
        <f t="shared" si="48"/>
        <v>2.4528252690896037</v>
      </c>
      <c r="T212" s="15">
        <f t="shared" si="49"/>
        <v>3.6913805883748969</v>
      </c>
      <c r="U212" s="15">
        <f t="shared" si="50"/>
        <v>1.4686194116251032</v>
      </c>
      <c r="V212">
        <f t="shared" si="51"/>
        <v>2.1568429762020642</v>
      </c>
    </row>
    <row r="213" spans="1:22" x14ac:dyDescent="0.25">
      <c r="A213" s="1" t="s">
        <v>5</v>
      </c>
      <c r="B213" s="1" t="s">
        <v>2</v>
      </c>
      <c r="C213" s="1" t="s">
        <v>4</v>
      </c>
      <c r="D213" s="1" t="s">
        <v>0</v>
      </c>
      <c r="E213" s="1">
        <f t="shared" si="39"/>
        <v>1</v>
      </c>
      <c r="F213" s="1">
        <f t="shared" si="40"/>
        <v>1</v>
      </c>
      <c r="G213" s="1">
        <f t="shared" si="41"/>
        <v>1</v>
      </c>
      <c r="H213" s="1" cm="1">
        <f t="array" ref="H213">_xlfn.SWITCH(C213,"Sun",1,"Fri",2,"Sat",3,"Thur",4)</f>
        <v>3</v>
      </c>
      <c r="I213" s="1">
        <v>4</v>
      </c>
      <c r="J213" s="1">
        <v>48.33</v>
      </c>
      <c r="K213" s="5">
        <v>9</v>
      </c>
      <c r="L213" s="6">
        <f t="shared" si="42"/>
        <v>3</v>
      </c>
      <c r="M213" s="21">
        <v>0.79141893753983505</v>
      </c>
      <c r="N213">
        <f t="shared" si="43"/>
        <v>6.1947744350262353E-2</v>
      </c>
      <c r="O213">
        <f t="shared" si="44"/>
        <v>-8.6985371944713702E-2</v>
      </c>
      <c r="P213">
        <f t="shared" si="45"/>
        <v>9.1071306337773425E-2</v>
      </c>
      <c r="Q213">
        <f t="shared" si="46"/>
        <v>-0.19394717342876494</v>
      </c>
      <c r="R213">
        <f t="shared" si="47"/>
        <v>0.66203524837561445</v>
      </c>
      <c r="S213">
        <f t="shared" si="48"/>
        <v>4.5787966494824461</v>
      </c>
      <c r="T213" s="15">
        <f t="shared" si="49"/>
        <v>5.9043373407124529</v>
      </c>
      <c r="U213" s="15">
        <f t="shared" si="50"/>
        <v>3.0956626592875471</v>
      </c>
      <c r="V213">
        <f t="shared" si="51"/>
        <v>9.5831273001072486</v>
      </c>
    </row>
    <row r="214" spans="1:22" x14ac:dyDescent="0.25">
      <c r="A214" s="1" t="s">
        <v>3</v>
      </c>
      <c r="B214" s="1" t="s">
        <v>6</v>
      </c>
      <c r="C214" s="1" t="s">
        <v>4</v>
      </c>
      <c r="D214" s="1" t="s">
        <v>0</v>
      </c>
      <c r="E214" s="1">
        <f t="shared" si="39"/>
        <v>2</v>
      </c>
      <c r="F214" s="1">
        <f t="shared" si="40"/>
        <v>2</v>
      </c>
      <c r="G214" s="1">
        <f t="shared" si="41"/>
        <v>1</v>
      </c>
      <c r="H214" s="1" cm="1">
        <f t="array" ref="H214">_xlfn.SWITCH(C214,"Sun",1,"Fri",2,"Sat",3,"Thur",4)</f>
        <v>3</v>
      </c>
      <c r="I214" s="1">
        <v>2</v>
      </c>
      <c r="J214" s="1">
        <v>13.27</v>
      </c>
      <c r="K214" s="5">
        <v>2.5</v>
      </c>
      <c r="L214" s="6">
        <f t="shared" si="42"/>
        <v>3</v>
      </c>
      <c r="M214" s="21">
        <v>0.79141893753983505</v>
      </c>
      <c r="N214">
        <f t="shared" si="43"/>
        <v>0.12389548870052471</v>
      </c>
      <c r="O214">
        <f t="shared" si="44"/>
        <v>-0.1739707438894274</v>
      </c>
      <c r="P214">
        <f t="shared" si="45"/>
        <v>9.1071306337773425E-2</v>
      </c>
      <c r="Q214">
        <f t="shared" si="46"/>
        <v>-0.19394717342876494</v>
      </c>
      <c r="R214">
        <f t="shared" si="47"/>
        <v>0.33101762418780722</v>
      </c>
      <c r="S214">
        <f t="shared" si="48"/>
        <v>1.2572032182626125</v>
      </c>
      <c r="T214" s="15">
        <f t="shared" si="49"/>
        <v>2.2266886577103606</v>
      </c>
      <c r="U214" s="15">
        <f t="shared" si="50"/>
        <v>0.27331134228963938</v>
      </c>
      <c r="V214">
        <f t="shared" si="51"/>
        <v>7.4699089824164414E-2</v>
      </c>
    </row>
    <row r="215" spans="1:22" x14ac:dyDescent="0.25">
      <c r="A215" s="1" t="s">
        <v>3</v>
      </c>
      <c r="B215" s="1" t="s">
        <v>6</v>
      </c>
      <c r="C215" s="1" t="s">
        <v>4</v>
      </c>
      <c r="D215" s="1" t="s">
        <v>0</v>
      </c>
      <c r="E215" s="1">
        <f t="shared" si="39"/>
        <v>2</v>
      </c>
      <c r="F215" s="1">
        <f t="shared" si="40"/>
        <v>2</v>
      </c>
      <c r="G215" s="1">
        <f t="shared" si="41"/>
        <v>1</v>
      </c>
      <c r="H215" s="1" cm="1">
        <f t="array" ref="H215">_xlfn.SWITCH(C215,"Sun",1,"Fri",2,"Sat",3,"Thur",4)</f>
        <v>3</v>
      </c>
      <c r="I215" s="1">
        <v>3</v>
      </c>
      <c r="J215" s="1">
        <v>28.17</v>
      </c>
      <c r="K215" s="5">
        <v>6.5</v>
      </c>
      <c r="L215" s="6">
        <f t="shared" si="42"/>
        <v>3</v>
      </c>
      <c r="M215" s="21">
        <v>0.79141893753983505</v>
      </c>
      <c r="N215">
        <f t="shared" si="43"/>
        <v>0.12389548870052471</v>
      </c>
      <c r="O215">
        <f t="shared" si="44"/>
        <v>-0.1739707438894274</v>
      </c>
      <c r="P215">
        <f t="shared" si="45"/>
        <v>9.1071306337773425E-2</v>
      </c>
      <c r="Q215">
        <f t="shared" si="46"/>
        <v>-0.19394717342876494</v>
      </c>
      <c r="R215">
        <f t="shared" si="47"/>
        <v>0.49652643628171084</v>
      </c>
      <c r="S215">
        <f t="shared" si="48"/>
        <v>2.6688330564022453</v>
      </c>
      <c r="T215" s="15">
        <f t="shared" si="49"/>
        <v>3.8038273079438971</v>
      </c>
      <c r="U215" s="15">
        <f t="shared" si="50"/>
        <v>2.6961726920561029</v>
      </c>
      <c r="V215">
        <f t="shared" si="51"/>
        <v>7.2693471853890532</v>
      </c>
    </row>
    <row r="216" spans="1:22" x14ac:dyDescent="0.25">
      <c r="A216" s="1" t="s">
        <v>3</v>
      </c>
      <c r="B216" s="1" t="s">
        <v>6</v>
      </c>
      <c r="C216" s="1" t="s">
        <v>4</v>
      </c>
      <c r="D216" s="1" t="s">
        <v>0</v>
      </c>
      <c r="E216" s="1">
        <f t="shared" si="39"/>
        <v>2</v>
      </c>
      <c r="F216" s="1">
        <f t="shared" si="40"/>
        <v>2</v>
      </c>
      <c r="G216" s="1">
        <f t="shared" si="41"/>
        <v>1</v>
      </c>
      <c r="H216" s="1" cm="1">
        <f t="array" ref="H216">_xlfn.SWITCH(C216,"Sun",1,"Fri",2,"Sat",3,"Thur",4)</f>
        <v>3</v>
      </c>
      <c r="I216" s="1">
        <v>2</v>
      </c>
      <c r="J216" s="1">
        <v>12.9</v>
      </c>
      <c r="K216" s="5">
        <v>1.1000000000000001</v>
      </c>
      <c r="L216" s="6">
        <f t="shared" si="42"/>
        <v>3</v>
      </c>
      <c r="M216" s="21">
        <v>0.79141893753983505</v>
      </c>
      <c r="N216">
        <f t="shared" si="43"/>
        <v>0.12389548870052471</v>
      </c>
      <c r="O216">
        <f t="shared" si="44"/>
        <v>-0.1739707438894274</v>
      </c>
      <c r="P216">
        <f t="shared" si="45"/>
        <v>9.1071306337773425E-2</v>
      </c>
      <c r="Q216">
        <f t="shared" si="46"/>
        <v>-0.19394717342876494</v>
      </c>
      <c r="R216">
        <f t="shared" si="47"/>
        <v>0.33101762418780722</v>
      </c>
      <c r="S216">
        <f t="shared" si="48"/>
        <v>1.2221493229531049</v>
      </c>
      <c r="T216" s="15">
        <f t="shared" si="49"/>
        <v>2.1916347624008528</v>
      </c>
      <c r="U216" s="15">
        <f t="shared" si="50"/>
        <v>-1.0916347624008527</v>
      </c>
      <c r="V216">
        <f t="shared" si="51"/>
        <v>1.191666454481966</v>
      </c>
    </row>
    <row r="217" spans="1:22" x14ac:dyDescent="0.25">
      <c r="A217" s="1" t="s">
        <v>5</v>
      </c>
      <c r="B217" s="1" t="s">
        <v>6</v>
      </c>
      <c r="C217" s="1" t="s">
        <v>4</v>
      </c>
      <c r="D217" s="1" t="s">
        <v>0</v>
      </c>
      <c r="E217" s="1">
        <f t="shared" si="39"/>
        <v>1</v>
      </c>
      <c r="F217" s="1">
        <f t="shared" si="40"/>
        <v>2</v>
      </c>
      <c r="G217" s="1">
        <f t="shared" si="41"/>
        <v>1</v>
      </c>
      <c r="H217" s="1" cm="1">
        <f t="array" ref="H217">_xlfn.SWITCH(C217,"Sun",1,"Fri",2,"Sat",3,"Thur",4)</f>
        <v>3</v>
      </c>
      <c r="I217" s="1">
        <v>5</v>
      </c>
      <c r="J217" s="1">
        <v>28.15</v>
      </c>
      <c r="K217" s="5">
        <v>3</v>
      </c>
      <c r="L217" s="6">
        <f t="shared" si="42"/>
        <v>3</v>
      </c>
      <c r="M217" s="21">
        <v>0.79141893753983505</v>
      </c>
      <c r="N217">
        <f t="shared" si="43"/>
        <v>6.1947744350262353E-2</v>
      </c>
      <c r="O217">
        <f t="shared" si="44"/>
        <v>-0.1739707438894274</v>
      </c>
      <c r="P217">
        <f t="shared" si="45"/>
        <v>9.1071306337773425E-2</v>
      </c>
      <c r="Q217">
        <f t="shared" si="46"/>
        <v>-0.19394717342876494</v>
      </c>
      <c r="R217">
        <f t="shared" si="47"/>
        <v>0.82754406046951812</v>
      </c>
      <c r="S217">
        <f t="shared" si="48"/>
        <v>2.6669382512503801</v>
      </c>
      <c r="T217" s="15">
        <f t="shared" si="49"/>
        <v>4.0710023826295769</v>
      </c>
      <c r="U217" s="15">
        <f t="shared" si="50"/>
        <v>-1.0710023826295769</v>
      </c>
      <c r="V217">
        <f t="shared" si="51"/>
        <v>1.1470461035982307</v>
      </c>
    </row>
    <row r="218" spans="1:22" x14ac:dyDescent="0.25">
      <c r="A218" s="1" t="s">
        <v>5</v>
      </c>
      <c r="B218" s="1" t="s">
        <v>6</v>
      </c>
      <c r="C218" s="1" t="s">
        <v>4</v>
      </c>
      <c r="D218" s="1" t="s">
        <v>0</v>
      </c>
      <c r="E218" s="1">
        <f t="shared" si="39"/>
        <v>1</v>
      </c>
      <c r="F218" s="1">
        <f t="shared" si="40"/>
        <v>2</v>
      </c>
      <c r="G218" s="1">
        <f t="shared" si="41"/>
        <v>1</v>
      </c>
      <c r="H218" s="1" cm="1">
        <f t="array" ref="H218">_xlfn.SWITCH(C218,"Sun",1,"Fri",2,"Sat",3,"Thur",4)</f>
        <v>3</v>
      </c>
      <c r="I218" s="1">
        <v>2</v>
      </c>
      <c r="J218" s="1">
        <v>11.59</v>
      </c>
      <c r="K218" s="5">
        <v>1.5</v>
      </c>
      <c r="L218" s="6">
        <f t="shared" si="42"/>
        <v>3</v>
      </c>
      <c r="M218" s="21">
        <v>0.79141893753983505</v>
      </c>
      <c r="N218">
        <f t="shared" si="43"/>
        <v>6.1947744350262353E-2</v>
      </c>
      <c r="O218">
        <f t="shared" si="44"/>
        <v>-0.1739707438894274</v>
      </c>
      <c r="P218">
        <f t="shared" si="45"/>
        <v>9.1071306337773425E-2</v>
      </c>
      <c r="Q218">
        <f t="shared" si="46"/>
        <v>-0.19394717342876494</v>
      </c>
      <c r="R218">
        <f t="shared" si="47"/>
        <v>0.33101762418780722</v>
      </c>
      <c r="S218">
        <f t="shared" si="48"/>
        <v>1.0980395855059291</v>
      </c>
      <c r="T218" s="15">
        <f t="shared" si="49"/>
        <v>2.0055772806034149</v>
      </c>
      <c r="U218" s="15">
        <f t="shared" si="50"/>
        <v>-0.50557728060341489</v>
      </c>
      <c r="V218">
        <f t="shared" si="51"/>
        <v>0.25560838666234414</v>
      </c>
    </row>
    <row r="219" spans="1:22" x14ac:dyDescent="0.25">
      <c r="A219" s="1" t="s">
        <v>5</v>
      </c>
      <c r="B219" s="1" t="s">
        <v>6</v>
      </c>
      <c r="C219" s="1" t="s">
        <v>4</v>
      </c>
      <c r="D219" s="1" t="s">
        <v>0</v>
      </c>
      <c r="E219" s="1">
        <f t="shared" si="39"/>
        <v>1</v>
      </c>
      <c r="F219" s="1">
        <f t="shared" si="40"/>
        <v>2</v>
      </c>
      <c r="G219" s="1">
        <f t="shared" si="41"/>
        <v>1</v>
      </c>
      <c r="H219" s="1" cm="1">
        <f t="array" ref="H219">_xlfn.SWITCH(C219,"Sun",1,"Fri",2,"Sat",3,"Thur",4)</f>
        <v>3</v>
      </c>
      <c r="I219" s="1">
        <v>2</v>
      </c>
      <c r="J219" s="1">
        <v>7.74</v>
      </c>
      <c r="K219" s="5">
        <v>1.44</v>
      </c>
      <c r="L219" s="6">
        <f t="shared" si="42"/>
        <v>3</v>
      </c>
      <c r="M219" s="21">
        <v>0.79141893753983505</v>
      </c>
      <c r="N219">
        <f t="shared" si="43"/>
        <v>6.1947744350262353E-2</v>
      </c>
      <c r="O219">
        <f t="shared" si="44"/>
        <v>-0.1739707438894274</v>
      </c>
      <c r="P219">
        <f t="shared" si="45"/>
        <v>9.1071306337773425E-2</v>
      </c>
      <c r="Q219">
        <f t="shared" si="46"/>
        <v>-0.19394717342876494</v>
      </c>
      <c r="R219">
        <f t="shared" si="47"/>
        <v>0.33101762418780722</v>
      </c>
      <c r="S219">
        <f t="shared" si="48"/>
        <v>0.73328959377186298</v>
      </c>
      <c r="T219" s="15">
        <f t="shared" si="49"/>
        <v>1.6408272888693487</v>
      </c>
      <c r="U219" s="15">
        <f t="shared" si="50"/>
        <v>-0.20082728886934875</v>
      </c>
      <c r="V219">
        <f t="shared" si="51"/>
        <v>4.033159995461285E-2</v>
      </c>
    </row>
    <row r="220" spans="1:22" x14ac:dyDescent="0.25">
      <c r="A220" s="1" t="s">
        <v>3</v>
      </c>
      <c r="B220" s="1" t="s">
        <v>6</v>
      </c>
      <c r="C220" s="1" t="s">
        <v>4</v>
      </c>
      <c r="D220" s="1" t="s">
        <v>0</v>
      </c>
      <c r="E220" s="1">
        <f t="shared" si="39"/>
        <v>2</v>
      </c>
      <c r="F220" s="1">
        <f t="shared" si="40"/>
        <v>2</v>
      </c>
      <c r="G220" s="1">
        <f t="shared" si="41"/>
        <v>1</v>
      </c>
      <c r="H220" s="1" cm="1">
        <f t="array" ref="H220">_xlfn.SWITCH(C220,"Sun",1,"Fri",2,"Sat",3,"Thur",4)</f>
        <v>3</v>
      </c>
      <c r="I220" s="1">
        <v>4</v>
      </c>
      <c r="J220" s="1">
        <v>30.14</v>
      </c>
      <c r="K220" s="5">
        <v>3.09</v>
      </c>
      <c r="L220" s="6">
        <f t="shared" si="42"/>
        <v>3</v>
      </c>
      <c r="M220" s="21">
        <v>0.79141893753983505</v>
      </c>
      <c r="N220">
        <f t="shared" si="43"/>
        <v>0.12389548870052471</v>
      </c>
      <c r="O220">
        <f t="shared" si="44"/>
        <v>-0.1739707438894274</v>
      </c>
      <c r="P220">
        <f t="shared" si="45"/>
        <v>9.1071306337773425E-2</v>
      </c>
      <c r="Q220">
        <f t="shared" si="46"/>
        <v>-0.19394717342876494</v>
      </c>
      <c r="R220">
        <f t="shared" si="47"/>
        <v>0.66203524837561445</v>
      </c>
      <c r="S220">
        <f t="shared" si="48"/>
        <v>2.8554713638609752</v>
      </c>
      <c r="T220" s="15">
        <f t="shared" si="49"/>
        <v>4.1559744274965302</v>
      </c>
      <c r="U220" s="15">
        <f t="shared" si="50"/>
        <v>-1.0659744274965304</v>
      </c>
      <c r="V220">
        <f t="shared" si="51"/>
        <v>1.1363014800765556</v>
      </c>
    </row>
    <row r="221" spans="1:22" x14ac:dyDescent="0.25">
      <c r="A221" s="1" t="s">
        <v>5</v>
      </c>
      <c r="B221" s="1" t="s">
        <v>6</v>
      </c>
      <c r="C221" s="1" t="s">
        <v>8</v>
      </c>
      <c r="D221" s="1" t="s">
        <v>7</v>
      </c>
      <c r="E221" s="1">
        <f t="shared" si="39"/>
        <v>1</v>
      </c>
      <c r="F221" s="1">
        <f t="shared" si="40"/>
        <v>2</v>
      </c>
      <c r="G221" s="1">
        <f t="shared" si="41"/>
        <v>2</v>
      </c>
      <c r="H221" s="1" cm="1">
        <f t="array" ref="H221">_xlfn.SWITCH(C221,"Sun",1,"Fri",2,"Sat",3,"Thur",4)</f>
        <v>2</v>
      </c>
      <c r="I221" s="1">
        <v>2</v>
      </c>
      <c r="J221" s="1">
        <v>12.16</v>
      </c>
      <c r="K221" s="5">
        <v>2.2000000000000002</v>
      </c>
      <c r="L221" s="6">
        <f t="shared" si="42"/>
        <v>2</v>
      </c>
      <c r="M221" s="21">
        <v>0.79141893753983505</v>
      </c>
      <c r="N221">
        <f t="shared" si="43"/>
        <v>6.1947744350262353E-2</v>
      </c>
      <c r="O221">
        <f t="shared" si="44"/>
        <v>-0.1739707438894274</v>
      </c>
      <c r="P221">
        <f t="shared" si="45"/>
        <v>0.18214261267554685</v>
      </c>
      <c r="Q221">
        <f t="shared" si="46"/>
        <v>-0.12929811561917662</v>
      </c>
      <c r="R221">
        <f t="shared" si="47"/>
        <v>0.33101762418780722</v>
      </c>
      <c r="S221">
        <f t="shared" si="48"/>
        <v>1.1520415323340896</v>
      </c>
      <c r="T221" s="15">
        <f t="shared" si="49"/>
        <v>2.2152995915789369</v>
      </c>
      <c r="U221" s="15">
        <f t="shared" si="50"/>
        <v>-1.5299591578936678E-2</v>
      </c>
      <c r="V221">
        <f t="shared" si="51"/>
        <v>2.3407750248227011E-4</v>
      </c>
    </row>
    <row r="222" spans="1:22" x14ac:dyDescent="0.25">
      <c r="A222" s="1" t="s">
        <v>3</v>
      </c>
      <c r="B222" s="1" t="s">
        <v>6</v>
      </c>
      <c r="C222" s="1" t="s">
        <v>8</v>
      </c>
      <c r="D222" s="1" t="s">
        <v>7</v>
      </c>
      <c r="E222" s="1">
        <f t="shared" si="39"/>
        <v>2</v>
      </c>
      <c r="F222" s="1">
        <f t="shared" si="40"/>
        <v>2</v>
      </c>
      <c r="G222" s="1">
        <f t="shared" si="41"/>
        <v>2</v>
      </c>
      <c r="H222" s="1" cm="1">
        <f t="array" ref="H222">_xlfn.SWITCH(C222,"Sun",1,"Fri",2,"Sat",3,"Thur",4)</f>
        <v>2</v>
      </c>
      <c r="I222" s="1">
        <v>2</v>
      </c>
      <c r="J222" s="1">
        <v>13.42</v>
      </c>
      <c r="K222" s="5">
        <v>3.48</v>
      </c>
      <c r="L222" s="6">
        <f t="shared" si="42"/>
        <v>2</v>
      </c>
      <c r="M222" s="21">
        <v>0.79141893753983505</v>
      </c>
      <c r="N222">
        <f t="shared" si="43"/>
        <v>0.12389548870052471</v>
      </c>
      <c r="O222">
        <f t="shared" si="44"/>
        <v>-0.1739707438894274</v>
      </c>
      <c r="P222">
        <f t="shared" si="45"/>
        <v>0.18214261267554685</v>
      </c>
      <c r="Q222">
        <f t="shared" si="46"/>
        <v>-0.12929811561917662</v>
      </c>
      <c r="R222">
        <f t="shared" si="47"/>
        <v>0.33101762418780722</v>
      </c>
      <c r="S222">
        <f t="shared" si="48"/>
        <v>1.2714142569016023</v>
      </c>
      <c r="T222" s="15">
        <f t="shared" si="49"/>
        <v>2.3966200604967121</v>
      </c>
      <c r="U222" s="15">
        <f t="shared" si="50"/>
        <v>1.0833799395032879</v>
      </c>
      <c r="V222">
        <f t="shared" si="51"/>
        <v>1.1737120933181477</v>
      </c>
    </row>
    <row r="223" spans="1:22" x14ac:dyDescent="0.25">
      <c r="A223" s="1" t="s">
        <v>5</v>
      </c>
      <c r="B223" s="1" t="s">
        <v>6</v>
      </c>
      <c r="C223" s="1" t="s">
        <v>8</v>
      </c>
      <c r="D223" s="1" t="s">
        <v>7</v>
      </c>
      <c r="E223" s="1">
        <f t="shared" si="39"/>
        <v>1</v>
      </c>
      <c r="F223" s="1">
        <f t="shared" si="40"/>
        <v>2</v>
      </c>
      <c r="G223" s="1">
        <f t="shared" si="41"/>
        <v>2</v>
      </c>
      <c r="H223" s="1" cm="1">
        <f t="array" ref="H223">_xlfn.SWITCH(C223,"Sun",1,"Fri",2,"Sat",3,"Thur",4)</f>
        <v>2</v>
      </c>
      <c r="I223" s="1">
        <v>1</v>
      </c>
      <c r="J223" s="1">
        <v>8.58</v>
      </c>
      <c r="K223" s="5">
        <v>1.92</v>
      </c>
      <c r="L223" s="6">
        <f t="shared" si="42"/>
        <v>2</v>
      </c>
      <c r="M223" s="21">
        <v>0.79141893753983505</v>
      </c>
      <c r="N223">
        <f t="shared" si="43"/>
        <v>6.1947744350262353E-2</v>
      </c>
      <c r="O223">
        <f t="shared" si="44"/>
        <v>-0.1739707438894274</v>
      </c>
      <c r="P223">
        <f t="shared" si="45"/>
        <v>0.18214261267554685</v>
      </c>
      <c r="Q223">
        <f t="shared" si="46"/>
        <v>-0.12929811561917662</v>
      </c>
      <c r="R223">
        <f t="shared" si="47"/>
        <v>0.16550881209390361</v>
      </c>
      <c r="S223">
        <f t="shared" si="48"/>
        <v>0.8128714101502047</v>
      </c>
      <c r="T223" s="15">
        <f t="shared" si="49"/>
        <v>1.7106206573011487</v>
      </c>
      <c r="U223" s="15">
        <f t="shared" si="50"/>
        <v>0.20937934269885128</v>
      </c>
      <c r="V223">
        <f t="shared" si="51"/>
        <v>4.3839709149003009E-2</v>
      </c>
    </row>
    <row r="224" spans="1:22" x14ac:dyDescent="0.25">
      <c r="A224" s="1" t="s">
        <v>3</v>
      </c>
      <c r="B224" s="1" t="s">
        <v>2</v>
      </c>
      <c r="C224" s="1" t="s">
        <v>8</v>
      </c>
      <c r="D224" s="1" t="s">
        <v>7</v>
      </c>
      <c r="E224" s="1">
        <f t="shared" si="39"/>
        <v>2</v>
      </c>
      <c r="F224" s="1">
        <f t="shared" si="40"/>
        <v>1</v>
      </c>
      <c r="G224" s="1">
        <f t="shared" si="41"/>
        <v>2</v>
      </c>
      <c r="H224" s="1" cm="1">
        <f t="array" ref="H224">_xlfn.SWITCH(C224,"Sun",1,"Fri",2,"Sat",3,"Thur",4)</f>
        <v>2</v>
      </c>
      <c r="I224" s="1">
        <v>3</v>
      </c>
      <c r="J224" s="1">
        <v>15.98</v>
      </c>
      <c r="K224" s="5">
        <v>3</v>
      </c>
      <c r="L224" s="6">
        <f t="shared" si="42"/>
        <v>2</v>
      </c>
      <c r="M224" s="21">
        <v>0.79141893753983505</v>
      </c>
      <c r="N224">
        <f t="shared" si="43"/>
        <v>0.12389548870052471</v>
      </c>
      <c r="O224">
        <f t="shared" si="44"/>
        <v>-8.6985371944713702E-2</v>
      </c>
      <c r="P224">
        <f t="shared" si="45"/>
        <v>0.18214261267554685</v>
      </c>
      <c r="Q224">
        <f t="shared" si="46"/>
        <v>-0.12929811561917662</v>
      </c>
      <c r="R224">
        <f t="shared" si="47"/>
        <v>0.49652643628171084</v>
      </c>
      <c r="S224">
        <f t="shared" si="48"/>
        <v>1.5139493163403579</v>
      </c>
      <c r="T224" s="15">
        <f t="shared" si="49"/>
        <v>2.8916493039740852</v>
      </c>
      <c r="U224" s="15">
        <f t="shared" si="50"/>
        <v>0.10835069602591485</v>
      </c>
      <c r="V224">
        <f t="shared" si="51"/>
        <v>1.17398733293002E-2</v>
      </c>
    </row>
    <row r="225" spans="1:22" x14ac:dyDescent="0.25">
      <c r="A225" s="1" t="s">
        <v>5</v>
      </c>
      <c r="B225" s="1" t="s">
        <v>6</v>
      </c>
      <c r="C225" s="1" t="s">
        <v>8</v>
      </c>
      <c r="D225" s="1" t="s">
        <v>7</v>
      </c>
      <c r="E225" s="1">
        <f t="shared" si="39"/>
        <v>1</v>
      </c>
      <c r="F225" s="1">
        <f t="shared" si="40"/>
        <v>2</v>
      </c>
      <c r="G225" s="1">
        <f t="shared" si="41"/>
        <v>2</v>
      </c>
      <c r="H225" s="1" cm="1">
        <f t="array" ref="H225">_xlfn.SWITCH(C225,"Sun",1,"Fri",2,"Sat",3,"Thur",4)</f>
        <v>2</v>
      </c>
      <c r="I225" s="1">
        <v>2</v>
      </c>
      <c r="J225" s="1">
        <v>13.42</v>
      </c>
      <c r="K225" s="5">
        <v>1.58</v>
      </c>
      <c r="L225" s="6">
        <f t="shared" si="42"/>
        <v>2</v>
      </c>
      <c r="M225" s="21">
        <v>0.79141893753983505</v>
      </c>
      <c r="N225">
        <f t="shared" si="43"/>
        <v>6.1947744350262353E-2</v>
      </c>
      <c r="O225">
        <f t="shared" si="44"/>
        <v>-0.1739707438894274</v>
      </c>
      <c r="P225">
        <f t="shared" si="45"/>
        <v>0.18214261267554685</v>
      </c>
      <c r="Q225">
        <f t="shared" si="46"/>
        <v>-0.12929811561917662</v>
      </c>
      <c r="R225">
        <f t="shared" si="47"/>
        <v>0.33101762418780722</v>
      </c>
      <c r="S225">
        <f t="shared" si="48"/>
        <v>1.2714142569016023</v>
      </c>
      <c r="T225" s="15">
        <f t="shared" si="49"/>
        <v>2.3346723161464498</v>
      </c>
      <c r="U225" s="15">
        <f t="shared" si="50"/>
        <v>-0.7546723161464497</v>
      </c>
      <c r="V225">
        <f t="shared" si="51"/>
        <v>0.56953030475784694</v>
      </c>
    </row>
    <row r="226" spans="1:22" x14ac:dyDescent="0.25">
      <c r="A226" s="1" t="s">
        <v>3</v>
      </c>
      <c r="B226" s="1" t="s">
        <v>6</v>
      </c>
      <c r="C226" s="1" t="s">
        <v>8</v>
      </c>
      <c r="D226" s="1" t="s">
        <v>7</v>
      </c>
      <c r="E226" s="1">
        <f t="shared" si="39"/>
        <v>2</v>
      </c>
      <c r="F226" s="1">
        <f t="shared" si="40"/>
        <v>2</v>
      </c>
      <c r="G226" s="1">
        <f t="shared" si="41"/>
        <v>2</v>
      </c>
      <c r="H226" s="1" cm="1">
        <f t="array" ref="H226">_xlfn.SWITCH(C226,"Sun",1,"Fri",2,"Sat",3,"Thur",4)</f>
        <v>2</v>
      </c>
      <c r="I226" s="1">
        <v>2</v>
      </c>
      <c r="J226" s="1">
        <v>16.27</v>
      </c>
      <c r="K226" s="5">
        <v>2.5</v>
      </c>
      <c r="L226" s="6">
        <f t="shared" si="42"/>
        <v>2</v>
      </c>
      <c r="M226" s="21">
        <v>0.79141893753983505</v>
      </c>
      <c r="N226">
        <f t="shared" si="43"/>
        <v>0.12389548870052471</v>
      </c>
      <c r="O226">
        <f t="shared" si="44"/>
        <v>-0.1739707438894274</v>
      </c>
      <c r="P226">
        <f t="shared" si="45"/>
        <v>0.18214261267554685</v>
      </c>
      <c r="Q226">
        <f t="shared" si="46"/>
        <v>-0.12929811561917662</v>
      </c>
      <c r="R226">
        <f t="shared" si="47"/>
        <v>0.33101762418780722</v>
      </c>
      <c r="S226">
        <f t="shared" si="48"/>
        <v>1.5414239910424044</v>
      </c>
      <c r="T226" s="15">
        <f t="shared" si="49"/>
        <v>2.6666297946375144</v>
      </c>
      <c r="U226" s="15">
        <f t="shared" si="50"/>
        <v>-0.16662979463751437</v>
      </c>
      <c r="V226">
        <f t="shared" si="51"/>
        <v>2.7765488460940214E-2</v>
      </c>
    </row>
    <row r="227" spans="1:22" x14ac:dyDescent="0.25">
      <c r="A227" s="1" t="s">
        <v>3</v>
      </c>
      <c r="B227" s="1" t="s">
        <v>6</v>
      </c>
      <c r="C227" s="1" t="s">
        <v>8</v>
      </c>
      <c r="D227" s="1" t="s">
        <v>7</v>
      </c>
      <c r="E227" s="1">
        <f t="shared" si="39"/>
        <v>2</v>
      </c>
      <c r="F227" s="1">
        <f t="shared" si="40"/>
        <v>2</v>
      </c>
      <c r="G227" s="1">
        <f t="shared" si="41"/>
        <v>2</v>
      </c>
      <c r="H227" s="1" cm="1">
        <f t="array" ref="H227">_xlfn.SWITCH(C227,"Sun",1,"Fri",2,"Sat",3,"Thur",4)</f>
        <v>2</v>
      </c>
      <c r="I227" s="1">
        <v>2</v>
      </c>
      <c r="J227" s="1">
        <v>10.09</v>
      </c>
      <c r="K227" s="5">
        <v>2</v>
      </c>
      <c r="L227" s="6">
        <f t="shared" si="42"/>
        <v>2</v>
      </c>
      <c r="M227" s="21">
        <v>0.79141893753983505</v>
      </c>
      <c r="N227">
        <f t="shared" si="43"/>
        <v>0.12389548870052471</v>
      </c>
      <c r="O227">
        <f t="shared" si="44"/>
        <v>-0.1739707438894274</v>
      </c>
      <c r="P227">
        <f t="shared" si="45"/>
        <v>0.18214261267554685</v>
      </c>
      <c r="Q227">
        <f t="shared" si="46"/>
        <v>-0.12929811561917662</v>
      </c>
      <c r="R227">
        <f t="shared" si="47"/>
        <v>0.33101762418780722</v>
      </c>
      <c r="S227">
        <f t="shared" si="48"/>
        <v>0.95592919911603325</v>
      </c>
      <c r="T227" s="15">
        <f t="shared" si="49"/>
        <v>2.081135002711143</v>
      </c>
      <c r="U227" s="15">
        <f t="shared" si="50"/>
        <v>-8.1135002711143045E-2</v>
      </c>
      <c r="V227">
        <f t="shared" si="51"/>
        <v>6.5828886649371889E-3</v>
      </c>
    </row>
    <row r="228" spans="1:22" x14ac:dyDescent="0.25">
      <c r="A228" s="1" t="s">
        <v>5</v>
      </c>
      <c r="B228" s="1" t="s">
        <v>2</v>
      </c>
      <c r="C228" s="1" t="s">
        <v>4</v>
      </c>
      <c r="D228" s="1" t="s">
        <v>0</v>
      </c>
      <c r="E228" s="1">
        <f t="shared" si="39"/>
        <v>1</v>
      </c>
      <c r="F228" s="1">
        <f t="shared" si="40"/>
        <v>1</v>
      </c>
      <c r="G228" s="1">
        <f t="shared" si="41"/>
        <v>1</v>
      </c>
      <c r="H228" s="1" cm="1">
        <f t="array" ref="H228">_xlfn.SWITCH(C228,"Sun",1,"Fri",2,"Sat",3,"Thur",4)</f>
        <v>3</v>
      </c>
      <c r="I228" s="1">
        <v>4</v>
      </c>
      <c r="J228" s="1">
        <v>20.45</v>
      </c>
      <c r="K228" s="5">
        <v>3</v>
      </c>
      <c r="L228" s="6">
        <f t="shared" si="42"/>
        <v>3</v>
      </c>
      <c r="M228" s="21">
        <v>0.79141893753983505</v>
      </c>
      <c r="N228">
        <f t="shared" si="43"/>
        <v>6.1947744350262353E-2</v>
      </c>
      <c r="O228">
        <f t="shared" si="44"/>
        <v>-8.6985371944713702E-2</v>
      </c>
      <c r="P228">
        <f t="shared" si="45"/>
        <v>9.1071306337773425E-2</v>
      </c>
      <c r="Q228">
        <f t="shared" si="46"/>
        <v>-0.19394717342876494</v>
      </c>
      <c r="R228">
        <f t="shared" si="47"/>
        <v>0.66203524837561445</v>
      </c>
      <c r="S228">
        <f t="shared" si="48"/>
        <v>1.9374382677822477</v>
      </c>
      <c r="T228" s="15">
        <f t="shared" si="49"/>
        <v>3.2629789590122544</v>
      </c>
      <c r="U228" s="15">
        <f t="shared" si="50"/>
        <v>-0.26297895901225443</v>
      </c>
      <c r="V228">
        <f t="shared" si="51"/>
        <v>6.9157932883169002E-2</v>
      </c>
    </row>
    <row r="229" spans="1:22" x14ac:dyDescent="0.25">
      <c r="A229" s="1" t="s">
        <v>5</v>
      </c>
      <c r="B229" s="1" t="s">
        <v>2</v>
      </c>
      <c r="C229" s="1" t="s">
        <v>4</v>
      </c>
      <c r="D229" s="1" t="s">
        <v>0</v>
      </c>
      <c r="E229" s="1">
        <f t="shared" si="39"/>
        <v>1</v>
      </c>
      <c r="F229" s="1">
        <f t="shared" si="40"/>
        <v>1</v>
      </c>
      <c r="G229" s="1">
        <f t="shared" si="41"/>
        <v>1</v>
      </c>
      <c r="H229" s="1" cm="1">
        <f t="array" ref="H229">_xlfn.SWITCH(C229,"Sun",1,"Fri",2,"Sat",3,"Thur",4)</f>
        <v>3</v>
      </c>
      <c r="I229" s="1">
        <v>2</v>
      </c>
      <c r="J229" s="1">
        <v>13.28</v>
      </c>
      <c r="K229" s="5">
        <v>2.72</v>
      </c>
      <c r="L229" s="6">
        <f t="shared" si="42"/>
        <v>3</v>
      </c>
      <c r="M229" s="21">
        <v>0.79141893753983505</v>
      </c>
      <c r="N229">
        <f t="shared" si="43"/>
        <v>6.1947744350262353E-2</v>
      </c>
      <c r="O229">
        <f t="shared" si="44"/>
        <v>-8.6985371944713702E-2</v>
      </c>
      <c r="P229">
        <f t="shared" si="45"/>
        <v>9.1071306337773425E-2</v>
      </c>
      <c r="Q229">
        <f t="shared" si="46"/>
        <v>-0.19394717342876494</v>
      </c>
      <c r="R229">
        <f t="shared" si="47"/>
        <v>0.33101762418780722</v>
      </c>
      <c r="S229">
        <f t="shared" si="48"/>
        <v>1.2581506208385451</v>
      </c>
      <c r="T229" s="15">
        <f t="shared" si="49"/>
        <v>2.2526736878807445</v>
      </c>
      <c r="U229" s="15">
        <f t="shared" si="50"/>
        <v>0.46732631211925568</v>
      </c>
      <c r="V229">
        <f t="shared" si="51"/>
        <v>0.21839388199898399</v>
      </c>
    </row>
    <row r="230" spans="1:22" x14ac:dyDescent="0.25">
      <c r="A230" s="1" t="s">
        <v>3</v>
      </c>
      <c r="B230" s="1" t="s">
        <v>6</v>
      </c>
      <c r="C230" s="1" t="s">
        <v>4</v>
      </c>
      <c r="D230" s="1" t="s">
        <v>0</v>
      </c>
      <c r="E230" s="1">
        <f t="shared" si="39"/>
        <v>2</v>
      </c>
      <c r="F230" s="1">
        <f t="shared" si="40"/>
        <v>2</v>
      </c>
      <c r="G230" s="1">
        <f t="shared" si="41"/>
        <v>1</v>
      </c>
      <c r="H230" s="1" cm="1">
        <f t="array" ref="H230">_xlfn.SWITCH(C230,"Sun",1,"Fri",2,"Sat",3,"Thur",4)</f>
        <v>3</v>
      </c>
      <c r="I230" s="1">
        <v>2</v>
      </c>
      <c r="J230" s="1">
        <v>22.12</v>
      </c>
      <c r="K230" s="5">
        <v>2.88</v>
      </c>
      <c r="L230" s="6">
        <f t="shared" si="42"/>
        <v>3</v>
      </c>
      <c r="M230" s="21">
        <v>0.79141893753983505</v>
      </c>
      <c r="N230">
        <f t="shared" si="43"/>
        <v>0.12389548870052471</v>
      </c>
      <c r="O230">
        <f t="shared" si="44"/>
        <v>-0.1739707438894274</v>
      </c>
      <c r="P230">
        <f t="shared" si="45"/>
        <v>9.1071306337773425E-2</v>
      </c>
      <c r="Q230">
        <f t="shared" si="46"/>
        <v>-0.19394717342876494</v>
      </c>
      <c r="R230">
        <f t="shared" si="47"/>
        <v>0.33101762418780722</v>
      </c>
      <c r="S230">
        <f t="shared" si="48"/>
        <v>2.0956544979629985</v>
      </c>
      <c r="T230" s="15">
        <f t="shared" si="49"/>
        <v>3.0651399374107466</v>
      </c>
      <c r="U230" s="15">
        <f t="shared" si="50"/>
        <v>-0.18513993741074675</v>
      </c>
      <c r="V230">
        <f t="shared" si="51"/>
        <v>3.4276796424455226E-2</v>
      </c>
    </row>
    <row r="231" spans="1:22" x14ac:dyDescent="0.25">
      <c r="A231" s="1" t="s">
        <v>5</v>
      </c>
      <c r="B231" s="1" t="s">
        <v>6</v>
      </c>
      <c r="C231" s="1" t="s">
        <v>4</v>
      </c>
      <c r="D231" s="1" t="s">
        <v>0</v>
      </c>
      <c r="E231" s="1">
        <f t="shared" si="39"/>
        <v>1</v>
      </c>
      <c r="F231" s="1">
        <f t="shared" si="40"/>
        <v>2</v>
      </c>
      <c r="G231" s="1">
        <f t="shared" si="41"/>
        <v>1</v>
      </c>
      <c r="H231" s="1" cm="1">
        <f t="array" ref="H231">_xlfn.SWITCH(C231,"Sun",1,"Fri",2,"Sat",3,"Thur",4)</f>
        <v>3</v>
      </c>
      <c r="I231" s="1">
        <v>4</v>
      </c>
      <c r="J231" s="1">
        <v>24.01</v>
      </c>
      <c r="K231" s="5">
        <v>2</v>
      </c>
      <c r="L231" s="6">
        <f t="shared" si="42"/>
        <v>3</v>
      </c>
      <c r="M231" s="21">
        <v>0.79141893753983505</v>
      </c>
      <c r="N231">
        <f t="shared" si="43"/>
        <v>6.1947744350262353E-2</v>
      </c>
      <c r="O231">
        <f t="shared" si="44"/>
        <v>-0.1739707438894274</v>
      </c>
      <c r="P231">
        <f t="shared" si="45"/>
        <v>9.1071306337773425E-2</v>
      </c>
      <c r="Q231">
        <f t="shared" si="46"/>
        <v>-0.19394717342876494</v>
      </c>
      <c r="R231">
        <f t="shared" si="47"/>
        <v>0.66203524837561445</v>
      </c>
      <c r="S231">
        <f t="shared" si="48"/>
        <v>2.2747135848142674</v>
      </c>
      <c r="T231" s="15">
        <f t="shared" si="49"/>
        <v>3.5132689040995606</v>
      </c>
      <c r="U231" s="15">
        <f t="shared" si="50"/>
        <v>-1.5132689040995606</v>
      </c>
      <c r="V231">
        <f t="shared" si="51"/>
        <v>2.2899827761146851</v>
      </c>
    </row>
    <row r="232" spans="1:22" x14ac:dyDescent="0.25">
      <c r="A232" s="1" t="s">
        <v>5</v>
      </c>
      <c r="B232" s="1" t="s">
        <v>6</v>
      </c>
      <c r="C232" s="1" t="s">
        <v>4</v>
      </c>
      <c r="D232" s="1" t="s">
        <v>0</v>
      </c>
      <c r="E232" s="1">
        <f t="shared" si="39"/>
        <v>1</v>
      </c>
      <c r="F232" s="1">
        <f t="shared" si="40"/>
        <v>2</v>
      </c>
      <c r="G232" s="1">
        <f t="shared" si="41"/>
        <v>1</v>
      </c>
      <c r="H232" s="1" cm="1">
        <f t="array" ref="H232">_xlfn.SWITCH(C232,"Sun",1,"Fri",2,"Sat",3,"Thur",4)</f>
        <v>3</v>
      </c>
      <c r="I232" s="1">
        <v>3</v>
      </c>
      <c r="J232" s="1">
        <v>15.69</v>
      </c>
      <c r="K232" s="5">
        <v>3</v>
      </c>
      <c r="L232" s="6">
        <f t="shared" si="42"/>
        <v>3</v>
      </c>
      <c r="M232" s="21">
        <v>0.79141893753983505</v>
      </c>
      <c r="N232">
        <f t="shared" si="43"/>
        <v>6.1947744350262353E-2</v>
      </c>
      <c r="O232">
        <f t="shared" si="44"/>
        <v>-0.1739707438894274</v>
      </c>
      <c r="P232">
        <f t="shared" si="45"/>
        <v>9.1071306337773425E-2</v>
      </c>
      <c r="Q232">
        <f t="shared" si="46"/>
        <v>-0.19394717342876494</v>
      </c>
      <c r="R232">
        <f t="shared" si="47"/>
        <v>0.49652643628171084</v>
      </c>
      <c r="S232">
        <f t="shared" si="48"/>
        <v>1.4864746416383112</v>
      </c>
      <c r="T232" s="15">
        <f t="shared" si="49"/>
        <v>2.5595211488297007</v>
      </c>
      <c r="U232" s="15">
        <f t="shared" si="50"/>
        <v>0.44047885117029928</v>
      </c>
      <c r="V232">
        <f t="shared" si="51"/>
        <v>0.19402161832830667</v>
      </c>
    </row>
    <row r="233" spans="1:22" x14ac:dyDescent="0.25">
      <c r="A233" s="1" t="s">
        <v>5</v>
      </c>
      <c r="B233" s="1" t="s">
        <v>2</v>
      </c>
      <c r="C233" s="1" t="s">
        <v>4</v>
      </c>
      <c r="D233" s="1" t="s">
        <v>0</v>
      </c>
      <c r="E233" s="1">
        <f t="shared" si="39"/>
        <v>1</v>
      </c>
      <c r="F233" s="1">
        <f t="shared" si="40"/>
        <v>1</v>
      </c>
      <c r="G233" s="1">
        <f t="shared" si="41"/>
        <v>1</v>
      </c>
      <c r="H233" s="1" cm="1">
        <f t="array" ref="H233">_xlfn.SWITCH(C233,"Sun",1,"Fri",2,"Sat",3,"Thur",4)</f>
        <v>3</v>
      </c>
      <c r="I233" s="1">
        <v>2</v>
      </c>
      <c r="J233" s="1">
        <v>11.61</v>
      </c>
      <c r="K233" s="5">
        <v>3.39</v>
      </c>
      <c r="L233" s="6">
        <f t="shared" si="42"/>
        <v>3</v>
      </c>
      <c r="M233" s="21">
        <v>0.79141893753983505</v>
      </c>
      <c r="N233">
        <f t="shared" si="43"/>
        <v>6.1947744350262353E-2</v>
      </c>
      <c r="O233">
        <f t="shared" si="44"/>
        <v>-8.6985371944713702E-2</v>
      </c>
      <c r="P233">
        <f t="shared" si="45"/>
        <v>9.1071306337773425E-2</v>
      </c>
      <c r="Q233">
        <f t="shared" si="46"/>
        <v>-0.19394717342876494</v>
      </c>
      <c r="R233">
        <f t="shared" si="47"/>
        <v>0.33101762418780722</v>
      </c>
      <c r="S233">
        <f t="shared" si="48"/>
        <v>1.0999343906577943</v>
      </c>
      <c r="T233" s="15">
        <f t="shared" si="49"/>
        <v>2.0944574576999937</v>
      </c>
      <c r="U233" s="15">
        <f t="shared" si="50"/>
        <v>1.2955425423000064</v>
      </c>
      <c r="V233">
        <f t="shared" si="51"/>
        <v>1.678430478909164</v>
      </c>
    </row>
    <row r="234" spans="1:22" x14ac:dyDescent="0.25">
      <c r="A234" s="1" t="s">
        <v>5</v>
      </c>
      <c r="B234" s="1" t="s">
        <v>2</v>
      </c>
      <c r="C234" s="1" t="s">
        <v>4</v>
      </c>
      <c r="D234" s="1" t="s">
        <v>0</v>
      </c>
      <c r="E234" s="1">
        <f t="shared" si="39"/>
        <v>1</v>
      </c>
      <c r="F234" s="1">
        <f t="shared" si="40"/>
        <v>1</v>
      </c>
      <c r="G234" s="1">
        <f t="shared" si="41"/>
        <v>1</v>
      </c>
      <c r="H234" s="1" cm="1">
        <f t="array" ref="H234">_xlfn.SWITCH(C234,"Sun",1,"Fri",2,"Sat",3,"Thur",4)</f>
        <v>3</v>
      </c>
      <c r="I234" s="1">
        <v>2</v>
      </c>
      <c r="J234" s="1">
        <v>10.77</v>
      </c>
      <c r="K234" s="5">
        <v>1.47</v>
      </c>
      <c r="L234" s="6">
        <f t="shared" si="42"/>
        <v>3</v>
      </c>
      <c r="M234" s="21">
        <v>0.79141893753983505</v>
      </c>
      <c r="N234">
        <f t="shared" si="43"/>
        <v>6.1947744350262353E-2</v>
      </c>
      <c r="O234">
        <f t="shared" si="44"/>
        <v>-8.6985371944713702E-2</v>
      </c>
      <c r="P234">
        <f t="shared" si="45"/>
        <v>9.1071306337773425E-2</v>
      </c>
      <c r="Q234">
        <f t="shared" si="46"/>
        <v>-0.19394717342876494</v>
      </c>
      <c r="R234">
        <f t="shared" si="47"/>
        <v>0.33101762418780722</v>
      </c>
      <c r="S234">
        <f t="shared" si="48"/>
        <v>1.0203525742794526</v>
      </c>
      <c r="T234" s="15">
        <f t="shared" si="49"/>
        <v>2.0148756413216522</v>
      </c>
      <c r="U234" s="15">
        <f t="shared" si="50"/>
        <v>-0.54487564132165223</v>
      </c>
      <c r="V234">
        <f t="shared" si="51"/>
        <v>0.29688946450568182</v>
      </c>
    </row>
    <row r="235" spans="1:22" x14ac:dyDescent="0.25">
      <c r="A235" s="1" t="s">
        <v>5</v>
      </c>
      <c r="B235" s="1" t="s">
        <v>6</v>
      </c>
      <c r="C235" s="1" t="s">
        <v>4</v>
      </c>
      <c r="D235" s="1" t="s">
        <v>0</v>
      </c>
      <c r="E235" s="1">
        <f t="shared" si="39"/>
        <v>1</v>
      </c>
      <c r="F235" s="1">
        <f t="shared" si="40"/>
        <v>2</v>
      </c>
      <c r="G235" s="1">
        <f t="shared" si="41"/>
        <v>1</v>
      </c>
      <c r="H235" s="1" cm="1">
        <f t="array" ref="H235">_xlfn.SWITCH(C235,"Sun",1,"Fri",2,"Sat",3,"Thur",4)</f>
        <v>3</v>
      </c>
      <c r="I235" s="1">
        <v>2</v>
      </c>
      <c r="J235" s="1">
        <v>15.53</v>
      </c>
      <c r="K235" s="5">
        <v>3</v>
      </c>
      <c r="L235" s="6">
        <f t="shared" si="42"/>
        <v>3</v>
      </c>
      <c r="M235" s="21">
        <v>0.79141893753983505</v>
      </c>
      <c r="N235">
        <f t="shared" si="43"/>
        <v>6.1947744350262353E-2</v>
      </c>
      <c r="O235">
        <f t="shared" si="44"/>
        <v>-0.1739707438894274</v>
      </c>
      <c r="P235">
        <f t="shared" si="45"/>
        <v>9.1071306337773425E-2</v>
      </c>
      <c r="Q235">
        <f t="shared" si="46"/>
        <v>-0.19394717342876494</v>
      </c>
      <c r="R235">
        <f t="shared" si="47"/>
        <v>0.33101762418780722</v>
      </c>
      <c r="S235">
        <f t="shared" si="48"/>
        <v>1.4713162004233891</v>
      </c>
      <c r="T235" s="15">
        <f t="shared" si="49"/>
        <v>2.3788538955208747</v>
      </c>
      <c r="U235" s="15">
        <f t="shared" si="50"/>
        <v>0.62114610447912533</v>
      </c>
      <c r="V235">
        <f t="shared" si="51"/>
        <v>0.3858224831095925</v>
      </c>
    </row>
    <row r="236" spans="1:22" x14ac:dyDescent="0.25">
      <c r="A236" s="1" t="s">
        <v>5</v>
      </c>
      <c r="B236" s="1" t="s">
        <v>2</v>
      </c>
      <c r="C236" s="1" t="s">
        <v>4</v>
      </c>
      <c r="D236" s="1" t="s">
        <v>0</v>
      </c>
      <c r="E236" s="1">
        <f t="shared" si="39"/>
        <v>1</v>
      </c>
      <c r="F236" s="1">
        <f t="shared" si="40"/>
        <v>1</v>
      </c>
      <c r="G236" s="1">
        <f t="shared" si="41"/>
        <v>1</v>
      </c>
      <c r="H236" s="1" cm="1">
        <f t="array" ref="H236">_xlfn.SWITCH(C236,"Sun",1,"Fri",2,"Sat",3,"Thur",4)</f>
        <v>3</v>
      </c>
      <c r="I236" s="1">
        <v>2</v>
      </c>
      <c r="J236" s="1">
        <v>10.07</v>
      </c>
      <c r="K236" s="5">
        <v>1.25</v>
      </c>
      <c r="L236" s="6">
        <f t="shared" si="42"/>
        <v>3</v>
      </c>
      <c r="M236" s="21">
        <v>0.79141893753983505</v>
      </c>
      <c r="N236">
        <f t="shared" si="43"/>
        <v>6.1947744350262353E-2</v>
      </c>
      <c r="O236">
        <f t="shared" si="44"/>
        <v>-8.6985371944713702E-2</v>
      </c>
      <c r="P236">
        <f t="shared" si="45"/>
        <v>9.1071306337773425E-2</v>
      </c>
      <c r="Q236">
        <f t="shared" si="46"/>
        <v>-0.19394717342876494</v>
      </c>
      <c r="R236">
        <f t="shared" si="47"/>
        <v>0.33101762418780722</v>
      </c>
      <c r="S236">
        <f t="shared" si="48"/>
        <v>0.954034393964168</v>
      </c>
      <c r="T236" s="15">
        <f t="shared" si="49"/>
        <v>1.9485574610063674</v>
      </c>
      <c r="U236" s="15">
        <f t="shared" si="50"/>
        <v>-0.6985574610063674</v>
      </c>
      <c r="V236">
        <f t="shared" si="51"/>
        <v>0.48798252632766248</v>
      </c>
    </row>
    <row r="237" spans="1:22" x14ac:dyDescent="0.25">
      <c r="A237" s="1" t="s">
        <v>5</v>
      </c>
      <c r="B237" s="1" t="s">
        <v>6</v>
      </c>
      <c r="C237" s="1" t="s">
        <v>4</v>
      </c>
      <c r="D237" s="1" t="s">
        <v>0</v>
      </c>
      <c r="E237" s="1">
        <f t="shared" si="39"/>
        <v>1</v>
      </c>
      <c r="F237" s="1">
        <f t="shared" si="40"/>
        <v>2</v>
      </c>
      <c r="G237" s="1">
        <f t="shared" si="41"/>
        <v>1</v>
      </c>
      <c r="H237" s="1" cm="1">
        <f t="array" ref="H237">_xlfn.SWITCH(C237,"Sun",1,"Fri",2,"Sat",3,"Thur",4)</f>
        <v>3</v>
      </c>
      <c r="I237" s="1">
        <v>2</v>
      </c>
      <c r="J237" s="1">
        <v>12.6</v>
      </c>
      <c r="K237" s="5">
        <v>1</v>
      </c>
      <c r="L237" s="6">
        <f t="shared" si="42"/>
        <v>3</v>
      </c>
      <c r="M237" s="21">
        <v>0.79141893753983505</v>
      </c>
      <c r="N237">
        <f t="shared" si="43"/>
        <v>6.1947744350262353E-2</v>
      </c>
      <c r="O237">
        <f t="shared" si="44"/>
        <v>-0.1739707438894274</v>
      </c>
      <c r="P237">
        <f t="shared" si="45"/>
        <v>9.1071306337773425E-2</v>
      </c>
      <c r="Q237">
        <f t="shared" si="46"/>
        <v>-0.19394717342876494</v>
      </c>
      <c r="R237">
        <f t="shared" si="47"/>
        <v>0.33101762418780722</v>
      </c>
      <c r="S237">
        <f t="shared" si="48"/>
        <v>1.1937272456751258</v>
      </c>
      <c r="T237" s="15">
        <f t="shared" si="49"/>
        <v>2.1012649407726114</v>
      </c>
      <c r="U237" s="15">
        <f t="shared" si="50"/>
        <v>-1.1012649407726114</v>
      </c>
      <c r="V237">
        <f t="shared" si="51"/>
        <v>1.2127844697749033</v>
      </c>
    </row>
    <row r="238" spans="1:22" x14ac:dyDescent="0.25">
      <c r="A238" s="1" t="s">
        <v>5</v>
      </c>
      <c r="B238" s="1" t="s">
        <v>6</v>
      </c>
      <c r="C238" s="1" t="s">
        <v>4</v>
      </c>
      <c r="D238" s="1" t="s">
        <v>0</v>
      </c>
      <c r="E238" s="1">
        <f t="shared" si="39"/>
        <v>1</v>
      </c>
      <c r="F238" s="1">
        <f t="shared" si="40"/>
        <v>2</v>
      </c>
      <c r="G238" s="1">
        <f t="shared" si="41"/>
        <v>1</v>
      </c>
      <c r="H238" s="1" cm="1">
        <f t="array" ref="H238">_xlfn.SWITCH(C238,"Sun",1,"Fri",2,"Sat",3,"Thur",4)</f>
        <v>3</v>
      </c>
      <c r="I238" s="1">
        <v>2</v>
      </c>
      <c r="J238" s="1">
        <v>32.83</v>
      </c>
      <c r="K238" s="5">
        <v>1.17</v>
      </c>
      <c r="L238" s="6">
        <f t="shared" si="42"/>
        <v>3</v>
      </c>
      <c r="M238" s="21">
        <v>0.79141893753983505</v>
      </c>
      <c r="N238">
        <f t="shared" si="43"/>
        <v>6.1947744350262353E-2</v>
      </c>
      <c r="O238">
        <f t="shared" si="44"/>
        <v>-0.1739707438894274</v>
      </c>
      <c r="P238">
        <f t="shared" si="45"/>
        <v>9.1071306337773425E-2</v>
      </c>
      <c r="Q238">
        <f t="shared" si="46"/>
        <v>-0.19394717342876494</v>
      </c>
      <c r="R238">
        <f t="shared" si="47"/>
        <v>0.33101762418780722</v>
      </c>
      <c r="S238">
        <f t="shared" si="48"/>
        <v>3.1103226567868552</v>
      </c>
      <c r="T238" s="15">
        <f t="shared" si="49"/>
        <v>4.017860351884341</v>
      </c>
      <c r="U238" s="15">
        <f t="shared" si="50"/>
        <v>-2.8478603518843411</v>
      </c>
      <c r="V238">
        <f t="shared" si="51"/>
        <v>8.1103085838348026</v>
      </c>
    </row>
    <row r="239" spans="1:22" x14ac:dyDescent="0.25">
      <c r="A239" s="1" t="s">
        <v>3</v>
      </c>
      <c r="B239" s="1" t="s">
        <v>2</v>
      </c>
      <c r="C239" s="1" t="s">
        <v>4</v>
      </c>
      <c r="D239" s="1" t="s">
        <v>0</v>
      </c>
      <c r="E239" s="1">
        <f t="shared" si="39"/>
        <v>2</v>
      </c>
      <c r="F239" s="1">
        <f t="shared" si="40"/>
        <v>1</v>
      </c>
      <c r="G239" s="1">
        <f t="shared" si="41"/>
        <v>1</v>
      </c>
      <c r="H239" s="1" cm="1">
        <f t="array" ref="H239">_xlfn.SWITCH(C239,"Sun",1,"Fri",2,"Sat",3,"Thur",4)</f>
        <v>3</v>
      </c>
      <c r="I239" s="1">
        <v>3</v>
      </c>
      <c r="J239" s="1">
        <v>35.83</v>
      </c>
      <c r="K239" s="5">
        <v>4.67</v>
      </c>
      <c r="L239" s="6">
        <f t="shared" si="42"/>
        <v>3</v>
      </c>
      <c r="M239" s="21">
        <v>0.79141893753983505</v>
      </c>
      <c r="N239">
        <f t="shared" si="43"/>
        <v>0.12389548870052471</v>
      </c>
      <c r="O239">
        <f t="shared" si="44"/>
        <v>-8.6985371944713702E-2</v>
      </c>
      <c r="P239">
        <f t="shared" si="45"/>
        <v>9.1071306337773425E-2</v>
      </c>
      <c r="Q239">
        <f t="shared" si="46"/>
        <v>-0.19394717342876494</v>
      </c>
      <c r="R239">
        <f t="shared" si="47"/>
        <v>0.49652643628171084</v>
      </c>
      <c r="S239">
        <f t="shared" si="48"/>
        <v>3.3945434295666472</v>
      </c>
      <c r="T239" s="15">
        <f t="shared" si="49"/>
        <v>4.6165230530530126</v>
      </c>
      <c r="U239" s="15">
        <f t="shared" si="50"/>
        <v>5.3476946946987347E-2</v>
      </c>
      <c r="V239">
        <f t="shared" si="51"/>
        <v>2.8597838547708993E-3</v>
      </c>
    </row>
    <row r="240" spans="1:22" x14ac:dyDescent="0.25">
      <c r="A240" s="1" t="s">
        <v>5</v>
      </c>
      <c r="B240" s="1" t="s">
        <v>2</v>
      </c>
      <c r="C240" s="1" t="s">
        <v>4</v>
      </c>
      <c r="D240" s="1" t="s">
        <v>0</v>
      </c>
      <c r="E240" s="1">
        <f t="shared" si="39"/>
        <v>1</v>
      </c>
      <c r="F240" s="1">
        <f t="shared" si="40"/>
        <v>1</v>
      </c>
      <c r="G240" s="1">
        <f t="shared" si="41"/>
        <v>1</v>
      </c>
      <c r="H240" s="1" cm="1">
        <f t="array" ref="H240">_xlfn.SWITCH(C240,"Sun",1,"Fri",2,"Sat",3,"Thur",4)</f>
        <v>3</v>
      </c>
      <c r="I240" s="1">
        <v>3</v>
      </c>
      <c r="J240" s="1">
        <v>29.03</v>
      </c>
      <c r="K240" s="5">
        <v>5.92</v>
      </c>
      <c r="L240" s="6">
        <f t="shared" si="42"/>
        <v>3</v>
      </c>
      <c r="M240" s="21">
        <v>0.79141893753983505</v>
      </c>
      <c r="N240">
        <f t="shared" si="43"/>
        <v>6.1947744350262353E-2</v>
      </c>
      <c r="O240">
        <f t="shared" si="44"/>
        <v>-8.6985371944713702E-2</v>
      </c>
      <c r="P240">
        <f t="shared" si="45"/>
        <v>9.1071306337773425E-2</v>
      </c>
      <c r="Q240">
        <f t="shared" si="46"/>
        <v>-0.19394717342876494</v>
      </c>
      <c r="R240">
        <f t="shared" si="47"/>
        <v>0.49652643628171084</v>
      </c>
      <c r="S240">
        <f t="shared" si="48"/>
        <v>2.7503096779324525</v>
      </c>
      <c r="T240" s="15">
        <f t="shared" si="49"/>
        <v>3.9103415570685556</v>
      </c>
      <c r="U240" s="15">
        <f t="shared" si="50"/>
        <v>2.0096584429314444</v>
      </c>
      <c r="V240">
        <f t="shared" si="51"/>
        <v>4.0387270572456373</v>
      </c>
    </row>
    <row r="241" spans="1:22" x14ac:dyDescent="0.25">
      <c r="A241" s="1" t="s">
        <v>3</v>
      </c>
      <c r="B241" s="1" t="s">
        <v>6</v>
      </c>
      <c r="C241" s="1" t="s">
        <v>4</v>
      </c>
      <c r="D241" s="1" t="s">
        <v>0</v>
      </c>
      <c r="E241" s="1">
        <f t="shared" si="39"/>
        <v>2</v>
      </c>
      <c r="F241" s="1">
        <f t="shared" si="40"/>
        <v>2</v>
      </c>
      <c r="G241" s="1">
        <f t="shared" si="41"/>
        <v>1</v>
      </c>
      <c r="H241" s="1" cm="1">
        <f t="array" ref="H241">_xlfn.SWITCH(C241,"Sun",1,"Fri",2,"Sat",3,"Thur",4)</f>
        <v>3</v>
      </c>
      <c r="I241" s="1">
        <v>2</v>
      </c>
      <c r="J241" s="1">
        <v>27.18</v>
      </c>
      <c r="K241" s="5">
        <v>2</v>
      </c>
      <c r="L241" s="6">
        <f t="shared" si="42"/>
        <v>3</v>
      </c>
      <c r="M241" s="21">
        <v>0.79141893753983505</v>
      </c>
      <c r="N241">
        <f t="shared" si="43"/>
        <v>0.12389548870052471</v>
      </c>
      <c r="O241">
        <f t="shared" si="44"/>
        <v>-0.1739707438894274</v>
      </c>
      <c r="P241">
        <f t="shared" si="45"/>
        <v>9.1071306337773425E-2</v>
      </c>
      <c r="Q241">
        <f t="shared" si="46"/>
        <v>-0.19394717342876494</v>
      </c>
      <c r="R241">
        <f t="shared" si="47"/>
        <v>0.33101762418780722</v>
      </c>
      <c r="S241">
        <f t="shared" si="48"/>
        <v>2.5750402013849141</v>
      </c>
      <c r="T241" s="15">
        <f t="shared" si="49"/>
        <v>3.5445256408326622</v>
      </c>
      <c r="U241" s="15">
        <f t="shared" si="50"/>
        <v>-1.5445256408326622</v>
      </c>
      <c r="V241">
        <f t="shared" si="51"/>
        <v>2.3855594551895458</v>
      </c>
    </row>
    <row r="242" spans="1:22" x14ac:dyDescent="0.25">
      <c r="A242" s="1" t="s">
        <v>5</v>
      </c>
      <c r="B242" s="1" t="s">
        <v>6</v>
      </c>
      <c r="C242" s="1" t="s">
        <v>4</v>
      </c>
      <c r="D242" s="1" t="s">
        <v>0</v>
      </c>
      <c r="E242" s="1">
        <f t="shared" si="39"/>
        <v>1</v>
      </c>
      <c r="F242" s="1">
        <f t="shared" si="40"/>
        <v>2</v>
      </c>
      <c r="G242" s="1">
        <f t="shared" si="41"/>
        <v>1</v>
      </c>
      <c r="H242" s="1" cm="1">
        <f t="array" ref="H242">_xlfn.SWITCH(C242,"Sun",1,"Fri",2,"Sat",3,"Thur",4)</f>
        <v>3</v>
      </c>
      <c r="I242" s="1">
        <v>2</v>
      </c>
      <c r="J242" s="1">
        <v>22.67</v>
      </c>
      <c r="K242" s="5">
        <v>2</v>
      </c>
      <c r="L242" s="6">
        <f t="shared" si="42"/>
        <v>3</v>
      </c>
      <c r="M242" s="21">
        <v>0.79141893753983505</v>
      </c>
      <c r="N242">
        <f t="shared" si="43"/>
        <v>6.1947744350262353E-2</v>
      </c>
      <c r="O242">
        <f t="shared" si="44"/>
        <v>-0.1739707438894274</v>
      </c>
      <c r="P242">
        <f t="shared" si="45"/>
        <v>9.1071306337773425E-2</v>
      </c>
      <c r="Q242">
        <f t="shared" si="46"/>
        <v>-0.19394717342876494</v>
      </c>
      <c r="R242">
        <f t="shared" si="47"/>
        <v>0.33101762418780722</v>
      </c>
      <c r="S242">
        <f t="shared" si="48"/>
        <v>2.147761639639294</v>
      </c>
      <c r="T242" s="15">
        <f t="shared" si="49"/>
        <v>3.0552993347367798</v>
      </c>
      <c r="U242" s="15">
        <f t="shared" si="50"/>
        <v>-1.0552993347367798</v>
      </c>
      <c r="V242">
        <f t="shared" si="51"/>
        <v>1.1136566858958901</v>
      </c>
    </row>
    <row r="243" spans="1:22" x14ac:dyDescent="0.25">
      <c r="A243" s="1" t="s">
        <v>5</v>
      </c>
      <c r="B243" s="1" t="s">
        <v>2</v>
      </c>
      <c r="C243" s="1" t="s">
        <v>4</v>
      </c>
      <c r="D243" s="1" t="s">
        <v>0</v>
      </c>
      <c r="E243" s="1">
        <f t="shared" si="39"/>
        <v>1</v>
      </c>
      <c r="F243" s="1">
        <f t="shared" si="40"/>
        <v>1</v>
      </c>
      <c r="G243" s="1">
        <f t="shared" si="41"/>
        <v>1</v>
      </c>
      <c r="H243" s="1" cm="1">
        <f t="array" ref="H243">_xlfn.SWITCH(C243,"Sun",1,"Fri",2,"Sat",3,"Thur",4)</f>
        <v>3</v>
      </c>
      <c r="I243" s="1">
        <v>2</v>
      </c>
      <c r="J243" s="1">
        <v>17.82</v>
      </c>
      <c r="K243" s="5">
        <v>1.75</v>
      </c>
      <c r="L243" s="6">
        <f t="shared" si="42"/>
        <v>3</v>
      </c>
      <c r="M243" s="21">
        <v>0.79141893753983505</v>
      </c>
      <c r="N243">
        <f t="shared" si="43"/>
        <v>6.1947744350262353E-2</v>
      </c>
      <c r="O243">
        <f t="shared" si="44"/>
        <v>-8.6985371944713702E-2</v>
      </c>
      <c r="P243">
        <f t="shared" si="45"/>
        <v>9.1071306337773425E-2</v>
      </c>
      <c r="Q243">
        <f t="shared" si="46"/>
        <v>-0.19394717342876494</v>
      </c>
      <c r="R243">
        <f t="shared" si="47"/>
        <v>0.33101762418780722</v>
      </c>
      <c r="S243">
        <f t="shared" si="48"/>
        <v>1.6882713903119635</v>
      </c>
      <c r="T243" s="15">
        <f t="shared" si="49"/>
        <v>2.6827944573541629</v>
      </c>
      <c r="U243" s="15">
        <f t="shared" si="50"/>
        <v>-0.93279445735416289</v>
      </c>
      <c r="V243">
        <f t="shared" si="51"/>
        <v>0.87010549967064721</v>
      </c>
    </row>
    <row r="244" spans="1:22" x14ac:dyDescent="0.25">
      <c r="A244" s="1" t="s">
        <v>3</v>
      </c>
      <c r="B244" s="1" t="s">
        <v>2</v>
      </c>
      <c r="C244" s="1" t="s">
        <v>1</v>
      </c>
      <c r="D244" s="1" t="s">
        <v>0</v>
      </c>
      <c r="E244" s="1">
        <f t="shared" si="39"/>
        <v>2</v>
      </c>
      <c r="F244" s="1">
        <f t="shared" si="40"/>
        <v>1</v>
      </c>
      <c r="G244" s="1">
        <f t="shared" si="41"/>
        <v>1</v>
      </c>
      <c r="H244" s="1" cm="1">
        <f t="array" ref="H244">_xlfn.SWITCH(C244,"Sun",1,"Fri",2,"Sat",3,"Thur",4)</f>
        <v>4</v>
      </c>
      <c r="I244" s="1">
        <v>2</v>
      </c>
      <c r="J244" s="1">
        <v>18.78</v>
      </c>
      <c r="K244" s="5">
        <v>3</v>
      </c>
      <c r="L244" s="6">
        <f t="shared" si="42"/>
        <v>4</v>
      </c>
      <c r="M244" s="21">
        <v>0.79141893753983505</v>
      </c>
      <c r="N244">
        <f t="shared" si="43"/>
        <v>0.12389548870052471</v>
      </c>
      <c r="O244">
        <f t="shared" si="44"/>
        <v>-8.6985371944713702E-2</v>
      </c>
      <c r="P244">
        <f t="shared" si="45"/>
        <v>9.1071306337773425E-2</v>
      </c>
      <c r="Q244">
        <f t="shared" si="46"/>
        <v>-0.25859623123835324</v>
      </c>
      <c r="R244">
        <f t="shared" si="47"/>
        <v>0.33101762418780722</v>
      </c>
      <c r="S244">
        <f t="shared" si="48"/>
        <v>1.7792220376014971</v>
      </c>
      <c r="T244" s="15">
        <f t="shared" si="49"/>
        <v>2.7710437911843706</v>
      </c>
      <c r="U244" s="15">
        <f t="shared" si="50"/>
        <v>0.22895620881562939</v>
      </c>
      <c r="V244">
        <f t="shared" si="51"/>
        <v>5.2420945555226091E-2</v>
      </c>
    </row>
    <row r="245" spans="1:22" ht="15.75" x14ac:dyDescent="0.25">
      <c r="A245" s="11"/>
      <c r="B245" s="12"/>
      <c r="C245" s="12"/>
      <c r="D245" s="13"/>
      <c r="E245" s="7" t="s">
        <v>26</v>
      </c>
      <c r="F245" s="7" t="s">
        <v>27</v>
      </c>
      <c r="G245" s="7" t="s">
        <v>28</v>
      </c>
      <c r="H245" s="7" t="s">
        <v>29</v>
      </c>
      <c r="I245" s="7" t="s">
        <v>10</v>
      </c>
      <c r="J245" s="8" t="s">
        <v>16</v>
      </c>
      <c r="K245" s="9" t="s">
        <v>15</v>
      </c>
      <c r="L245" s="6"/>
      <c r="U245" s="15"/>
      <c r="V245">
        <f t="shared" si="51"/>
        <v>0</v>
      </c>
    </row>
    <row r="246" spans="1:22" s="2" customFormat="1" x14ac:dyDescent="0.25">
      <c r="A246" s="18" t="s">
        <v>31</v>
      </c>
      <c r="B246" s="19"/>
      <c r="C246" s="19"/>
      <c r="D246" s="20"/>
      <c r="E246" s="3">
        <f>CORREL(E2:E244,$K$2:$K$244)</f>
        <v>-8.5273975201494628E-2</v>
      </c>
      <c r="F246" s="3">
        <f t="shared" ref="F246:J246" si="52">CORREL(F2:F244,$K$2:$K$244)</f>
        <v>9.7627499908010222E-3</v>
      </c>
      <c r="G246" s="3">
        <f t="shared" si="52"/>
        <v>-0.117596390271059</v>
      </c>
      <c r="H246" s="3">
        <f t="shared" si="52"/>
        <v>-0.11843030099970935</v>
      </c>
      <c r="I246" s="3">
        <f t="shared" si="52"/>
        <v>0.48840039467488378</v>
      </c>
      <c r="J246" s="3">
        <f t="shared" si="52"/>
        <v>0.6749978565456074</v>
      </c>
      <c r="K246" s="3"/>
      <c r="L246" s="3"/>
      <c r="M246"/>
      <c r="N246"/>
      <c r="O246"/>
      <c r="P246"/>
      <c r="Q246"/>
      <c r="R246"/>
      <c r="S246"/>
      <c r="T246"/>
      <c r="U246" s="15"/>
      <c r="V246">
        <f t="shared" si="51"/>
        <v>0</v>
      </c>
    </row>
    <row r="250" spans="1:22" ht="15.75" thickBot="1" x14ac:dyDescent="0.3">
      <c r="R250" s="14"/>
    </row>
  </sheetData>
  <mergeCells count="1">
    <mergeCell ref="A246:D2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B153-3301-44F6-BA7B-2CD8AE21DF42}">
  <sheetPr>
    <tabColor rgb="FF92D050"/>
  </sheetPr>
  <dimension ref="A1:C244"/>
  <sheetViews>
    <sheetView workbookViewId="0">
      <selection activeCell="I37" sqref="I37"/>
    </sheetView>
  </sheetViews>
  <sheetFormatPr defaultRowHeight="15" x14ac:dyDescent="0.25"/>
  <cols>
    <col min="1" max="1" width="13.85546875" customWidth="1"/>
    <col min="2" max="2" width="15.42578125" customWidth="1"/>
    <col min="3" max="3" width="14" customWidth="1"/>
  </cols>
  <sheetData>
    <row r="1" spans="1:3" ht="15.75" x14ac:dyDescent="0.25">
      <c r="A1" s="9" t="s">
        <v>64</v>
      </c>
      <c r="B1" s="4" t="s">
        <v>32</v>
      </c>
      <c r="C1" s="1" t="s">
        <v>38</v>
      </c>
    </row>
    <row r="2" spans="1:3" x14ac:dyDescent="0.25">
      <c r="A2" s="5">
        <v>1.01</v>
      </c>
      <c r="B2" s="17">
        <v>2.746632639519702</v>
      </c>
      <c r="C2" s="1">
        <f>IF(B2&gt;A2,1,0)</f>
        <v>1</v>
      </c>
    </row>
    <row r="3" spans="1:3" x14ac:dyDescent="0.25">
      <c r="A3" s="5">
        <v>1.66</v>
      </c>
      <c r="B3" s="17">
        <v>2.2557949168265106</v>
      </c>
      <c r="C3" s="1">
        <f t="shared" ref="C3:C66" si="0">IF(B3&gt;A3,1,0)</f>
        <v>1</v>
      </c>
    </row>
    <row r="4" spans="1:3" x14ac:dyDescent="0.25">
      <c r="A4" s="5">
        <v>3.5</v>
      </c>
      <c r="B4" s="17">
        <v>3.2627658188938056</v>
      </c>
      <c r="C4" s="1">
        <f t="shared" si="0"/>
        <v>0</v>
      </c>
    </row>
    <row r="5" spans="1:3" x14ac:dyDescent="0.25">
      <c r="A5" s="5">
        <v>3.31</v>
      </c>
      <c r="B5" s="17">
        <v>3.340811363412493</v>
      </c>
      <c r="C5" s="1">
        <f t="shared" si="0"/>
        <v>1</v>
      </c>
    </row>
    <row r="6" spans="1:3" x14ac:dyDescent="0.25">
      <c r="A6" s="5">
        <v>3.61</v>
      </c>
      <c r="B6" s="17">
        <v>3.8117415010681555</v>
      </c>
      <c r="C6" s="1">
        <f t="shared" si="0"/>
        <v>1</v>
      </c>
    </row>
    <row r="7" spans="1:3" x14ac:dyDescent="0.25">
      <c r="A7" s="5">
        <v>4.71</v>
      </c>
      <c r="B7" s="17">
        <v>3.8406197841565324</v>
      </c>
      <c r="C7" s="1">
        <f t="shared" si="0"/>
        <v>0</v>
      </c>
    </row>
    <row r="8" spans="1:3" x14ac:dyDescent="0.25">
      <c r="A8" s="5">
        <v>2</v>
      </c>
      <c r="B8" s="17">
        <v>1.9336945733634432</v>
      </c>
      <c r="C8" s="1">
        <f t="shared" si="0"/>
        <v>0</v>
      </c>
    </row>
    <row r="9" spans="1:3" x14ac:dyDescent="0.25">
      <c r="A9" s="5">
        <v>3.12</v>
      </c>
      <c r="B9" s="17">
        <v>3.9906744921496906</v>
      </c>
      <c r="C9" s="1">
        <f t="shared" si="0"/>
        <v>1</v>
      </c>
    </row>
    <row r="10" spans="1:3" x14ac:dyDescent="0.25">
      <c r="A10" s="5">
        <v>1.96</v>
      </c>
      <c r="B10" s="17">
        <v>2.5254197426194822</v>
      </c>
      <c r="C10" s="1">
        <f t="shared" si="0"/>
        <v>1</v>
      </c>
    </row>
    <row r="11" spans="1:3" x14ac:dyDescent="0.25">
      <c r="A11" s="5">
        <v>3.23</v>
      </c>
      <c r="B11" s="17">
        <v>2.5008824947715445</v>
      </c>
      <c r="C11" s="1">
        <f t="shared" si="0"/>
        <v>0</v>
      </c>
    </row>
    <row r="12" spans="1:3" x14ac:dyDescent="0.25">
      <c r="A12" s="5">
        <v>1.71</v>
      </c>
      <c r="B12" s="17">
        <v>2.0752556186400075</v>
      </c>
      <c r="C12" s="1">
        <f t="shared" si="0"/>
        <v>1</v>
      </c>
    </row>
    <row r="13" spans="1:3" x14ac:dyDescent="0.25">
      <c r="A13" s="5">
        <v>5</v>
      </c>
      <c r="B13" s="17">
        <v>4.81871240313545</v>
      </c>
      <c r="C13" s="1">
        <f t="shared" si="0"/>
        <v>0</v>
      </c>
    </row>
    <row r="14" spans="1:3" x14ac:dyDescent="0.25">
      <c r="A14" s="5">
        <v>1.57</v>
      </c>
      <c r="B14" s="17">
        <v>2.5612818740895453</v>
      </c>
      <c r="C14" s="1">
        <f t="shared" si="0"/>
        <v>1</v>
      </c>
    </row>
    <row r="15" spans="1:3" x14ac:dyDescent="0.25">
      <c r="A15" s="5">
        <v>3</v>
      </c>
      <c r="B15" s="17">
        <v>3.1932139370917114</v>
      </c>
      <c r="C15" s="1">
        <f t="shared" si="0"/>
        <v>1</v>
      </c>
    </row>
    <row r="16" spans="1:3" x14ac:dyDescent="0.25">
      <c r="A16" s="5">
        <v>3.02</v>
      </c>
      <c r="B16" s="17">
        <v>2.54278473432145</v>
      </c>
      <c r="C16" s="1">
        <f t="shared" si="0"/>
        <v>0</v>
      </c>
    </row>
    <row r="17" spans="1:3" x14ac:dyDescent="0.25">
      <c r="A17" s="5">
        <v>3.92</v>
      </c>
      <c r="B17" s="17">
        <v>3.142625900025303</v>
      </c>
      <c r="C17" s="1">
        <f t="shared" si="0"/>
        <v>0</v>
      </c>
    </row>
    <row r="18" spans="1:3" x14ac:dyDescent="0.25">
      <c r="A18" s="5">
        <v>1.67</v>
      </c>
      <c r="B18" s="17">
        <v>2.2920347145653537</v>
      </c>
      <c r="C18" s="1">
        <f t="shared" si="0"/>
        <v>1</v>
      </c>
    </row>
    <row r="19" spans="1:3" x14ac:dyDescent="0.25">
      <c r="A19" s="5">
        <v>3.71</v>
      </c>
      <c r="B19" s="17">
        <v>2.8173203964235496</v>
      </c>
      <c r="C19" s="1">
        <f t="shared" si="0"/>
        <v>0</v>
      </c>
    </row>
    <row r="20" spans="1:3" x14ac:dyDescent="0.25">
      <c r="A20" s="5">
        <v>3.5</v>
      </c>
      <c r="B20" s="17">
        <v>2.9186782749896114</v>
      </c>
      <c r="C20" s="1">
        <f t="shared" si="0"/>
        <v>0</v>
      </c>
    </row>
    <row r="21" spans="1:3" x14ac:dyDescent="0.25">
      <c r="A21" s="5">
        <v>3.35</v>
      </c>
      <c r="B21" s="17">
        <v>3.1217934824072939</v>
      </c>
      <c r="C21" s="1">
        <f t="shared" si="0"/>
        <v>0</v>
      </c>
    </row>
    <row r="22" spans="1:3" x14ac:dyDescent="0.25">
      <c r="A22" s="5">
        <v>4.08</v>
      </c>
      <c r="B22" s="17">
        <v>2.6902192639303504</v>
      </c>
      <c r="C22" s="1">
        <f t="shared" si="0"/>
        <v>0</v>
      </c>
    </row>
    <row r="23" spans="1:3" x14ac:dyDescent="0.25">
      <c r="A23" s="5">
        <v>2.75</v>
      </c>
      <c r="B23" s="17">
        <v>2.9510692535080079</v>
      </c>
      <c r="C23" s="1">
        <f t="shared" si="0"/>
        <v>1</v>
      </c>
    </row>
    <row r="24" spans="1:3" x14ac:dyDescent="0.25">
      <c r="A24" s="5">
        <v>2.23</v>
      </c>
      <c r="B24" s="17">
        <v>2.5244986370746272</v>
      </c>
      <c r="C24" s="1">
        <f t="shared" si="0"/>
        <v>1</v>
      </c>
    </row>
    <row r="25" spans="1:3" x14ac:dyDescent="0.25">
      <c r="A25" s="5">
        <v>7.58</v>
      </c>
      <c r="B25" s="17">
        <v>5.0671271450416331</v>
      </c>
      <c r="C25" s="1">
        <f t="shared" si="0"/>
        <v>0</v>
      </c>
    </row>
    <row r="26" spans="1:3" x14ac:dyDescent="0.25">
      <c r="A26" s="5">
        <v>3.18</v>
      </c>
      <c r="B26" s="17">
        <v>2.8695299212806651</v>
      </c>
      <c r="C26" s="1">
        <f t="shared" si="0"/>
        <v>0</v>
      </c>
    </row>
    <row r="27" spans="1:3" x14ac:dyDescent="0.25">
      <c r="A27" s="5">
        <v>2.34</v>
      </c>
      <c r="B27" s="17">
        <v>3.027704352757262</v>
      </c>
      <c r="C27" s="1">
        <f t="shared" si="0"/>
        <v>1</v>
      </c>
    </row>
    <row r="28" spans="1:3" x14ac:dyDescent="0.25">
      <c r="A28" s="5">
        <v>2</v>
      </c>
      <c r="B28" s="17">
        <v>2.260817426591438</v>
      </c>
      <c r="C28" s="1">
        <f t="shared" si="0"/>
        <v>1</v>
      </c>
    </row>
    <row r="29" spans="1:3" x14ac:dyDescent="0.25">
      <c r="A29" s="5">
        <v>2</v>
      </c>
      <c r="B29" s="17">
        <v>2.1966430860660622</v>
      </c>
      <c r="C29" s="1">
        <f t="shared" si="0"/>
        <v>1</v>
      </c>
    </row>
    <row r="30" spans="1:3" x14ac:dyDescent="0.25">
      <c r="A30" s="5">
        <v>4.3</v>
      </c>
      <c r="B30" s="17">
        <v>3.0469530980272919</v>
      </c>
      <c r="C30" s="1">
        <f t="shared" si="0"/>
        <v>0</v>
      </c>
    </row>
    <row r="31" spans="1:3" x14ac:dyDescent="0.25">
      <c r="A31" s="5">
        <v>3</v>
      </c>
      <c r="B31" s="17">
        <v>2.8906698741900074</v>
      </c>
      <c r="C31" s="1">
        <f t="shared" si="0"/>
        <v>0</v>
      </c>
    </row>
    <row r="32" spans="1:3" x14ac:dyDescent="0.25">
      <c r="A32" s="5">
        <v>1.45</v>
      </c>
      <c r="B32" s="17">
        <v>1.9003086312871207</v>
      </c>
      <c r="C32" s="1">
        <f t="shared" si="0"/>
        <v>1</v>
      </c>
    </row>
    <row r="33" spans="1:3" x14ac:dyDescent="0.25">
      <c r="A33" s="5">
        <v>2.5</v>
      </c>
      <c r="B33" s="17">
        <v>3.0786663290568255</v>
      </c>
      <c r="C33" s="1">
        <f t="shared" si="0"/>
        <v>1</v>
      </c>
    </row>
    <row r="34" spans="1:3" x14ac:dyDescent="0.25">
      <c r="A34" s="5">
        <v>3</v>
      </c>
      <c r="B34" s="17">
        <v>2.4574930756437201</v>
      </c>
      <c r="C34" s="1">
        <f t="shared" si="0"/>
        <v>0</v>
      </c>
    </row>
    <row r="35" spans="1:3" x14ac:dyDescent="0.25">
      <c r="A35" s="5">
        <v>2.4500000000000002</v>
      </c>
      <c r="B35" s="17">
        <v>3.3366850977289522</v>
      </c>
      <c r="C35" s="1">
        <f t="shared" si="0"/>
        <v>1</v>
      </c>
    </row>
    <row r="36" spans="1:3" x14ac:dyDescent="0.25">
      <c r="A36" s="5">
        <v>3.27</v>
      </c>
      <c r="B36" s="17">
        <v>2.6770068997045371</v>
      </c>
      <c r="C36" s="1">
        <f t="shared" si="0"/>
        <v>0</v>
      </c>
    </row>
    <row r="37" spans="1:3" x14ac:dyDescent="0.25">
      <c r="A37" s="5">
        <v>3.6</v>
      </c>
      <c r="B37" s="17">
        <v>3.4436089253360169</v>
      </c>
      <c r="C37" s="1">
        <f t="shared" si="0"/>
        <v>0</v>
      </c>
    </row>
    <row r="38" spans="1:3" x14ac:dyDescent="0.25">
      <c r="A38" s="5">
        <v>2</v>
      </c>
      <c r="B38" s="17">
        <v>2.7122101914071006</v>
      </c>
      <c r="C38" s="1">
        <f t="shared" si="0"/>
        <v>1</v>
      </c>
    </row>
    <row r="39" spans="1:3" x14ac:dyDescent="0.25">
      <c r="A39" s="5">
        <v>3.07</v>
      </c>
      <c r="B39" s="17">
        <v>2.8079056281621009</v>
      </c>
      <c r="C39" s="1">
        <f t="shared" si="0"/>
        <v>0</v>
      </c>
    </row>
    <row r="40" spans="1:3" x14ac:dyDescent="0.25">
      <c r="A40" s="5">
        <v>2.31</v>
      </c>
      <c r="B40" s="17">
        <v>2.9368203832459168</v>
      </c>
      <c r="C40" s="1">
        <f t="shared" si="0"/>
        <v>1</v>
      </c>
    </row>
    <row r="41" spans="1:3" x14ac:dyDescent="0.25">
      <c r="A41" s="5">
        <v>5</v>
      </c>
      <c r="B41" s="17">
        <v>4.1240456829653702</v>
      </c>
      <c r="C41" s="1">
        <f t="shared" si="0"/>
        <v>0</v>
      </c>
    </row>
    <row r="42" spans="1:3" x14ac:dyDescent="0.25">
      <c r="A42" s="5">
        <v>2.2400000000000002</v>
      </c>
      <c r="B42" s="17">
        <v>2.6867292032573191</v>
      </c>
      <c r="C42" s="1">
        <f t="shared" si="0"/>
        <v>1</v>
      </c>
    </row>
    <row r="43" spans="1:3" x14ac:dyDescent="0.25">
      <c r="A43" s="5">
        <v>2.54</v>
      </c>
      <c r="B43" s="17">
        <v>2.7538048956656729</v>
      </c>
      <c r="C43" s="1">
        <f t="shared" si="0"/>
        <v>1</v>
      </c>
    </row>
    <row r="44" spans="1:3" x14ac:dyDescent="0.25">
      <c r="A44" s="5">
        <v>3.06</v>
      </c>
      <c r="B44" s="17">
        <v>2.4216083094166683</v>
      </c>
      <c r="C44" s="1">
        <f t="shared" si="0"/>
        <v>0</v>
      </c>
    </row>
    <row r="45" spans="1:3" x14ac:dyDescent="0.25">
      <c r="A45" s="5">
        <v>1.32</v>
      </c>
      <c r="B45" s="17">
        <v>2.0195749408312258</v>
      </c>
      <c r="C45" s="1">
        <f t="shared" si="0"/>
        <v>1</v>
      </c>
    </row>
    <row r="46" spans="1:3" x14ac:dyDescent="0.25">
      <c r="A46" s="5">
        <v>5.6</v>
      </c>
      <c r="B46" s="17">
        <v>4.3228710783986948</v>
      </c>
      <c r="C46" s="1">
        <f t="shared" si="0"/>
        <v>0</v>
      </c>
    </row>
    <row r="47" spans="1:3" x14ac:dyDescent="0.25">
      <c r="A47" s="5">
        <v>3</v>
      </c>
      <c r="B47" s="17">
        <v>2.8321353407187049</v>
      </c>
      <c r="C47" s="1">
        <f t="shared" si="0"/>
        <v>0</v>
      </c>
    </row>
    <row r="48" spans="1:3" x14ac:dyDescent="0.25">
      <c r="A48" s="5">
        <v>5</v>
      </c>
      <c r="B48" s="17">
        <v>3.2039690196451476</v>
      </c>
      <c r="C48" s="1">
        <f t="shared" si="0"/>
        <v>0</v>
      </c>
    </row>
    <row r="49" spans="1:3" x14ac:dyDescent="0.25">
      <c r="A49" s="5">
        <v>6</v>
      </c>
      <c r="B49" s="17">
        <v>4.5116191387674469</v>
      </c>
      <c r="C49" s="1">
        <f t="shared" si="0"/>
        <v>0</v>
      </c>
    </row>
    <row r="50" spans="1:3" x14ac:dyDescent="0.25">
      <c r="A50" s="5">
        <v>2.0499999999999998</v>
      </c>
      <c r="B50" s="17">
        <v>3.9743460064840024</v>
      </c>
      <c r="C50" s="1">
        <f t="shared" si="0"/>
        <v>1</v>
      </c>
    </row>
    <row r="51" spans="1:3" x14ac:dyDescent="0.25">
      <c r="A51" s="5">
        <v>3</v>
      </c>
      <c r="B51" s="17">
        <v>2.8085418331726109</v>
      </c>
      <c r="C51" s="1">
        <f t="shared" si="0"/>
        <v>0</v>
      </c>
    </row>
    <row r="52" spans="1:3" x14ac:dyDescent="0.25">
      <c r="A52" s="5">
        <v>2.5</v>
      </c>
      <c r="B52" s="17">
        <v>2.2894846671585416</v>
      </c>
      <c r="C52" s="1">
        <f t="shared" si="0"/>
        <v>0</v>
      </c>
    </row>
    <row r="53" spans="1:3" x14ac:dyDescent="0.25">
      <c r="A53" s="5">
        <v>2.6</v>
      </c>
      <c r="B53" s="17">
        <v>2.1143266372843814</v>
      </c>
      <c r="C53" s="1">
        <f t="shared" si="0"/>
        <v>0</v>
      </c>
    </row>
    <row r="54" spans="1:3" x14ac:dyDescent="0.25">
      <c r="A54" s="5">
        <v>5.2</v>
      </c>
      <c r="B54" s="17">
        <v>4.7762440895524811</v>
      </c>
      <c r="C54" s="1">
        <f t="shared" si="0"/>
        <v>0</v>
      </c>
    </row>
    <row r="55" spans="1:3" x14ac:dyDescent="0.25">
      <c r="A55" s="5">
        <v>1.56</v>
      </c>
      <c r="B55" s="17">
        <v>2.0441121886791636</v>
      </c>
      <c r="C55" s="1">
        <f t="shared" si="0"/>
        <v>1</v>
      </c>
    </row>
    <row r="56" spans="1:3" x14ac:dyDescent="0.25">
      <c r="A56" s="5">
        <v>4.34</v>
      </c>
      <c r="B56" s="17">
        <v>3.8661007723063139</v>
      </c>
      <c r="C56" s="1">
        <f t="shared" si="0"/>
        <v>0</v>
      </c>
    </row>
    <row r="57" spans="1:3" x14ac:dyDescent="0.25">
      <c r="A57" s="5">
        <v>3.51</v>
      </c>
      <c r="B57" s="17">
        <v>2.9453841769399567</v>
      </c>
      <c r="C57" s="1">
        <f t="shared" si="0"/>
        <v>0</v>
      </c>
    </row>
    <row r="58" spans="1:3" x14ac:dyDescent="0.25">
      <c r="A58" s="5">
        <v>3</v>
      </c>
      <c r="B58" s="17">
        <v>4.8603720039554883</v>
      </c>
      <c r="C58" s="1">
        <f t="shared" si="0"/>
        <v>1</v>
      </c>
    </row>
    <row r="59" spans="1:3" x14ac:dyDescent="0.25">
      <c r="A59" s="5">
        <v>1.5</v>
      </c>
      <c r="B59" s="17">
        <v>3.5286383182363905</v>
      </c>
      <c r="C59" s="1">
        <f t="shared" si="0"/>
        <v>1</v>
      </c>
    </row>
    <row r="60" spans="1:3" x14ac:dyDescent="0.25">
      <c r="A60" s="5">
        <v>1.76</v>
      </c>
      <c r="B60" s="17">
        <v>1.9861129837725431</v>
      </c>
      <c r="C60" s="1">
        <f t="shared" si="0"/>
        <v>1</v>
      </c>
    </row>
    <row r="61" spans="1:3" x14ac:dyDescent="0.25">
      <c r="A61" s="5">
        <v>6.73</v>
      </c>
      <c r="B61" s="17">
        <v>5.9023373121733629</v>
      </c>
      <c r="C61" s="1">
        <f t="shared" si="0"/>
        <v>0</v>
      </c>
    </row>
    <row r="62" spans="1:3" x14ac:dyDescent="0.25">
      <c r="A62" s="5">
        <v>3.21</v>
      </c>
      <c r="B62" s="17">
        <v>2.840197956941148</v>
      </c>
      <c r="C62" s="1">
        <f t="shared" si="0"/>
        <v>0</v>
      </c>
    </row>
    <row r="63" spans="1:3" x14ac:dyDescent="0.25">
      <c r="A63" s="5">
        <v>2</v>
      </c>
      <c r="B63" s="17">
        <v>2.2286542413463901</v>
      </c>
      <c r="C63" s="1">
        <f t="shared" si="0"/>
        <v>1</v>
      </c>
    </row>
    <row r="64" spans="1:3" x14ac:dyDescent="0.25">
      <c r="A64" s="5">
        <v>1.98</v>
      </c>
      <c r="B64" s="17">
        <v>1.9653506971319803</v>
      </c>
      <c r="C64" s="1">
        <f t="shared" si="0"/>
        <v>0</v>
      </c>
    </row>
    <row r="65" spans="1:3" x14ac:dyDescent="0.25">
      <c r="A65" s="5">
        <v>3.76</v>
      </c>
      <c r="B65" s="17">
        <v>2.9993161287195891</v>
      </c>
      <c r="C65" s="1">
        <f t="shared" si="0"/>
        <v>0</v>
      </c>
    </row>
    <row r="66" spans="1:3" x14ac:dyDescent="0.25">
      <c r="A66" s="5">
        <v>2.64</v>
      </c>
      <c r="B66" s="17">
        <v>2.8330089500431024</v>
      </c>
      <c r="C66" s="1">
        <f t="shared" si="0"/>
        <v>1</v>
      </c>
    </row>
    <row r="67" spans="1:3" x14ac:dyDescent="0.25">
      <c r="A67" s="5">
        <v>3.15</v>
      </c>
      <c r="B67" s="17">
        <v>3.0680002852021993</v>
      </c>
      <c r="C67" s="1">
        <f t="shared" ref="C67:C130" si="1">IF(B67&gt;A67,1,0)</f>
        <v>0</v>
      </c>
    </row>
    <row r="68" spans="1:3" x14ac:dyDescent="0.25">
      <c r="A68" s="5">
        <v>2.4700000000000002</v>
      </c>
      <c r="B68" s="17">
        <v>2.5886729776000035</v>
      </c>
      <c r="C68" s="1">
        <f t="shared" si="1"/>
        <v>1</v>
      </c>
    </row>
    <row r="69" spans="1:3" x14ac:dyDescent="0.25">
      <c r="A69" s="5">
        <v>1</v>
      </c>
      <c r="B69" s="17">
        <v>1.0783275791332785</v>
      </c>
      <c r="C69" s="1">
        <f t="shared" si="1"/>
        <v>1</v>
      </c>
    </row>
    <row r="70" spans="1:3" x14ac:dyDescent="0.25">
      <c r="A70" s="5">
        <v>2.0099999999999998</v>
      </c>
      <c r="B70" s="17">
        <v>2.908223273656259</v>
      </c>
      <c r="C70" s="1">
        <f t="shared" si="1"/>
        <v>1</v>
      </c>
    </row>
    <row r="71" spans="1:3" x14ac:dyDescent="0.25">
      <c r="A71" s="5">
        <v>2.09</v>
      </c>
      <c r="B71" s="17">
        <v>2.3419030775676415</v>
      </c>
      <c r="C71" s="1">
        <f t="shared" si="1"/>
        <v>1</v>
      </c>
    </row>
    <row r="72" spans="1:3" x14ac:dyDescent="0.25">
      <c r="A72" s="5">
        <v>1.97</v>
      </c>
      <c r="B72" s="17">
        <v>2.1334124858425301</v>
      </c>
      <c r="C72" s="1">
        <f t="shared" si="1"/>
        <v>1</v>
      </c>
    </row>
    <row r="73" spans="1:3" x14ac:dyDescent="0.25">
      <c r="A73" s="5">
        <v>3</v>
      </c>
      <c r="B73" s="17">
        <v>2.8211179923879133</v>
      </c>
      <c r="C73" s="1">
        <f t="shared" si="1"/>
        <v>0</v>
      </c>
    </row>
    <row r="74" spans="1:3" x14ac:dyDescent="0.25">
      <c r="A74" s="5">
        <v>3.14</v>
      </c>
      <c r="B74" s="17">
        <v>3.4974188732931859</v>
      </c>
      <c r="C74" s="1">
        <f t="shared" si="1"/>
        <v>1</v>
      </c>
    </row>
    <row r="75" spans="1:3" x14ac:dyDescent="0.25">
      <c r="A75" s="5">
        <v>5</v>
      </c>
      <c r="B75" s="17">
        <v>3.3483079056018719</v>
      </c>
      <c r="C75" s="1">
        <f t="shared" si="1"/>
        <v>0</v>
      </c>
    </row>
    <row r="76" spans="1:3" x14ac:dyDescent="0.25">
      <c r="A76" s="5">
        <v>2.2000000000000002</v>
      </c>
      <c r="B76" s="17">
        <v>2.4263496456828761</v>
      </c>
      <c r="C76" s="1">
        <f t="shared" si="1"/>
        <v>1</v>
      </c>
    </row>
    <row r="77" spans="1:3" x14ac:dyDescent="0.25">
      <c r="A77" s="5">
        <v>1.25</v>
      </c>
      <c r="B77" s="17">
        <v>1.9909077002641218</v>
      </c>
      <c r="C77" s="1">
        <f t="shared" si="1"/>
        <v>1</v>
      </c>
    </row>
    <row r="78" spans="1:3" x14ac:dyDescent="0.25">
      <c r="A78" s="5">
        <v>3.08</v>
      </c>
      <c r="B78" s="17">
        <v>2.6165315054041764</v>
      </c>
      <c r="C78" s="1">
        <f t="shared" si="1"/>
        <v>0</v>
      </c>
    </row>
    <row r="79" spans="1:3" x14ac:dyDescent="0.25">
      <c r="A79" s="5">
        <v>4</v>
      </c>
      <c r="B79" s="17">
        <v>3.949105416114973</v>
      </c>
      <c r="C79" s="1">
        <f t="shared" si="1"/>
        <v>0</v>
      </c>
    </row>
    <row r="80" spans="1:3" x14ac:dyDescent="0.25">
      <c r="A80" s="5">
        <v>3</v>
      </c>
      <c r="B80" s="17">
        <v>3.1822184899491495</v>
      </c>
      <c r="C80" s="1">
        <f t="shared" si="1"/>
        <v>1</v>
      </c>
    </row>
    <row r="81" spans="1:3" x14ac:dyDescent="0.25">
      <c r="A81" s="5">
        <v>2.71</v>
      </c>
      <c r="B81" s="17">
        <v>2.665992544840611</v>
      </c>
      <c r="C81" s="1">
        <f t="shared" si="1"/>
        <v>0</v>
      </c>
    </row>
    <row r="82" spans="1:3" x14ac:dyDescent="0.25">
      <c r="A82" s="5">
        <v>3</v>
      </c>
      <c r="B82" s="17">
        <v>2.7952089512108467</v>
      </c>
      <c r="C82" s="1">
        <f t="shared" si="1"/>
        <v>0</v>
      </c>
    </row>
    <row r="83" spans="1:3" x14ac:dyDescent="0.25">
      <c r="A83" s="5">
        <v>3.4</v>
      </c>
      <c r="B83" s="17">
        <v>2.6065369058244539</v>
      </c>
      <c r="C83" s="1">
        <f t="shared" si="1"/>
        <v>0</v>
      </c>
    </row>
    <row r="84" spans="1:3" x14ac:dyDescent="0.25">
      <c r="A84" s="5">
        <v>1.83</v>
      </c>
      <c r="B84" s="17">
        <v>1.847862468876504</v>
      </c>
      <c r="C84" s="1">
        <f t="shared" si="1"/>
        <v>1</v>
      </c>
    </row>
    <row r="85" spans="1:3" x14ac:dyDescent="0.25">
      <c r="A85" s="5">
        <v>5</v>
      </c>
      <c r="B85" s="17">
        <v>4.044721110851988</v>
      </c>
      <c r="C85" s="1">
        <f t="shared" si="1"/>
        <v>0</v>
      </c>
    </row>
    <row r="86" spans="1:3" x14ac:dyDescent="0.25">
      <c r="A86" s="5">
        <v>2.0299999999999998</v>
      </c>
      <c r="B86" s="17">
        <v>2.542362565299078</v>
      </c>
      <c r="C86" s="1">
        <f t="shared" si="1"/>
        <v>1</v>
      </c>
    </row>
    <row r="87" spans="1:3" x14ac:dyDescent="0.25">
      <c r="A87" s="5">
        <v>5.17</v>
      </c>
      <c r="B87" s="17">
        <v>4.7063628044624499</v>
      </c>
      <c r="C87" s="1">
        <f t="shared" si="1"/>
        <v>0</v>
      </c>
    </row>
    <row r="88" spans="1:3" x14ac:dyDescent="0.25">
      <c r="A88" s="5">
        <v>2</v>
      </c>
      <c r="B88" s="17">
        <v>2.2639591762551681</v>
      </c>
      <c r="C88" s="1">
        <f t="shared" si="1"/>
        <v>1</v>
      </c>
    </row>
    <row r="89" spans="1:3" x14ac:dyDescent="0.25">
      <c r="A89" s="5">
        <v>4</v>
      </c>
      <c r="B89" s="17">
        <v>2.7594228347231438</v>
      </c>
      <c r="C89" s="1">
        <f t="shared" si="1"/>
        <v>0</v>
      </c>
    </row>
    <row r="90" spans="1:3" x14ac:dyDescent="0.25">
      <c r="A90" s="5">
        <v>5.85</v>
      </c>
      <c r="B90" s="17">
        <v>3.3662478488086824</v>
      </c>
      <c r="C90" s="1">
        <f t="shared" si="1"/>
        <v>0</v>
      </c>
    </row>
    <row r="91" spans="1:3" x14ac:dyDescent="0.25">
      <c r="A91" s="5">
        <v>3</v>
      </c>
      <c r="B91" s="17">
        <v>3.031220041654147</v>
      </c>
      <c r="C91" s="1">
        <f t="shared" si="1"/>
        <v>1</v>
      </c>
    </row>
    <row r="92" spans="1:3" x14ac:dyDescent="0.25">
      <c r="A92" s="5">
        <v>3</v>
      </c>
      <c r="B92" s="17">
        <v>3.7128633817516015</v>
      </c>
      <c r="C92" s="1">
        <f t="shared" si="1"/>
        <v>1</v>
      </c>
    </row>
    <row r="93" spans="1:3" x14ac:dyDescent="0.25">
      <c r="A93" s="5">
        <v>3.5</v>
      </c>
      <c r="B93" s="17">
        <v>3.1750074246830176</v>
      </c>
      <c r="C93" s="1">
        <f t="shared" si="1"/>
        <v>0</v>
      </c>
    </row>
    <row r="94" spans="1:3" x14ac:dyDescent="0.25">
      <c r="A94" s="5">
        <v>1</v>
      </c>
      <c r="B94" s="17">
        <v>1.5586819389110715</v>
      </c>
      <c r="C94" s="1">
        <f t="shared" si="1"/>
        <v>1</v>
      </c>
    </row>
    <row r="95" spans="1:3" x14ac:dyDescent="0.25">
      <c r="A95" s="5">
        <v>4.3</v>
      </c>
      <c r="B95" s="17">
        <v>2.5562154379599287</v>
      </c>
      <c r="C95" s="1">
        <f t="shared" si="1"/>
        <v>0</v>
      </c>
    </row>
    <row r="96" spans="1:3" x14ac:dyDescent="0.25">
      <c r="A96" s="5">
        <v>3.25</v>
      </c>
      <c r="B96" s="17">
        <v>3.2367282105716413</v>
      </c>
      <c r="C96" s="1">
        <f t="shared" si="1"/>
        <v>0</v>
      </c>
    </row>
    <row r="97" spans="1:3" x14ac:dyDescent="0.25">
      <c r="A97" s="5">
        <v>4.7300000000000004</v>
      </c>
      <c r="B97" s="17">
        <v>5.1177187519638094</v>
      </c>
      <c r="C97" s="1">
        <f t="shared" si="1"/>
        <v>1</v>
      </c>
    </row>
    <row r="98" spans="1:3" x14ac:dyDescent="0.25">
      <c r="A98" s="5">
        <v>4</v>
      </c>
      <c r="B98" s="17">
        <v>3.5533712707400058</v>
      </c>
      <c r="C98" s="1">
        <f t="shared" si="1"/>
        <v>0</v>
      </c>
    </row>
    <row r="99" spans="1:3" x14ac:dyDescent="0.25">
      <c r="A99" s="5">
        <v>1.5</v>
      </c>
      <c r="B99" s="17">
        <v>2.1141673104282681</v>
      </c>
      <c r="C99" s="1">
        <f t="shared" si="1"/>
        <v>1</v>
      </c>
    </row>
    <row r="100" spans="1:3" x14ac:dyDescent="0.25">
      <c r="A100" s="5">
        <v>3</v>
      </c>
      <c r="B100" s="17">
        <v>2.961646101483967</v>
      </c>
      <c r="C100" s="1">
        <f t="shared" si="1"/>
        <v>0</v>
      </c>
    </row>
    <row r="101" spans="1:3" x14ac:dyDescent="0.25">
      <c r="A101" s="5">
        <v>1.5</v>
      </c>
      <c r="B101" s="17">
        <v>2.2284359019337234</v>
      </c>
      <c r="C101" s="1">
        <f t="shared" si="1"/>
        <v>1</v>
      </c>
    </row>
    <row r="102" spans="1:3" x14ac:dyDescent="0.25">
      <c r="A102" s="5">
        <v>2.5</v>
      </c>
      <c r="B102" s="17">
        <v>2.0871765079435787</v>
      </c>
      <c r="C102" s="1">
        <f t="shared" si="1"/>
        <v>0</v>
      </c>
    </row>
    <row r="103" spans="1:3" x14ac:dyDescent="0.25">
      <c r="A103" s="5">
        <v>3</v>
      </c>
      <c r="B103" s="17">
        <v>2.4675038495866151</v>
      </c>
      <c r="C103" s="1">
        <f t="shared" si="1"/>
        <v>0</v>
      </c>
    </row>
    <row r="104" spans="1:3" x14ac:dyDescent="0.25">
      <c r="A104" s="5">
        <v>2.5</v>
      </c>
      <c r="B104" s="17">
        <v>5.3172350757823041</v>
      </c>
      <c r="C104" s="1">
        <f t="shared" si="1"/>
        <v>1</v>
      </c>
    </row>
    <row r="105" spans="1:3" x14ac:dyDescent="0.25">
      <c r="A105" s="5">
        <v>3.48</v>
      </c>
      <c r="B105" s="17">
        <v>3.0783981792745561</v>
      </c>
      <c r="C105" s="1">
        <f t="shared" si="1"/>
        <v>0</v>
      </c>
    </row>
    <row r="106" spans="1:3" x14ac:dyDescent="0.25">
      <c r="A106" s="5">
        <v>4.08</v>
      </c>
      <c r="B106" s="17">
        <v>3.010524892524165</v>
      </c>
      <c r="C106" s="1">
        <f t="shared" si="1"/>
        <v>0</v>
      </c>
    </row>
    <row r="107" spans="1:3" x14ac:dyDescent="0.25">
      <c r="A107" s="5">
        <v>1.64</v>
      </c>
      <c r="B107" s="17">
        <v>2.3749339881321729</v>
      </c>
      <c r="C107" s="1">
        <f t="shared" si="1"/>
        <v>1</v>
      </c>
    </row>
    <row r="108" spans="1:3" x14ac:dyDescent="0.25">
      <c r="A108" s="5">
        <v>4.0599999999999996</v>
      </c>
      <c r="B108" s="17">
        <v>2.8590727629780233</v>
      </c>
      <c r="C108" s="1">
        <f t="shared" si="1"/>
        <v>0</v>
      </c>
    </row>
    <row r="109" spans="1:3" x14ac:dyDescent="0.25">
      <c r="A109" s="5">
        <v>4.29</v>
      </c>
      <c r="B109" s="17">
        <v>3.3045181854482792</v>
      </c>
      <c r="C109" s="1">
        <f t="shared" si="1"/>
        <v>0</v>
      </c>
    </row>
    <row r="110" spans="1:3" x14ac:dyDescent="0.25">
      <c r="A110" s="5">
        <v>3.76</v>
      </c>
      <c r="B110" s="17">
        <v>2.7204189535893502</v>
      </c>
      <c r="C110" s="1">
        <f t="shared" si="1"/>
        <v>0</v>
      </c>
    </row>
    <row r="111" spans="1:3" x14ac:dyDescent="0.25">
      <c r="A111" s="5">
        <v>4</v>
      </c>
      <c r="B111" s="17">
        <v>2.3130247944792641</v>
      </c>
      <c r="C111" s="1">
        <f t="shared" si="1"/>
        <v>0</v>
      </c>
    </row>
    <row r="112" spans="1:3" x14ac:dyDescent="0.25">
      <c r="A112" s="5">
        <v>3</v>
      </c>
      <c r="B112" s="17">
        <v>2.3202730656075952</v>
      </c>
      <c r="C112" s="1">
        <f t="shared" si="1"/>
        <v>0</v>
      </c>
    </row>
    <row r="113" spans="1:3" x14ac:dyDescent="0.25">
      <c r="A113" s="5">
        <v>1</v>
      </c>
      <c r="B113" s="17">
        <v>1.5464987838301449</v>
      </c>
      <c r="C113" s="1">
        <f t="shared" si="1"/>
        <v>1</v>
      </c>
    </row>
    <row r="114" spans="1:3" x14ac:dyDescent="0.25">
      <c r="A114" s="5">
        <v>4</v>
      </c>
      <c r="B114" s="17">
        <v>4.8727867738392643</v>
      </c>
      <c r="C114" s="1">
        <f t="shared" si="1"/>
        <v>1</v>
      </c>
    </row>
    <row r="115" spans="1:3" x14ac:dyDescent="0.25">
      <c r="A115" s="5">
        <v>2.5499999999999998</v>
      </c>
      <c r="B115" s="17">
        <v>3.3662923515622745</v>
      </c>
      <c r="C115" s="1">
        <f t="shared" si="1"/>
        <v>1</v>
      </c>
    </row>
    <row r="116" spans="1:3" x14ac:dyDescent="0.25">
      <c r="A116" s="5">
        <v>4</v>
      </c>
      <c r="B116" s="17">
        <v>3.74350729880106</v>
      </c>
      <c r="C116" s="1">
        <f t="shared" si="1"/>
        <v>0</v>
      </c>
    </row>
    <row r="117" spans="1:3" x14ac:dyDescent="0.25">
      <c r="A117" s="5">
        <v>3.5</v>
      </c>
      <c r="B117" s="17">
        <v>2.7768323291787027</v>
      </c>
      <c r="C117" s="1">
        <f t="shared" si="1"/>
        <v>0</v>
      </c>
    </row>
    <row r="118" spans="1:3" x14ac:dyDescent="0.25">
      <c r="A118" s="5">
        <v>5.07</v>
      </c>
      <c r="B118" s="17">
        <v>4.2785152842120384</v>
      </c>
      <c r="C118" s="1">
        <f t="shared" si="1"/>
        <v>0</v>
      </c>
    </row>
    <row r="119" spans="1:3" x14ac:dyDescent="0.25">
      <c r="A119" s="5">
        <v>1.5</v>
      </c>
      <c r="B119" s="17">
        <v>2.0765325224570388</v>
      </c>
      <c r="C119" s="1">
        <f t="shared" si="1"/>
        <v>1</v>
      </c>
    </row>
    <row r="120" spans="1:3" x14ac:dyDescent="0.25">
      <c r="A120" s="5">
        <v>1.8</v>
      </c>
      <c r="B120" s="17">
        <v>2.2445182961852286</v>
      </c>
      <c r="C120" s="1">
        <f t="shared" si="1"/>
        <v>1</v>
      </c>
    </row>
    <row r="121" spans="1:3" x14ac:dyDescent="0.25">
      <c r="A121" s="5">
        <v>2.92</v>
      </c>
      <c r="B121" s="17">
        <v>3.6918419799804054</v>
      </c>
      <c r="C121" s="1">
        <f t="shared" si="1"/>
        <v>1</v>
      </c>
    </row>
    <row r="122" spans="1:3" x14ac:dyDescent="0.25">
      <c r="A122" s="5">
        <v>2.31</v>
      </c>
      <c r="B122" s="17">
        <v>2.1374979758081039</v>
      </c>
      <c r="C122" s="1">
        <f t="shared" si="1"/>
        <v>0</v>
      </c>
    </row>
    <row r="123" spans="1:3" x14ac:dyDescent="0.25">
      <c r="A123" s="5">
        <v>1.68</v>
      </c>
      <c r="B123" s="17">
        <v>2.3379485860677613</v>
      </c>
      <c r="C123" s="1">
        <f t="shared" si="1"/>
        <v>1</v>
      </c>
    </row>
    <row r="124" spans="1:3" x14ac:dyDescent="0.25">
      <c r="A124" s="5">
        <v>2.5</v>
      </c>
      <c r="B124" s="17">
        <v>2.3800392333819511</v>
      </c>
      <c r="C124" s="1">
        <f t="shared" si="1"/>
        <v>0</v>
      </c>
    </row>
    <row r="125" spans="1:3" x14ac:dyDescent="0.25">
      <c r="A125" s="5">
        <v>2</v>
      </c>
      <c r="B125" s="17">
        <v>2.5395313443935468</v>
      </c>
      <c r="C125" s="1">
        <f t="shared" si="1"/>
        <v>1</v>
      </c>
    </row>
    <row r="126" spans="1:3" x14ac:dyDescent="0.25">
      <c r="A126" s="5">
        <v>2.52</v>
      </c>
      <c r="B126" s="17">
        <v>2.2492369976944477</v>
      </c>
      <c r="C126" s="1">
        <f t="shared" si="1"/>
        <v>0</v>
      </c>
    </row>
    <row r="127" spans="1:3" x14ac:dyDescent="0.25">
      <c r="A127" s="5">
        <v>4.2</v>
      </c>
      <c r="B127" s="17">
        <v>4.5795276647822316</v>
      </c>
      <c r="C127" s="1">
        <f t="shared" si="1"/>
        <v>1</v>
      </c>
    </row>
    <row r="128" spans="1:3" x14ac:dyDescent="0.25">
      <c r="A128" s="5">
        <v>1.48</v>
      </c>
      <c r="B128" s="17">
        <v>1.8383323001236311</v>
      </c>
      <c r="C128" s="1">
        <f t="shared" si="1"/>
        <v>1</v>
      </c>
    </row>
    <row r="129" spans="1:3" x14ac:dyDescent="0.25">
      <c r="A129" s="5">
        <v>2</v>
      </c>
      <c r="B129" s="17">
        <v>2.4417600192705748</v>
      </c>
      <c r="C129" s="1">
        <f t="shared" si="1"/>
        <v>1</v>
      </c>
    </row>
    <row r="130" spans="1:3" x14ac:dyDescent="0.25">
      <c r="A130" s="5">
        <v>2</v>
      </c>
      <c r="B130" s="17">
        <v>2.1454255644916338</v>
      </c>
      <c r="C130" s="1">
        <f t="shared" si="1"/>
        <v>1</v>
      </c>
    </row>
    <row r="131" spans="1:3" x14ac:dyDescent="0.25">
      <c r="A131" s="5">
        <v>2.1800000000000002</v>
      </c>
      <c r="B131" s="17">
        <v>3.3618140478338088</v>
      </c>
      <c r="C131" s="1">
        <f t="shared" ref="C131:C194" si="2">IF(B131&gt;A131,1,0)</f>
        <v>1</v>
      </c>
    </row>
    <row r="132" spans="1:3" x14ac:dyDescent="0.25">
      <c r="A132" s="5">
        <v>1.5</v>
      </c>
      <c r="B132" s="17">
        <v>2.8349220588706441</v>
      </c>
      <c r="C132" s="1">
        <f t="shared" si="2"/>
        <v>1</v>
      </c>
    </row>
    <row r="133" spans="1:3" x14ac:dyDescent="0.25">
      <c r="A133" s="5">
        <v>2.83</v>
      </c>
      <c r="B133" s="17">
        <v>2.9844106928307381</v>
      </c>
      <c r="C133" s="1">
        <f t="shared" si="2"/>
        <v>1</v>
      </c>
    </row>
    <row r="134" spans="1:3" x14ac:dyDescent="0.25">
      <c r="A134" s="5">
        <v>1.5</v>
      </c>
      <c r="B134" s="17">
        <v>2.1256070181529143</v>
      </c>
      <c r="C134" s="1">
        <f t="shared" si="2"/>
        <v>1</v>
      </c>
    </row>
    <row r="135" spans="1:3" x14ac:dyDescent="0.25">
      <c r="A135" s="5">
        <v>2</v>
      </c>
      <c r="B135" s="17">
        <v>2.2284747110538845</v>
      </c>
      <c r="C135" s="1">
        <f t="shared" si="2"/>
        <v>1</v>
      </c>
    </row>
    <row r="136" spans="1:3" x14ac:dyDescent="0.25">
      <c r="A136" s="5">
        <v>3.25</v>
      </c>
      <c r="B136" s="17">
        <v>2.7947188921601427</v>
      </c>
      <c r="C136" s="1">
        <f t="shared" si="2"/>
        <v>0</v>
      </c>
    </row>
    <row r="137" spans="1:3" x14ac:dyDescent="0.25">
      <c r="A137" s="5">
        <v>1.25</v>
      </c>
      <c r="B137" s="17">
        <v>1.8745720978624738</v>
      </c>
      <c r="C137" s="1">
        <f t="shared" si="2"/>
        <v>1</v>
      </c>
    </row>
    <row r="138" spans="1:3" x14ac:dyDescent="0.25">
      <c r="A138" s="5">
        <v>2</v>
      </c>
      <c r="B138" s="17">
        <v>2.0463328327980386</v>
      </c>
      <c r="C138" s="1">
        <f t="shared" si="2"/>
        <v>1</v>
      </c>
    </row>
    <row r="139" spans="1:3" x14ac:dyDescent="0.25">
      <c r="A139" s="5">
        <v>2</v>
      </c>
      <c r="B139" s="17">
        <v>2.4068416281023559</v>
      </c>
      <c r="C139" s="1">
        <f t="shared" si="2"/>
        <v>1</v>
      </c>
    </row>
    <row r="140" spans="1:3" x14ac:dyDescent="0.25">
      <c r="A140" s="5">
        <v>2</v>
      </c>
      <c r="B140" s="17">
        <v>2.470562287376592</v>
      </c>
      <c r="C140" s="1">
        <f t="shared" si="2"/>
        <v>1</v>
      </c>
    </row>
    <row r="141" spans="1:3" x14ac:dyDescent="0.25">
      <c r="A141" s="5">
        <v>2.75</v>
      </c>
      <c r="B141" s="17">
        <v>2.3134113382198231</v>
      </c>
      <c r="C141" s="1">
        <f t="shared" si="2"/>
        <v>0</v>
      </c>
    </row>
    <row r="142" spans="1:3" x14ac:dyDescent="0.25">
      <c r="A142" s="5">
        <v>3.5</v>
      </c>
      <c r="B142" s="17">
        <v>2.7201634083144848</v>
      </c>
      <c r="C142" s="1">
        <f t="shared" si="2"/>
        <v>0</v>
      </c>
    </row>
    <row r="143" spans="1:3" x14ac:dyDescent="0.25">
      <c r="A143" s="5">
        <v>6.7</v>
      </c>
      <c r="B143" s="17">
        <v>4.9670272625712375</v>
      </c>
      <c r="C143" s="1">
        <f t="shared" si="2"/>
        <v>0</v>
      </c>
    </row>
    <row r="144" spans="1:3" x14ac:dyDescent="0.25">
      <c r="A144" s="5">
        <v>5</v>
      </c>
      <c r="B144" s="17">
        <v>5.4433312144679933</v>
      </c>
      <c r="C144" s="1">
        <f t="shared" si="2"/>
        <v>1</v>
      </c>
    </row>
    <row r="145" spans="1:3" x14ac:dyDescent="0.25">
      <c r="A145" s="5">
        <v>5</v>
      </c>
      <c r="B145" s="17">
        <v>4.3199990817751965</v>
      </c>
      <c r="C145" s="1">
        <f t="shared" si="2"/>
        <v>0</v>
      </c>
    </row>
    <row r="146" spans="1:3" x14ac:dyDescent="0.25">
      <c r="A146" s="5">
        <v>2.2999999999999998</v>
      </c>
      <c r="B146" s="17">
        <v>2.6220144169227337</v>
      </c>
      <c r="C146" s="1">
        <f t="shared" si="2"/>
        <v>1</v>
      </c>
    </row>
    <row r="147" spans="1:3" x14ac:dyDescent="0.25">
      <c r="A147" s="5">
        <v>1.5</v>
      </c>
      <c r="B147" s="17">
        <v>1.8594722530329735</v>
      </c>
      <c r="C147" s="1">
        <f t="shared" si="2"/>
        <v>1</v>
      </c>
    </row>
    <row r="148" spans="1:3" x14ac:dyDescent="0.25">
      <c r="A148" s="5">
        <v>1.36</v>
      </c>
      <c r="B148" s="17">
        <v>3.0045141397038022</v>
      </c>
      <c r="C148" s="1">
        <f t="shared" si="2"/>
        <v>1</v>
      </c>
    </row>
    <row r="149" spans="1:3" x14ac:dyDescent="0.25">
      <c r="A149" s="5">
        <v>1.63</v>
      </c>
      <c r="B149" s="17">
        <v>2.1916688392819781</v>
      </c>
      <c r="C149" s="1">
        <f t="shared" si="2"/>
        <v>1</v>
      </c>
    </row>
    <row r="150" spans="1:3" x14ac:dyDescent="0.25">
      <c r="A150" s="5">
        <v>1.73</v>
      </c>
      <c r="B150" s="17">
        <v>1.9572435781559452</v>
      </c>
      <c r="C150" s="1">
        <f t="shared" si="2"/>
        <v>1</v>
      </c>
    </row>
    <row r="151" spans="1:3" x14ac:dyDescent="0.25">
      <c r="A151" s="5">
        <v>2</v>
      </c>
      <c r="B151" s="17">
        <v>1.7430145296374111</v>
      </c>
      <c r="C151" s="1">
        <f t="shared" si="2"/>
        <v>0</v>
      </c>
    </row>
    <row r="152" spans="1:3" x14ac:dyDescent="0.25">
      <c r="A152" s="5">
        <v>2.5</v>
      </c>
      <c r="B152" s="17">
        <v>2.4338769333406374</v>
      </c>
      <c r="C152" s="1">
        <f t="shared" si="2"/>
        <v>0</v>
      </c>
    </row>
    <row r="153" spans="1:3" x14ac:dyDescent="0.25">
      <c r="A153" s="5">
        <v>2</v>
      </c>
      <c r="B153" s="17">
        <v>2.3451653449673238</v>
      </c>
      <c r="C153" s="1">
        <f t="shared" si="2"/>
        <v>1</v>
      </c>
    </row>
    <row r="154" spans="1:3" x14ac:dyDescent="0.25">
      <c r="A154" s="5">
        <v>2.74</v>
      </c>
      <c r="B154" s="17">
        <v>2.9088632057023949</v>
      </c>
      <c r="C154" s="1">
        <f t="shared" si="2"/>
        <v>1</v>
      </c>
    </row>
    <row r="155" spans="1:3" x14ac:dyDescent="0.25">
      <c r="A155" s="5">
        <v>2</v>
      </c>
      <c r="B155" s="17">
        <v>3.7707830018200941</v>
      </c>
      <c r="C155" s="1">
        <f t="shared" si="2"/>
        <v>1</v>
      </c>
    </row>
    <row r="156" spans="1:3" x14ac:dyDescent="0.25">
      <c r="A156" s="5">
        <v>2</v>
      </c>
      <c r="B156" s="17">
        <v>3.3196751375387756</v>
      </c>
      <c r="C156" s="1">
        <f t="shared" si="2"/>
        <v>1</v>
      </c>
    </row>
    <row r="157" spans="1:3" x14ac:dyDescent="0.25">
      <c r="A157" s="5">
        <v>5.14</v>
      </c>
      <c r="B157" s="17">
        <v>4.4820820159115717</v>
      </c>
      <c r="C157" s="1">
        <f t="shared" si="2"/>
        <v>0</v>
      </c>
    </row>
    <row r="158" spans="1:3" x14ac:dyDescent="0.25">
      <c r="A158" s="5">
        <v>5</v>
      </c>
      <c r="B158" s="17">
        <v>6.3477638269222556</v>
      </c>
      <c r="C158" s="1">
        <f t="shared" si="2"/>
        <v>1</v>
      </c>
    </row>
    <row r="159" spans="1:3" x14ac:dyDescent="0.25">
      <c r="A159" s="5">
        <v>3.75</v>
      </c>
      <c r="B159" s="17">
        <v>3.8504348534437498</v>
      </c>
      <c r="C159" s="1">
        <f t="shared" si="2"/>
        <v>1</v>
      </c>
    </row>
    <row r="160" spans="1:3" x14ac:dyDescent="0.25">
      <c r="A160" s="5">
        <v>2.61</v>
      </c>
      <c r="B160" s="17">
        <v>2.4068861308559479</v>
      </c>
      <c r="C160" s="1">
        <f t="shared" si="2"/>
        <v>0</v>
      </c>
    </row>
    <row r="161" spans="1:3" x14ac:dyDescent="0.25">
      <c r="A161" s="5">
        <v>2</v>
      </c>
      <c r="B161" s="17">
        <v>3.0101283185340213</v>
      </c>
      <c r="C161" s="1">
        <f t="shared" si="2"/>
        <v>1</v>
      </c>
    </row>
    <row r="162" spans="1:3" x14ac:dyDescent="0.25">
      <c r="A162" s="5">
        <v>3.5</v>
      </c>
      <c r="B162" s="17">
        <v>3.4829422097577467</v>
      </c>
      <c r="C162" s="1">
        <f t="shared" si="2"/>
        <v>0</v>
      </c>
    </row>
    <row r="163" spans="1:3" x14ac:dyDescent="0.25">
      <c r="A163" s="5">
        <v>2.5</v>
      </c>
      <c r="B163" s="17">
        <v>2.300809550780667</v>
      </c>
      <c r="C163" s="1">
        <f t="shared" si="2"/>
        <v>0</v>
      </c>
    </row>
    <row r="164" spans="1:3" x14ac:dyDescent="0.25">
      <c r="A164" s="5">
        <v>2</v>
      </c>
      <c r="B164" s="17">
        <v>2.8469540120494861</v>
      </c>
      <c r="C164" s="1">
        <f t="shared" si="2"/>
        <v>1</v>
      </c>
    </row>
    <row r="165" spans="1:3" x14ac:dyDescent="0.25">
      <c r="A165" s="5">
        <v>2</v>
      </c>
      <c r="B165" s="17">
        <v>2.4093396854926996</v>
      </c>
      <c r="C165" s="1">
        <f t="shared" si="2"/>
        <v>1</v>
      </c>
    </row>
    <row r="166" spans="1:3" x14ac:dyDescent="0.25">
      <c r="A166" s="5">
        <v>3</v>
      </c>
      <c r="B166" s="17">
        <v>2.7220193766894045</v>
      </c>
      <c r="C166" s="1">
        <f t="shared" si="2"/>
        <v>0</v>
      </c>
    </row>
    <row r="167" spans="1:3" x14ac:dyDescent="0.25">
      <c r="A167" s="5">
        <v>3.48</v>
      </c>
      <c r="B167" s="17">
        <v>3.594018664840966</v>
      </c>
      <c r="C167" s="1">
        <f t="shared" si="2"/>
        <v>1</v>
      </c>
    </row>
    <row r="168" spans="1:3" x14ac:dyDescent="0.25">
      <c r="A168" s="5">
        <v>2.2400000000000002</v>
      </c>
      <c r="B168" s="17">
        <v>3.0652391952741147</v>
      </c>
      <c r="C168" s="1">
        <f t="shared" si="2"/>
        <v>1</v>
      </c>
    </row>
    <row r="169" spans="1:3" x14ac:dyDescent="0.25">
      <c r="A169" s="5">
        <v>4.5</v>
      </c>
      <c r="B169" s="17">
        <v>4.4465010579402282</v>
      </c>
      <c r="C169" s="1">
        <f t="shared" si="2"/>
        <v>0</v>
      </c>
    </row>
    <row r="170" spans="1:3" x14ac:dyDescent="0.25">
      <c r="A170" s="5">
        <v>1.61</v>
      </c>
      <c r="B170" s="17">
        <v>1.9619534021933847</v>
      </c>
      <c r="C170" s="1">
        <f t="shared" si="2"/>
        <v>1</v>
      </c>
    </row>
    <row r="171" spans="1:3" x14ac:dyDescent="0.25">
      <c r="A171" s="5">
        <v>2</v>
      </c>
      <c r="B171" s="17">
        <v>1.9657283634007598</v>
      </c>
      <c r="C171" s="1">
        <f t="shared" si="2"/>
        <v>0</v>
      </c>
    </row>
    <row r="172" spans="1:3" x14ac:dyDescent="0.25">
      <c r="A172" s="5">
        <v>10</v>
      </c>
      <c r="B172" s="17">
        <v>5.894426474241909</v>
      </c>
      <c r="C172" s="1">
        <f t="shared" si="2"/>
        <v>0</v>
      </c>
    </row>
    <row r="173" spans="1:3" x14ac:dyDescent="0.25">
      <c r="A173" s="5">
        <v>3.16</v>
      </c>
      <c r="B173" s="17">
        <v>2.4174023017151427</v>
      </c>
      <c r="C173" s="1">
        <f t="shared" si="2"/>
        <v>0</v>
      </c>
    </row>
    <row r="174" spans="1:3" x14ac:dyDescent="0.25">
      <c r="A174" s="5">
        <v>5.15</v>
      </c>
      <c r="B174" s="17">
        <v>1.7165582889570179</v>
      </c>
      <c r="C174" s="1">
        <f t="shared" si="2"/>
        <v>0</v>
      </c>
    </row>
    <row r="175" spans="1:3" x14ac:dyDescent="0.25">
      <c r="A175" s="5">
        <v>3.18</v>
      </c>
      <c r="B175" s="17">
        <v>4.0381594314926739</v>
      </c>
      <c r="C175" s="1">
        <f t="shared" si="2"/>
        <v>1</v>
      </c>
    </row>
    <row r="176" spans="1:3" x14ac:dyDescent="0.25">
      <c r="A176" s="5">
        <v>4</v>
      </c>
      <c r="B176" s="17">
        <v>2.6197177578214985</v>
      </c>
      <c r="C176" s="1">
        <f t="shared" si="2"/>
        <v>0</v>
      </c>
    </row>
    <row r="177" spans="1:3" x14ac:dyDescent="0.25">
      <c r="A177" s="5">
        <v>3.11</v>
      </c>
      <c r="B177" s="17">
        <v>4.1372521631862682</v>
      </c>
      <c r="C177" s="1">
        <f t="shared" si="2"/>
        <v>1</v>
      </c>
    </row>
    <row r="178" spans="1:3" x14ac:dyDescent="0.25">
      <c r="A178" s="5">
        <v>2</v>
      </c>
      <c r="B178" s="17">
        <v>2.7206979701187812</v>
      </c>
      <c r="C178" s="1">
        <f t="shared" si="2"/>
        <v>1</v>
      </c>
    </row>
    <row r="179" spans="1:3" x14ac:dyDescent="0.25">
      <c r="A179" s="5">
        <v>2</v>
      </c>
      <c r="B179" s="17">
        <v>2.3988825271900582</v>
      </c>
      <c r="C179" s="1">
        <f t="shared" si="2"/>
        <v>1</v>
      </c>
    </row>
    <row r="180" spans="1:3" x14ac:dyDescent="0.25">
      <c r="A180" s="5">
        <v>4</v>
      </c>
      <c r="B180" s="17">
        <v>1.9755207979309883</v>
      </c>
      <c r="C180" s="1">
        <f t="shared" si="2"/>
        <v>0</v>
      </c>
    </row>
    <row r="181" spans="1:3" x14ac:dyDescent="0.25">
      <c r="A181" s="5">
        <v>3.55</v>
      </c>
      <c r="B181" s="17">
        <v>4.3005192354052397</v>
      </c>
      <c r="C181" s="1">
        <f t="shared" si="2"/>
        <v>1</v>
      </c>
    </row>
    <row r="182" spans="1:3" x14ac:dyDescent="0.25">
      <c r="A182" s="5">
        <v>3.68</v>
      </c>
      <c r="B182" s="17">
        <v>4.65027294815612</v>
      </c>
      <c r="C182" s="1">
        <f t="shared" si="2"/>
        <v>1</v>
      </c>
    </row>
    <row r="183" spans="1:3" x14ac:dyDescent="0.25">
      <c r="A183" s="5">
        <v>5.65</v>
      </c>
      <c r="B183" s="17">
        <v>3.2340926943217876</v>
      </c>
      <c r="C183" s="1">
        <f t="shared" si="2"/>
        <v>0</v>
      </c>
    </row>
    <row r="184" spans="1:3" x14ac:dyDescent="0.25">
      <c r="A184" s="5">
        <v>3.5</v>
      </c>
      <c r="B184" s="17">
        <v>5.4861419550553503</v>
      </c>
      <c r="C184" s="1">
        <f t="shared" si="2"/>
        <v>1</v>
      </c>
    </row>
    <row r="185" spans="1:3" x14ac:dyDescent="0.25">
      <c r="A185" s="5">
        <v>6.5</v>
      </c>
      <c r="B185" s="17">
        <v>3.5668590816394814</v>
      </c>
      <c r="C185" s="1">
        <f t="shared" si="2"/>
        <v>0</v>
      </c>
    </row>
    <row r="186" spans="1:3" x14ac:dyDescent="0.25">
      <c r="A186" s="5">
        <v>3</v>
      </c>
      <c r="B186" s="17">
        <v>4.8592134940967462</v>
      </c>
      <c r="C186" s="1">
        <f t="shared" si="2"/>
        <v>1</v>
      </c>
    </row>
    <row r="187" spans="1:3" x14ac:dyDescent="0.25">
      <c r="A187" s="5">
        <v>5</v>
      </c>
      <c r="B187" s="17">
        <v>3.5804323613819991</v>
      </c>
      <c r="C187" s="1">
        <f t="shared" si="2"/>
        <v>0</v>
      </c>
    </row>
    <row r="188" spans="1:3" x14ac:dyDescent="0.25">
      <c r="A188" s="5">
        <v>3.5</v>
      </c>
      <c r="B188" s="17">
        <v>3.2158804550880369</v>
      </c>
      <c r="C188" s="1">
        <f t="shared" si="2"/>
        <v>0</v>
      </c>
    </row>
    <row r="189" spans="1:3" x14ac:dyDescent="0.25">
      <c r="A189" s="5">
        <v>2</v>
      </c>
      <c r="B189" s="17">
        <v>4.428778877757181</v>
      </c>
      <c r="C189" s="1">
        <f t="shared" si="2"/>
        <v>1</v>
      </c>
    </row>
    <row r="190" spans="1:3" x14ac:dyDescent="0.25">
      <c r="A190" s="5">
        <v>3.5</v>
      </c>
      <c r="B190" s="17">
        <v>2.9563518720810018</v>
      </c>
      <c r="C190" s="1">
        <f t="shared" si="2"/>
        <v>0</v>
      </c>
    </row>
    <row r="191" spans="1:3" x14ac:dyDescent="0.25">
      <c r="A191" s="5">
        <v>4</v>
      </c>
      <c r="B191" s="17">
        <v>3.3863197834529783</v>
      </c>
      <c r="C191" s="1">
        <f t="shared" si="2"/>
        <v>0</v>
      </c>
    </row>
    <row r="192" spans="1:3" x14ac:dyDescent="0.25">
      <c r="A192" s="5">
        <v>1.5</v>
      </c>
      <c r="B192" s="17">
        <v>2.5130751037131533</v>
      </c>
      <c r="C192" s="1">
        <f t="shared" si="2"/>
        <v>1</v>
      </c>
    </row>
    <row r="193" spans="1:3" x14ac:dyDescent="0.25">
      <c r="A193" s="5">
        <v>4.1900000000000004</v>
      </c>
      <c r="B193" s="17">
        <v>2.8673108804197516</v>
      </c>
      <c r="C193" s="1">
        <f t="shared" si="2"/>
        <v>0</v>
      </c>
    </row>
    <row r="194" spans="1:3" x14ac:dyDescent="0.25">
      <c r="A194" s="5">
        <v>2.56</v>
      </c>
      <c r="B194" s="17">
        <v>3.6445752228702331</v>
      </c>
      <c r="C194" s="1">
        <f t="shared" si="2"/>
        <v>1</v>
      </c>
    </row>
    <row r="195" spans="1:3" x14ac:dyDescent="0.25">
      <c r="A195" s="5">
        <v>2.02</v>
      </c>
      <c r="B195" s="17">
        <v>2.4214877916807165</v>
      </c>
      <c r="C195" s="1">
        <f t="shared" ref="C195:C244" si="3">IF(B195&gt;A195,1,0)</f>
        <v>1</v>
      </c>
    </row>
    <row r="196" spans="1:3" x14ac:dyDescent="0.25">
      <c r="A196" s="5">
        <v>4</v>
      </c>
      <c r="B196" s="17">
        <v>2.52529922488353</v>
      </c>
      <c r="C196" s="1">
        <f t="shared" si="3"/>
        <v>0</v>
      </c>
    </row>
    <row r="197" spans="1:3" x14ac:dyDescent="0.25">
      <c r="A197" s="5">
        <v>1.44</v>
      </c>
      <c r="B197" s="17">
        <v>1.74773323114663</v>
      </c>
      <c r="C197" s="1">
        <f t="shared" si="3"/>
        <v>1</v>
      </c>
    </row>
    <row r="198" spans="1:3" x14ac:dyDescent="0.25">
      <c r="A198" s="5">
        <v>2</v>
      </c>
      <c r="B198" s="17">
        <v>1.9364052765330224</v>
      </c>
      <c r="C198" s="1">
        <f t="shared" si="3"/>
        <v>0</v>
      </c>
    </row>
    <row r="199" spans="1:3" x14ac:dyDescent="0.25">
      <c r="A199" s="5">
        <v>5</v>
      </c>
      <c r="B199" s="17">
        <v>5.4140920158629111</v>
      </c>
      <c r="C199" s="1">
        <f t="shared" si="3"/>
        <v>1</v>
      </c>
    </row>
    <row r="200" spans="1:3" x14ac:dyDescent="0.25">
      <c r="A200" s="5">
        <v>2</v>
      </c>
      <c r="B200" s="17">
        <v>2.2246237348641493</v>
      </c>
      <c r="C200" s="1">
        <f t="shared" si="3"/>
        <v>1</v>
      </c>
    </row>
    <row r="201" spans="1:3" x14ac:dyDescent="0.25">
      <c r="A201" s="5">
        <v>2</v>
      </c>
      <c r="B201" s="17">
        <v>2.2355709522174951</v>
      </c>
      <c r="C201" s="1">
        <f t="shared" si="3"/>
        <v>1</v>
      </c>
    </row>
    <row r="202" spans="1:3" x14ac:dyDescent="0.25">
      <c r="A202" s="5">
        <v>4</v>
      </c>
      <c r="B202" s="17">
        <v>2.9002490252498485</v>
      </c>
      <c r="C202" s="1">
        <f t="shared" si="3"/>
        <v>0</v>
      </c>
    </row>
    <row r="203" spans="1:3" x14ac:dyDescent="0.25">
      <c r="A203" s="5">
        <v>2.0099999999999998</v>
      </c>
      <c r="B203" s="17">
        <v>2.2000864870162116</v>
      </c>
      <c r="C203" s="1">
        <f t="shared" si="3"/>
        <v>1</v>
      </c>
    </row>
    <row r="204" spans="1:3" x14ac:dyDescent="0.25">
      <c r="A204" s="5">
        <v>2.5</v>
      </c>
      <c r="B204" s="17">
        <v>2.5454954374910286</v>
      </c>
      <c r="C204" s="1">
        <f t="shared" si="3"/>
        <v>1</v>
      </c>
    </row>
    <row r="205" spans="1:3" x14ac:dyDescent="0.25">
      <c r="A205" s="5">
        <v>4</v>
      </c>
      <c r="B205" s="17">
        <v>3.2459428762590101</v>
      </c>
      <c r="C205" s="1">
        <f t="shared" si="3"/>
        <v>0</v>
      </c>
    </row>
    <row r="206" spans="1:3" x14ac:dyDescent="0.25">
      <c r="A206" s="5">
        <v>3.23</v>
      </c>
      <c r="B206" s="17">
        <v>2.7260347356775316</v>
      </c>
      <c r="C206" s="1">
        <f t="shared" si="3"/>
        <v>0</v>
      </c>
    </row>
    <row r="207" spans="1:3" x14ac:dyDescent="0.25">
      <c r="A207" s="5">
        <v>3.41</v>
      </c>
      <c r="B207" s="17">
        <v>3.6086874631763153</v>
      </c>
      <c r="C207" s="1">
        <f t="shared" si="3"/>
        <v>1</v>
      </c>
    </row>
    <row r="208" spans="1:3" x14ac:dyDescent="0.25">
      <c r="A208" s="5">
        <v>3</v>
      </c>
      <c r="B208" s="17">
        <v>4.9283213056882396</v>
      </c>
      <c r="C208" s="1">
        <f t="shared" si="3"/>
        <v>1</v>
      </c>
    </row>
    <row r="209" spans="1:3" x14ac:dyDescent="0.25">
      <c r="A209" s="5">
        <v>2.0299999999999998</v>
      </c>
      <c r="B209" s="17">
        <v>3.2158065970749656</v>
      </c>
      <c r="C209" s="1">
        <f t="shared" si="3"/>
        <v>1</v>
      </c>
    </row>
    <row r="210" spans="1:3" x14ac:dyDescent="0.25">
      <c r="A210" s="5">
        <v>2.23</v>
      </c>
      <c r="B210" s="17">
        <v>2.1667450476934809</v>
      </c>
      <c r="C210" s="1">
        <f t="shared" si="3"/>
        <v>0</v>
      </c>
    </row>
    <row r="211" spans="1:3" x14ac:dyDescent="0.25">
      <c r="A211" s="5">
        <v>2</v>
      </c>
      <c r="B211" s="17">
        <v>3.9361653479161007</v>
      </c>
      <c r="C211" s="1">
        <f t="shared" si="3"/>
        <v>1</v>
      </c>
    </row>
    <row r="212" spans="1:3" x14ac:dyDescent="0.25">
      <c r="A212" s="5">
        <v>5.16</v>
      </c>
      <c r="B212" s="17">
        <v>3.7165587581208488</v>
      </c>
      <c r="C212" s="1">
        <f t="shared" si="3"/>
        <v>0</v>
      </c>
    </row>
    <row r="213" spans="1:3" x14ac:dyDescent="0.25">
      <c r="A213" s="5">
        <v>9</v>
      </c>
      <c r="B213" s="17">
        <v>5.9079997539844253</v>
      </c>
      <c r="C213" s="1">
        <f t="shared" si="3"/>
        <v>0</v>
      </c>
    </row>
    <row r="214" spans="1:3" x14ac:dyDescent="0.25">
      <c r="A214" s="5">
        <v>2.5</v>
      </c>
      <c r="B214" s="17">
        <v>2.2148758030875131</v>
      </c>
      <c r="C214" s="1">
        <f t="shared" si="3"/>
        <v>0</v>
      </c>
    </row>
    <row r="215" spans="1:3" x14ac:dyDescent="0.25">
      <c r="A215" s="5">
        <v>6.5</v>
      </c>
      <c r="B215" s="17">
        <v>3.7949819689083157</v>
      </c>
      <c r="C215" s="1">
        <f t="shared" si="3"/>
        <v>0</v>
      </c>
    </row>
    <row r="216" spans="1:3" x14ac:dyDescent="0.25">
      <c r="A216" s="5">
        <v>1.1000000000000001</v>
      </c>
      <c r="B216" s="17">
        <v>2.1799574119192942</v>
      </c>
      <c r="C216" s="1">
        <f t="shared" si="3"/>
        <v>1</v>
      </c>
    </row>
    <row r="217" spans="1:3" x14ac:dyDescent="0.25">
      <c r="A217" s="5">
        <v>3</v>
      </c>
      <c r="B217" s="17">
        <v>4.103777182411136</v>
      </c>
      <c r="C217" s="1">
        <f t="shared" si="3"/>
        <v>1</v>
      </c>
    </row>
    <row r="218" spans="1:3" x14ac:dyDescent="0.25">
      <c r="A218" s="5">
        <v>1.5</v>
      </c>
      <c r="B218" s="17">
        <v>2.0191438943370748</v>
      </c>
      <c r="C218" s="1">
        <f t="shared" si="3"/>
        <v>1</v>
      </c>
    </row>
    <row r="219" spans="1:3" x14ac:dyDescent="0.25">
      <c r="A219" s="5">
        <v>1.44</v>
      </c>
      <c r="B219" s="17">
        <v>1.6558038781272262</v>
      </c>
      <c r="C219" s="1">
        <f t="shared" si="3"/>
        <v>1</v>
      </c>
    </row>
    <row r="220" spans="1:3" x14ac:dyDescent="0.25">
      <c r="A220" s="5">
        <v>3.09</v>
      </c>
      <c r="B220" s="17">
        <v>4.1548319244451335</v>
      </c>
      <c r="C220" s="1">
        <f t="shared" si="3"/>
        <v>1</v>
      </c>
    </row>
    <row r="221" spans="1:3" x14ac:dyDescent="0.25">
      <c r="A221" s="5">
        <v>2.2000000000000002</v>
      </c>
      <c r="B221" s="17">
        <v>2.2151636970887232</v>
      </c>
      <c r="C221" s="1">
        <f t="shared" si="3"/>
        <v>1</v>
      </c>
    </row>
    <row r="222" spans="1:3" x14ac:dyDescent="0.25">
      <c r="A222" s="5">
        <v>3.48</v>
      </c>
      <c r="B222" s="17">
        <v>2.3712585131617239</v>
      </c>
      <c r="C222" s="1">
        <f t="shared" si="3"/>
        <v>0</v>
      </c>
    </row>
    <row r="223" spans="1:3" x14ac:dyDescent="0.25">
      <c r="A223" s="5">
        <v>1.92</v>
      </c>
      <c r="B223" s="17">
        <v>1.7033715529550597</v>
      </c>
      <c r="C223" s="1">
        <f t="shared" si="3"/>
        <v>0</v>
      </c>
    </row>
    <row r="224" spans="1:3" x14ac:dyDescent="0.25">
      <c r="A224" s="5">
        <v>3</v>
      </c>
      <c r="B224" s="17">
        <v>2.8604769050334973</v>
      </c>
      <c r="C224" s="1">
        <f t="shared" si="3"/>
        <v>0</v>
      </c>
    </row>
    <row r="225" spans="1:3" x14ac:dyDescent="0.25">
      <c r="A225" s="5">
        <v>1.58</v>
      </c>
      <c r="B225" s="17">
        <v>2.3340749751210375</v>
      </c>
      <c r="C225" s="1">
        <f t="shared" si="3"/>
        <v>1</v>
      </c>
    </row>
    <row r="226" spans="1:3" x14ac:dyDescent="0.25">
      <c r="A226" s="5">
        <v>2.5</v>
      </c>
      <c r="B226" s="17">
        <v>2.6402244991871959</v>
      </c>
      <c r="C226" s="1">
        <f t="shared" si="3"/>
        <v>1</v>
      </c>
    </row>
    <row r="227" spans="1:3" x14ac:dyDescent="0.25">
      <c r="A227" s="5">
        <v>2</v>
      </c>
      <c r="B227" s="17">
        <v>2.0569929926477508</v>
      </c>
      <c r="C227" s="1">
        <f t="shared" si="3"/>
        <v>1</v>
      </c>
    </row>
    <row r="228" spans="1:3" x14ac:dyDescent="0.25">
      <c r="A228" s="5">
        <v>3</v>
      </c>
      <c r="B228" s="17">
        <v>3.2768517924440155</v>
      </c>
      <c r="C228" s="1">
        <f t="shared" si="3"/>
        <v>1</v>
      </c>
    </row>
    <row r="229" spans="1:3" x14ac:dyDescent="0.25">
      <c r="A229" s="5">
        <v>2.72</v>
      </c>
      <c r="B229" s="17">
        <v>2.2523237638748439</v>
      </c>
      <c r="C229" s="1">
        <f t="shared" si="3"/>
        <v>0</v>
      </c>
    </row>
    <row r="230" spans="1:3" x14ac:dyDescent="0.25">
      <c r="A230" s="5">
        <v>2.88</v>
      </c>
      <c r="B230" s="17">
        <v>3.0500859702192429</v>
      </c>
      <c r="C230" s="1">
        <f t="shared" si="3"/>
        <v>1</v>
      </c>
    </row>
    <row r="231" spans="1:3" x14ac:dyDescent="0.25">
      <c r="A231" s="5">
        <v>2</v>
      </c>
      <c r="B231" s="17">
        <v>3.5391355813742216</v>
      </c>
      <c r="C231" s="1">
        <f t="shared" si="3"/>
        <v>1</v>
      </c>
    </row>
    <row r="232" spans="1:3" x14ac:dyDescent="0.25">
      <c r="A232" s="5">
        <v>3</v>
      </c>
      <c r="B232" s="17">
        <v>2.5800105341666142</v>
      </c>
      <c r="C232" s="1">
        <f t="shared" si="3"/>
        <v>0</v>
      </c>
    </row>
    <row r="233" spans="1:3" x14ac:dyDescent="0.25">
      <c r="A233" s="5">
        <v>3.39</v>
      </c>
      <c r="B233" s="17">
        <v>2.0947191334669357</v>
      </c>
      <c r="C233" s="1">
        <f t="shared" si="3"/>
        <v>0</v>
      </c>
    </row>
    <row r="234" spans="1:3" x14ac:dyDescent="0.25">
      <c r="A234" s="5">
        <v>1.47</v>
      </c>
      <c r="B234" s="17">
        <v>2.0154449481120595</v>
      </c>
      <c r="C234" s="1">
        <f t="shared" si="3"/>
        <v>1</v>
      </c>
    </row>
    <row r="235" spans="1:3" x14ac:dyDescent="0.25">
      <c r="A235" s="5">
        <v>3</v>
      </c>
      <c r="B235" s="17">
        <v>2.390977573263517</v>
      </c>
      <c r="C235" s="1">
        <f t="shared" si="3"/>
        <v>0</v>
      </c>
    </row>
    <row r="236" spans="1:3" x14ac:dyDescent="0.25">
      <c r="A236" s="5">
        <v>1.25</v>
      </c>
      <c r="B236" s="17">
        <v>1.9493831269829964</v>
      </c>
      <c r="C236" s="1">
        <f t="shared" si="3"/>
        <v>1</v>
      </c>
    </row>
    <row r="237" spans="1:3" x14ac:dyDescent="0.25">
      <c r="A237" s="5">
        <v>1</v>
      </c>
      <c r="B237" s="17">
        <v>2.1144616648232946</v>
      </c>
      <c r="C237" s="1">
        <f t="shared" si="3"/>
        <v>1</v>
      </c>
    </row>
    <row r="238" spans="1:3" x14ac:dyDescent="0.25">
      <c r="A238" s="5">
        <v>1.17</v>
      </c>
      <c r="B238" s="17">
        <v>4.023648295453226</v>
      </c>
      <c r="C238" s="1">
        <f t="shared" si="3"/>
        <v>1</v>
      </c>
    </row>
    <row r="239" spans="1:3" x14ac:dyDescent="0.25">
      <c r="A239" s="5">
        <v>4.67</v>
      </c>
      <c r="B239" s="17">
        <v>4.5915747986468123</v>
      </c>
      <c r="C239" s="1">
        <f t="shared" si="3"/>
        <v>0</v>
      </c>
    </row>
    <row r="240" spans="1:3" x14ac:dyDescent="0.25">
      <c r="A240" s="5">
        <v>5.92</v>
      </c>
      <c r="B240" s="17">
        <v>3.9126478553523669</v>
      </c>
      <c r="C240" s="1">
        <f t="shared" si="3"/>
        <v>0</v>
      </c>
    </row>
    <row r="241" spans="1:3" x14ac:dyDescent="0.25">
      <c r="A241" s="5">
        <v>2</v>
      </c>
      <c r="B241" s="17">
        <v>3.5276185629521866</v>
      </c>
      <c r="C241" s="1">
        <f t="shared" si="3"/>
        <v>1</v>
      </c>
    </row>
    <row r="242" spans="1:3" x14ac:dyDescent="0.25">
      <c r="A242" s="5">
        <v>2</v>
      </c>
      <c r="B242" s="17">
        <v>3.0648081487799637</v>
      </c>
      <c r="C242" s="1">
        <f t="shared" si="3"/>
        <v>1</v>
      </c>
    </row>
    <row r="243" spans="1:3" x14ac:dyDescent="0.25">
      <c r="A243" s="5">
        <v>1.75</v>
      </c>
      <c r="B243" s="17">
        <v>2.6807818609119121</v>
      </c>
      <c r="C243" s="1">
        <f t="shared" si="3"/>
        <v>1</v>
      </c>
    </row>
    <row r="244" spans="1:3" x14ac:dyDescent="0.25">
      <c r="A244" s="5">
        <v>3</v>
      </c>
      <c r="B244" s="17">
        <v>2.7550656251195318</v>
      </c>
      <c r="C244" s="1">
        <f t="shared" si="3"/>
        <v>0</v>
      </c>
    </row>
  </sheetData>
  <autoFilter ref="A1:C244" xr:uid="{89B4B153-3301-44F6-BA7B-2CD8AE21DF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Multiple Regression</vt:lpstr>
      <vt:lpstr>Tips</vt:lpstr>
      <vt:lpstr>Actual Tip vs Projected 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Lubna Rahman</cp:lastModifiedBy>
  <dcterms:created xsi:type="dcterms:W3CDTF">2021-10-26T16:10:41Z</dcterms:created>
  <dcterms:modified xsi:type="dcterms:W3CDTF">2025-10-05T17:47:21Z</dcterms:modified>
</cp:coreProperties>
</file>