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8_{06A57F94-10B4-4FA5-B357-3004EF8585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Прогноз" sheetId="15" r:id="rId1"/>
    <sheet name="Прогноз_первичка" sheetId="23" r:id="rId2"/>
    <sheet name="Прогноз_вторичка" sheetId="24" r:id="rId3"/>
    <sheet name="Предсказание" sheetId="25" r:id="rId4"/>
    <sheet name="1" sheetId="29" r:id="rId5"/>
    <sheet name="2" sheetId="30" r:id="rId6"/>
    <sheet name="данные с 13_23" sheetId="16" r:id="rId7"/>
  </sheets>
  <definedNames>
    <definedName name="А951">#REF!</definedName>
  </definedNames>
  <calcPr calcId="191029"/>
</workbook>
</file>

<file path=xl/calcChain.xml><?xml version="1.0" encoding="utf-8"?>
<calcChain xmlns="http://schemas.openxmlformats.org/spreadsheetml/2006/main">
  <c r="F2" i="30" l="1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N3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C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K109" i="25"/>
  <c r="K110" i="25"/>
  <c r="K111" i="25"/>
  <c r="K112" i="25"/>
  <c r="K113" i="25"/>
  <c r="K114" i="25"/>
  <c r="K115" i="25"/>
  <c r="K116" i="25"/>
  <c r="K117" i="25"/>
  <c r="K118" i="25"/>
  <c r="K119" i="25"/>
  <c r="K120" i="25"/>
  <c r="K121" i="25"/>
  <c r="K122" i="25"/>
  <c r="K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F3" i="25" a="1"/>
  <c r="F3" i="25"/>
  <c r="F4" i="25"/>
  <c r="F5" i="25"/>
  <c r="F6" i="25"/>
  <c r="F7" i="25"/>
  <c r="F8" i="25"/>
  <c r="F9" i="25"/>
  <c r="F10" i="25"/>
  <c r="F11" i="25"/>
  <c r="F12" i="25"/>
  <c r="F13" i="25"/>
  <c r="F14" i="25"/>
  <c r="M3" i="25" a="1"/>
  <c r="M4" i="25" s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2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68" i="15"/>
  <c r="D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68" i="15"/>
  <c r="C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62" i="30"/>
  <c r="C74" i="30"/>
  <c r="C86" i="30"/>
  <c r="C98" i="30"/>
  <c r="C110" i="30"/>
  <c r="C76" i="30"/>
  <c r="C88" i="30"/>
  <c r="C100" i="30"/>
  <c r="C112" i="30"/>
  <c r="C65" i="30"/>
  <c r="C66" i="30"/>
  <c r="C90" i="30"/>
  <c r="C102" i="30"/>
  <c r="C114" i="30"/>
  <c r="C67" i="30"/>
  <c r="C91" i="30"/>
  <c r="C103" i="30"/>
  <c r="C115" i="30"/>
  <c r="C68" i="30"/>
  <c r="C92" i="30"/>
  <c r="C104" i="30"/>
  <c r="C116" i="30"/>
  <c r="C69" i="30"/>
  <c r="C81" i="30"/>
  <c r="C93" i="30"/>
  <c r="C105" i="30"/>
  <c r="C117" i="30"/>
  <c r="C82" i="30"/>
  <c r="C94" i="30"/>
  <c r="C106" i="30"/>
  <c r="C118" i="30"/>
  <c r="C63" i="30"/>
  <c r="C75" i="30"/>
  <c r="C87" i="30"/>
  <c r="C99" i="30"/>
  <c r="C111" i="30"/>
  <c r="C64" i="30"/>
  <c r="C77" i="30"/>
  <c r="C89" i="30"/>
  <c r="C101" i="30"/>
  <c r="C113" i="30"/>
  <c r="C78" i="30"/>
  <c r="C79" i="30"/>
  <c r="C80" i="30"/>
  <c r="C70" i="30"/>
  <c r="C71" i="30"/>
  <c r="C119" i="30"/>
  <c r="C73" i="30"/>
  <c r="C72" i="30"/>
  <c r="C120" i="30"/>
  <c r="C121" i="30"/>
  <c r="C83" i="30"/>
  <c r="C84" i="30"/>
  <c r="C85" i="30"/>
  <c r="C95" i="30"/>
  <c r="C96" i="30"/>
  <c r="C97" i="30"/>
  <c r="C107" i="30"/>
  <c r="C108" i="30"/>
  <c r="C109" i="30"/>
  <c r="C122" i="29"/>
  <c r="C123" i="29"/>
  <c r="C124" i="29"/>
  <c r="C125" i="29"/>
  <c r="C126" i="29"/>
  <c r="C63" i="29"/>
  <c r="C75" i="29"/>
  <c r="C87" i="29"/>
  <c r="C99" i="29"/>
  <c r="C111" i="29"/>
  <c r="C64" i="29"/>
  <c r="C76" i="29"/>
  <c r="C88" i="29"/>
  <c r="C100" i="29"/>
  <c r="C112" i="29"/>
  <c r="C65" i="29"/>
  <c r="C77" i="29"/>
  <c r="C89" i="29"/>
  <c r="C101" i="29"/>
  <c r="C113" i="29"/>
  <c r="C95" i="29"/>
  <c r="C107" i="29"/>
  <c r="C72" i="29"/>
  <c r="C120" i="29"/>
  <c r="C97" i="29"/>
  <c r="C109" i="29"/>
  <c r="C74" i="29"/>
  <c r="C98" i="29"/>
  <c r="C110" i="29"/>
  <c r="C66" i="29"/>
  <c r="C78" i="29"/>
  <c r="C90" i="29"/>
  <c r="C102" i="29"/>
  <c r="C114" i="29"/>
  <c r="C67" i="29"/>
  <c r="C79" i="29"/>
  <c r="C91" i="29"/>
  <c r="C103" i="29"/>
  <c r="C115" i="29"/>
  <c r="C82" i="29"/>
  <c r="C83" i="29"/>
  <c r="C96" i="29"/>
  <c r="C62" i="29"/>
  <c r="C68" i="29"/>
  <c r="C80" i="29"/>
  <c r="C92" i="29"/>
  <c r="C104" i="29"/>
  <c r="C116" i="29"/>
  <c r="C69" i="29"/>
  <c r="C81" i="29"/>
  <c r="C93" i="29"/>
  <c r="C105" i="29"/>
  <c r="C117" i="29"/>
  <c r="C70" i="29"/>
  <c r="C94" i="29"/>
  <c r="C106" i="29"/>
  <c r="C118" i="29"/>
  <c r="C71" i="29"/>
  <c r="C119" i="29"/>
  <c r="C84" i="29"/>
  <c r="C108" i="29"/>
  <c r="C85" i="29"/>
  <c r="C121" i="29"/>
  <c r="C86" i="29"/>
  <c r="C73" i="29"/>
  <c r="C67" i="24"/>
  <c r="C79" i="24"/>
  <c r="C91" i="24"/>
  <c r="C103" i="24"/>
  <c r="C115" i="24"/>
  <c r="C69" i="24"/>
  <c r="C93" i="24"/>
  <c r="C117" i="24"/>
  <c r="C82" i="24"/>
  <c r="C106" i="24"/>
  <c r="C71" i="24"/>
  <c r="C95" i="24"/>
  <c r="C119" i="24"/>
  <c r="C84" i="24"/>
  <c r="C96" i="24"/>
  <c r="C120" i="24"/>
  <c r="C73" i="24"/>
  <c r="C97" i="24"/>
  <c r="C121" i="24"/>
  <c r="C74" i="24"/>
  <c r="C110" i="24"/>
  <c r="C87" i="24"/>
  <c r="C111" i="24"/>
  <c r="C76" i="24"/>
  <c r="C100" i="24"/>
  <c r="C77" i="24"/>
  <c r="C101" i="24"/>
  <c r="C113" i="24"/>
  <c r="C78" i="24"/>
  <c r="C90" i="24"/>
  <c r="C102" i="24"/>
  <c r="C114" i="24"/>
  <c r="C68" i="24"/>
  <c r="C80" i="24"/>
  <c r="C92" i="24"/>
  <c r="C104" i="24"/>
  <c r="C116" i="24"/>
  <c r="C81" i="24"/>
  <c r="C105" i="24"/>
  <c r="C70" i="24"/>
  <c r="C94" i="24"/>
  <c r="C118" i="24"/>
  <c r="C83" i="24"/>
  <c r="C107" i="24"/>
  <c r="C72" i="24"/>
  <c r="C108" i="24"/>
  <c r="C85" i="24"/>
  <c r="C109" i="24"/>
  <c r="C86" i="24"/>
  <c r="C98" i="24"/>
  <c r="C122" i="24"/>
  <c r="C75" i="24"/>
  <c r="C99" i="24"/>
  <c r="C88" i="24"/>
  <c r="C112" i="24"/>
  <c r="C89" i="24"/>
  <c r="C67" i="23"/>
  <c r="C79" i="23"/>
  <c r="C91" i="23"/>
  <c r="C103" i="23"/>
  <c r="C115" i="23"/>
  <c r="C119" i="23"/>
  <c r="C96" i="23"/>
  <c r="C85" i="23"/>
  <c r="C86" i="23"/>
  <c r="C87" i="23"/>
  <c r="C100" i="23"/>
  <c r="C89" i="23"/>
  <c r="C90" i="23"/>
  <c r="C68" i="23"/>
  <c r="C80" i="23"/>
  <c r="C92" i="23"/>
  <c r="C104" i="23"/>
  <c r="C116" i="23"/>
  <c r="C70" i="23"/>
  <c r="C94" i="23"/>
  <c r="C106" i="23"/>
  <c r="C71" i="23"/>
  <c r="C95" i="23"/>
  <c r="C72" i="23"/>
  <c r="C108" i="23"/>
  <c r="C120" i="23"/>
  <c r="C73" i="23"/>
  <c r="C109" i="23"/>
  <c r="C74" i="23"/>
  <c r="C110" i="23"/>
  <c r="C75" i="23"/>
  <c r="C111" i="23"/>
  <c r="C76" i="23"/>
  <c r="C77" i="23"/>
  <c r="C113" i="23"/>
  <c r="C78" i="23"/>
  <c r="C114" i="23"/>
  <c r="C69" i="23"/>
  <c r="C81" i="23"/>
  <c r="C93" i="23"/>
  <c r="C105" i="23"/>
  <c r="C117" i="23"/>
  <c r="C82" i="23"/>
  <c r="C118" i="23"/>
  <c r="C83" i="23"/>
  <c r="C107" i="23"/>
  <c r="C84" i="23"/>
  <c r="C97" i="23"/>
  <c r="C121" i="23"/>
  <c r="C98" i="23"/>
  <c r="C122" i="23"/>
  <c r="C99" i="23"/>
  <c r="C88" i="23"/>
  <c r="C112" i="23"/>
  <c r="C101" i="23"/>
  <c r="C102" i="23"/>
  <c r="G3" i="25" l="1"/>
  <c r="D113" i="25" s="1"/>
  <c r="D83" i="25"/>
  <c r="M12" i="25"/>
  <c r="M11" i="25"/>
  <c r="M7" i="25"/>
  <c r="M5" i="25"/>
  <c r="M3" i="25"/>
  <c r="M14" i="25"/>
  <c r="M13" i="25"/>
  <c r="M10" i="25"/>
  <c r="M9" i="25"/>
  <c r="M8" i="25"/>
  <c r="M6" i="25"/>
  <c r="D109" i="30"/>
  <c r="D85" i="30"/>
  <c r="D73" i="30"/>
  <c r="D78" i="30"/>
  <c r="D111" i="30"/>
  <c r="D106" i="30"/>
  <c r="D81" i="30"/>
  <c r="D115" i="30"/>
  <c r="D90" i="30"/>
  <c r="D76" i="30"/>
  <c r="E115" i="30"/>
  <c r="D84" i="30"/>
  <c r="D113" i="30"/>
  <c r="D94" i="30"/>
  <c r="D103" i="30"/>
  <c r="D110" i="30"/>
  <c r="E108" i="30"/>
  <c r="E119" i="30"/>
  <c r="E99" i="30"/>
  <c r="E69" i="30"/>
  <c r="E110" i="30"/>
  <c r="D83" i="30"/>
  <c r="D101" i="30"/>
  <c r="D82" i="30"/>
  <c r="D65" i="30"/>
  <c r="E71" i="30"/>
  <c r="E101" i="30"/>
  <c r="E116" i="30"/>
  <c r="E98" i="30"/>
  <c r="D70" i="30"/>
  <c r="D75" i="30"/>
  <c r="D112" i="30"/>
  <c r="E97" i="30"/>
  <c r="D89" i="30"/>
  <c r="E67" i="30"/>
  <c r="D120" i="30"/>
  <c r="D105" i="30"/>
  <c r="D114" i="30"/>
  <c r="E120" i="30"/>
  <c r="E105" i="30"/>
  <c r="E74" i="30"/>
  <c r="D79" i="30"/>
  <c r="D93" i="30"/>
  <c r="D88" i="30"/>
  <c r="E79" i="30"/>
  <c r="E93" i="30"/>
  <c r="E62" i="30"/>
  <c r="E109" i="30"/>
  <c r="E85" i="30"/>
  <c r="E73" i="30"/>
  <c r="E78" i="30"/>
  <c r="E111" i="30"/>
  <c r="E106" i="30"/>
  <c r="E81" i="30"/>
  <c r="E90" i="30"/>
  <c r="E76" i="30"/>
  <c r="E66" i="30"/>
  <c r="D71" i="30"/>
  <c r="D116" i="30"/>
  <c r="D98" i="30"/>
  <c r="E107" i="30"/>
  <c r="E87" i="30"/>
  <c r="E65" i="30"/>
  <c r="D121" i="30"/>
  <c r="E89" i="30"/>
  <c r="D117" i="30"/>
  <c r="D67" i="30"/>
  <c r="D86" i="30"/>
  <c r="E70" i="30"/>
  <c r="E75" i="30"/>
  <c r="E104" i="30"/>
  <c r="E86" i="30"/>
  <c r="E96" i="30"/>
  <c r="D77" i="30"/>
  <c r="D92" i="30"/>
  <c r="D74" i="30"/>
  <c r="D96" i="30"/>
  <c r="E77" i="30"/>
  <c r="E92" i="30"/>
  <c r="E100" i="30"/>
  <c r="E95" i="30"/>
  <c r="D118" i="30"/>
  <c r="D102" i="30"/>
  <c r="D62" i="30"/>
  <c r="E72" i="30"/>
  <c r="E64" i="30"/>
  <c r="E68" i="30"/>
  <c r="E88" i="30"/>
  <c r="D108" i="30"/>
  <c r="D119" i="30"/>
  <c r="D99" i="30"/>
  <c r="D69" i="30"/>
  <c r="D66" i="30"/>
  <c r="E84" i="30"/>
  <c r="E113" i="30"/>
  <c r="E94" i="30"/>
  <c r="E103" i="30"/>
  <c r="D107" i="30"/>
  <c r="D87" i="30"/>
  <c r="D91" i="30"/>
  <c r="E83" i="30"/>
  <c r="E82" i="30"/>
  <c r="E91" i="30"/>
  <c r="D97" i="30"/>
  <c r="D104" i="30"/>
  <c r="E121" i="30"/>
  <c r="E117" i="30"/>
  <c r="E112" i="30"/>
  <c r="D80" i="30"/>
  <c r="D63" i="30"/>
  <c r="D100" i="30"/>
  <c r="E80" i="30"/>
  <c r="E63" i="30"/>
  <c r="E114" i="30"/>
  <c r="D72" i="30"/>
  <c r="D64" i="30"/>
  <c r="D68" i="30"/>
  <c r="D95" i="30"/>
  <c r="E118" i="30"/>
  <c r="E102" i="30"/>
  <c r="E126" i="29"/>
  <c r="D126" i="29"/>
  <c r="E125" i="29"/>
  <c r="D125" i="29"/>
  <c r="E124" i="29"/>
  <c r="D124" i="29"/>
  <c r="D123" i="29"/>
  <c r="E123" i="29"/>
  <c r="E122" i="29"/>
  <c r="D122" i="29"/>
  <c r="D73" i="29"/>
  <c r="D119" i="29"/>
  <c r="D117" i="29"/>
  <c r="D104" i="29"/>
  <c r="D83" i="29"/>
  <c r="D67" i="29"/>
  <c r="D110" i="29"/>
  <c r="E72" i="29"/>
  <c r="D77" i="29"/>
  <c r="D64" i="29"/>
  <c r="E119" i="29"/>
  <c r="E117" i="29"/>
  <c r="E104" i="29"/>
  <c r="E83" i="29"/>
  <c r="E67" i="29"/>
  <c r="E110" i="29"/>
  <c r="D72" i="29"/>
  <c r="E77" i="29"/>
  <c r="E64" i="29"/>
  <c r="E95" i="29"/>
  <c r="E121" i="29"/>
  <c r="E112" i="29"/>
  <c r="D81" i="29"/>
  <c r="D90" i="29"/>
  <c r="D100" i="29"/>
  <c r="D106" i="29"/>
  <c r="E90" i="29"/>
  <c r="E100" i="29"/>
  <c r="D69" i="29"/>
  <c r="D62" i="29"/>
  <c r="D97" i="29"/>
  <c r="D75" i="29"/>
  <c r="E69" i="29"/>
  <c r="E97" i="29"/>
  <c r="D116" i="29"/>
  <c r="E96" i="29"/>
  <c r="E120" i="29"/>
  <c r="D63" i="29"/>
  <c r="E116" i="29"/>
  <c r="E66" i="29"/>
  <c r="E63" i="29"/>
  <c r="E73" i="29"/>
  <c r="E62" i="29"/>
  <c r="D120" i="29"/>
  <c r="D86" i="29"/>
  <c r="D71" i="29"/>
  <c r="D105" i="29"/>
  <c r="D92" i="29"/>
  <c r="E82" i="29"/>
  <c r="D114" i="29"/>
  <c r="D98" i="29"/>
  <c r="D107" i="29"/>
  <c r="D65" i="29"/>
  <c r="D111" i="29"/>
  <c r="E105" i="29"/>
  <c r="E114" i="29"/>
  <c r="E107" i="29"/>
  <c r="E111" i="29"/>
  <c r="D118" i="29"/>
  <c r="D93" i="29"/>
  <c r="D115" i="29"/>
  <c r="D74" i="29"/>
  <c r="D99" i="29"/>
  <c r="E93" i="29"/>
  <c r="E115" i="29"/>
  <c r="E74" i="29"/>
  <c r="E99" i="29"/>
  <c r="E106" i="29"/>
  <c r="D68" i="29"/>
  <c r="D109" i="29"/>
  <c r="D87" i="29"/>
  <c r="E81" i="29"/>
  <c r="E103" i="29"/>
  <c r="E113" i="29"/>
  <c r="D108" i="29"/>
  <c r="D78" i="29"/>
  <c r="D88" i="29"/>
  <c r="E94" i="29"/>
  <c r="E91" i="29"/>
  <c r="E101" i="29"/>
  <c r="E75" i="29"/>
  <c r="D84" i="29"/>
  <c r="D66" i="29"/>
  <c r="D76" i="29"/>
  <c r="E70" i="29"/>
  <c r="D96" i="29"/>
  <c r="E89" i="29"/>
  <c r="E86" i="29"/>
  <c r="E71" i="29"/>
  <c r="E92" i="29"/>
  <c r="D82" i="29"/>
  <c r="E98" i="29"/>
  <c r="E65" i="29"/>
  <c r="D121" i="29"/>
  <c r="D80" i="29"/>
  <c r="D102" i="29"/>
  <c r="D112" i="29"/>
  <c r="E118" i="29"/>
  <c r="E80" i="29"/>
  <c r="E102" i="29"/>
  <c r="D95" i="29"/>
  <c r="E85" i="29"/>
  <c r="D103" i="29"/>
  <c r="D113" i="29"/>
  <c r="D85" i="29"/>
  <c r="E68" i="29"/>
  <c r="E109" i="29"/>
  <c r="E87" i="29"/>
  <c r="D94" i="29"/>
  <c r="D91" i="29"/>
  <c r="D101" i="29"/>
  <c r="E108" i="29"/>
  <c r="E78" i="29"/>
  <c r="E88" i="29"/>
  <c r="D70" i="29"/>
  <c r="D79" i="29"/>
  <c r="D89" i="29"/>
  <c r="E84" i="29"/>
  <c r="E79" i="29"/>
  <c r="E76" i="29"/>
  <c r="E89" i="24"/>
  <c r="D84" i="24"/>
  <c r="D89" i="24"/>
  <c r="E98" i="24"/>
  <c r="E107" i="24"/>
  <c r="E81" i="24"/>
  <c r="D114" i="24"/>
  <c r="D77" i="24"/>
  <c r="E74" i="24"/>
  <c r="E84" i="24"/>
  <c r="D117" i="24"/>
  <c r="D79" i="24"/>
  <c r="D100" i="24"/>
  <c r="D119" i="24"/>
  <c r="E67" i="24"/>
  <c r="D112" i="24"/>
  <c r="D116" i="24"/>
  <c r="E100" i="24"/>
  <c r="E119" i="24"/>
  <c r="D67" i="24"/>
  <c r="D118" i="24"/>
  <c r="E90" i="24"/>
  <c r="E97" i="24"/>
  <c r="E118" i="24"/>
  <c r="D90" i="24"/>
  <c r="D69" i="24"/>
  <c r="D85" i="24"/>
  <c r="E92" i="24"/>
  <c r="E73" i="24"/>
  <c r="E115" i="24"/>
  <c r="E85" i="24"/>
  <c r="D92" i="24"/>
  <c r="D111" i="24"/>
  <c r="E71" i="24"/>
  <c r="E75" i="24"/>
  <c r="E80" i="24"/>
  <c r="E106" i="24"/>
  <c r="D75" i="24"/>
  <c r="D80" i="24"/>
  <c r="E120" i="24"/>
  <c r="D122" i="24"/>
  <c r="D110" i="24"/>
  <c r="E91" i="24"/>
  <c r="E105" i="24"/>
  <c r="E110" i="24"/>
  <c r="D91" i="24"/>
  <c r="D81" i="24"/>
  <c r="D74" i="24"/>
  <c r="E112" i="24"/>
  <c r="D86" i="24"/>
  <c r="D83" i="24"/>
  <c r="E116" i="24"/>
  <c r="E102" i="24"/>
  <c r="E121" i="24"/>
  <c r="E93" i="24"/>
  <c r="E86" i="24"/>
  <c r="E83" i="24"/>
  <c r="D102" i="24"/>
  <c r="D121" i="24"/>
  <c r="D93" i="24"/>
  <c r="D109" i="24"/>
  <c r="E104" i="24"/>
  <c r="E76" i="24"/>
  <c r="D95" i="24"/>
  <c r="E69" i="24"/>
  <c r="D104" i="24"/>
  <c r="D76" i="24"/>
  <c r="E95" i="24"/>
  <c r="E99" i="24"/>
  <c r="D94" i="24"/>
  <c r="D78" i="24"/>
  <c r="E111" i="24"/>
  <c r="D71" i="24"/>
  <c r="D99" i="24"/>
  <c r="E94" i="24"/>
  <c r="E78" i="24"/>
  <c r="D73" i="24"/>
  <c r="D115" i="24"/>
  <c r="D70" i="24"/>
  <c r="E113" i="24"/>
  <c r="E103" i="24"/>
  <c r="E70" i="24"/>
  <c r="D113" i="24"/>
  <c r="D106" i="24"/>
  <c r="D72" i="24"/>
  <c r="E101" i="24"/>
  <c r="E82" i="24"/>
  <c r="E72" i="24"/>
  <c r="D101" i="24"/>
  <c r="D82" i="24"/>
  <c r="D107" i="24"/>
  <c r="E117" i="24"/>
  <c r="D88" i="24"/>
  <c r="D120" i="24"/>
  <c r="E108" i="24"/>
  <c r="D87" i="24"/>
  <c r="D103" i="24"/>
  <c r="D105" i="24"/>
  <c r="E68" i="24"/>
  <c r="E96" i="24"/>
  <c r="E122" i="24"/>
  <c r="D68" i="24"/>
  <c r="D96" i="24"/>
  <c r="D98" i="24"/>
  <c r="E114" i="24"/>
  <c r="E77" i="24"/>
  <c r="E79" i="24"/>
  <c r="E88" i="24"/>
  <c r="E109" i="24"/>
  <c r="D97" i="24"/>
  <c r="D108" i="24"/>
  <c r="E87" i="24"/>
  <c r="D102" i="23"/>
  <c r="E98" i="23"/>
  <c r="E118" i="23"/>
  <c r="D69" i="23"/>
  <c r="E111" i="23"/>
  <c r="D120" i="23"/>
  <c r="E94" i="23"/>
  <c r="E68" i="23"/>
  <c r="E85" i="23"/>
  <c r="D79" i="23"/>
  <c r="D111" i="23"/>
  <c r="D68" i="23"/>
  <c r="E79" i="23"/>
  <c r="D101" i="23"/>
  <c r="E82" i="23"/>
  <c r="E75" i="23"/>
  <c r="D70" i="23"/>
  <c r="E96" i="23"/>
  <c r="D96" i="23"/>
  <c r="E112" i="23"/>
  <c r="D72" i="23"/>
  <c r="D97" i="23"/>
  <c r="E78" i="23"/>
  <c r="E116" i="23"/>
  <c r="D105" i="23"/>
  <c r="D95" i="23"/>
  <c r="D115" i="23"/>
  <c r="E105" i="23"/>
  <c r="E74" i="23"/>
  <c r="E115" i="23"/>
  <c r="E93" i="23"/>
  <c r="D71" i="23"/>
  <c r="D93" i="23"/>
  <c r="E109" i="23"/>
  <c r="D103" i="23"/>
  <c r="E81" i="23"/>
  <c r="D80" i="23"/>
  <c r="D81" i="23"/>
  <c r="E106" i="23"/>
  <c r="E102" i="23"/>
  <c r="D98" i="23"/>
  <c r="D118" i="23"/>
  <c r="E69" i="23"/>
  <c r="E120" i="23"/>
  <c r="D94" i="23"/>
  <c r="D85" i="23"/>
  <c r="E121" i="23"/>
  <c r="E114" i="23"/>
  <c r="D108" i="23"/>
  <c r="D90" i="23"/>
  <c r="E67" i="23"/>
  <c r="E70" i="23"/>
  <c r="D67" i="23"/>
  <c r="E97" i="23"/>
  <c r="E110" i="23"/>
  <c r="D89" i="23"/>
  <c r="D112" i="23"/>
  <c r="E72" i="23"/>
  <c r="D84" i="23"/>
  <c r="D113" i="23"/>
  <c r="E104" i="23"/>
  <c r="E88" i="23"/>
  <c r="E95" i="23"/>
  <c r="E99" i="23"/>
  <c r="D77" i="23"/>
  <c r="D92" i="23"/>
  <c r="D99" i="23"/>
  <c r="E77" i="23"/>
  <c r="E92" i="23"/>
  <c r="D122" i="23"/>
  <c r="E76" i="23"/>
  <c r="D106" i="23"/>
  <c r="E86" i="23"/>
  <c r="E83" i="23"/>
  <c r="D76" i="23"/>
  <c r="E80" i="23"/>
  <c r="D91" i="23"/>
  <c r="E101" i="23"/>
  <c r="D121" i="23"/>
  <c r="D82" i="23"/>
  <c r="D114" i="23"/>
  <c r="D75" i="23"/>
  <c r="E108" i="23"/>
  <c r="E90" i="23"/>
  <c r="E117" i="23"/>
  <c r="D78" i="23"/>
  <c r="D116" i="23"/>
  <c r="D119" i="23"/>
  <c r="D117" i="23"/>
  <c r="D110" i="23"/>
  <c r="E89" i="23"/>
  <c r="E119" i="23"/>
  <c r="D88" i="23"/>
  <c r="D74" i="23"/>
  <c r="E100" i="23"/>
  <c r="E84" i="23"/>
  <c r="E113" i="23"/>
  <c r="D104" i="23"/>
  <c r="D100" i="23"/>
  <c r="D107" i="23"/>
  <c r="D109" i="23"/>
  <c r="E87" i="23"/>
  <c r="E103" i="23"/>
  <c r="E107" i="23"/>
  <c r="E71" i="23"/>
  <c r="D87" i="23"/>
  <c r="D83" i="23"/>
  <c r="D73" i="23"/>
  <c r="E91" i="23"/>
  <c r="E122" i="23"/>
  <c r="E73" i="23"/>
  <c r="D86" i="23"/>
  <c r="F102" i="30" l="1"/>
  <c r="F118" i="30"/>
  <c r="F114" i="30"/>
  <c r="F63" i="30"/>
  <c r="F80" i="30"/>
  <c r="F112" i="30"/>
  <c r="F117" i="30"/>
  <c r="F121" i="30"/>
  <c r="F91" i="30"/>
  <c r="F82" i="30"/>
  <c r="F83" i="30"/>
  <c r="F103" i="30"/>
  <c r="F94" i="30"/>
  <c r="F113" i="30"/>
  <c r="F84" i="30"/>
  <c r="F88" i="30"/>
  <c r="F68" i="30"/>
  <c r="F64" i="30"/>
  <c r="F72" i="30"/>
  <c r="F95" i="30"/>
  <c r="F100" i="30"/>
  <c r="F92" i="30"/>
  <c r="F77" i="30"/>
  <c r="F96" i="30"/>
  <c r="F86" i="30"/>
  <c r="F104" i="30"/>
  <c r="F75" i="30"/>
  <c r="F70" i="30"/>
  <c r="F89" i="30"/>
  <c r="F65" i="30"/>
  <c r="F87" i="30"/>
  <c r="F107" i="30"/>
  <c r="F66" i="30"/>
  <c r="F76" i="30"/>
  <c r="F90" i="30"/>
  <c r="F81" i="30"/>
  <c r="F106" i="30"/>
  <c r="F111" i="30"/>
  <c r="F78" i="30"/>
  <c r="F73" i="30"/>
  <c r="F85" i="30"/>
  <c r="F109" i="30"/>
  <c r="F62" i="30"/>
  <c r="F93" i="30"/>
  <c r="F79" i="30"/>
  <c r="F74" i="30"/>
  <c r="F105" i="30"/>
  <c r="F120" i="30"/>
  <c r="F67" i="30"/>
  <c r="F97" i="30"/>
  <c r="F98" i="30"/>
  <c r="F116" i="30"/>
  <c r="F101" i="30"/>
  <c r="F71" i="30"/>
  <c r="F110" i="30"/>
  <c r="F69" i="30"/>
  <c r="F99" i="30"/>
  <c r="F119" i="30"/>
  <c r="F108" i="30"/>
  <c r="F115" i="30"/>
  <c r="F122" i="29"/>
  <c r="F123" i="29"/>
  <c r="F124" i="29"/>
  <c r="F125" i="29"/>
  <c r="F126" i="29"/>
  <c r="D111" i="25"/>
  <c r="D107" i="25"/>
  <c r="D110" i="25"/>
  <c r="D74" i="25"/>
  <c r="D112" i="25"/>
  <c r="D119" i="25"/>
  <c r="D98" i="25"/>
  <c r="D122" i="25"/>
  <c r="D72" i="25"/>
  <c r="D84" i="25"/>
  <c r="D73" i="25"/>
  <c r="D96" i="25"/>
  <c r="D85" i="25"/>
  <c r="D77" i="25"/>
  <c r="D75" i="25"/>
  <c r="D108" i="25"/>
  <c r="D97" i="25"/>
  <c r="D89" i="25"/>
  <c r="D88" i="25"/>
  <c r="D87" i="25"/>
  <c r="D120" i="25"/>
  <c r="D109" i="25"/>
  <c r="D101" i="25"/>
  <c r="D71" i="25"/>
  <c r="D99" i="25"/>
  <c r="D121" i="25"/>
  <c r="D76" i="25"/>
  <c r="D80" i="25"/>
  <c r="D106" i="25"/>
  <c r="D104" i="25"/>
  <c r="D81" i="25"/>
  <c r="D114" i="25"/>
  <c r="D82" i="25"/>
  <c r="D115" i="25"/>
  <c r="D91" i="25"/>
  <c r="D90" i="25"/>
  <c r="D116" i="25"/>
  <c r="D117" i="25"/>
  <c r="D94" i="25"/>
  <c r="D69" i="25"/>
  <c r="D102" i="25"/>
  <c r="D103" i="25"/>
  <c r="D78" i="25"/>
  <c r="D79" i="25"/>
  <c r="D105" i="25"/>
  <c r="D92" i="25"/>
  <c r="D118" i="25"/>
  <c r="D93" i="25"/>
  <c r="D70" i="25"/>
  <c r="D95" i="25"/>
  <c r="D68" i="25"/>
  <c r="D86" i="25"/>
  <c r="D100" i="25"/>
  <c r="E68" i="25"/>
</calcChain>
</file>

<file path=xl/sharedStrings.xml><?xml version="1.0" encoding="utf-8"?>
<sst xmlns="http://schemas.openxmlformats.org/spreadsheetml/2006/main" count="58" uniqueCount="22">
  <si>
    <t>Месяц, год</t>
  </si>
  <si>
    <t>Первичный рынок</t>
  </si>
  <si>
    <t>Вторичный рынок</t>
  </si>
  <si>
    <t>Стоимость (руб/кв.м)</t>
  </si>
  <si>
    <t>https://www.bn.ru/analytics/</t>
  </si>
  <si>
    <t>Прогноз(Стоимость (руб/кв.м))</t>
  </si>
  <si>
    <t>Привязка низкой вероятности(Стоимость (руб/кв.м))</t>
  </si>
  <si>
    <t>Привязка высокой вероятности(Стоимость (руб/кв.м))</t>
  </si>
  <si>
    <t>Прогноз</t>
  </si>
  <si>
    <t>Прогноз (тендеция)</t>
  </si>
  <si>
    <t>Прогноз (рост)</t>
  </si>
  <si>
    <t>коридор</t>
  </si>
  <si>
    <t>Коридор</t>
  </si>
  <si>
    <t>Пессимист</t>
  </si>
  <si>
    <t>Оптимист</t>
  </si>
  <si>
    <t>к-т сезонности первичка</t>
  </si>
  <si>
    <t>Отклонение</t>
  </si>
  <si>
    <t>к-т сезонности вторичка</t>
  </si>
  <si>
    <t>Временная шкала</t>
  </si>
  <si>
    <t>Значения</t>
  </si>
  <si>
    <t>Привязка низкой вероятности</t>
  </si>
  <si>
    <t>Привязка высокой вероятности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</si>
</sst>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wrapText="1"/>
    </xf>
    <xf numFmtId="1" fontId="0" fillId="0" borderId="1" xfId="0" applyNumberFormat="1" applyBorder="1"/>
    <xf numFmtId="17" fontId="0" fillId="0" borderId="0" xfId="0" applyNumberFormat="1"/>
    <xf numFmtId="0" fontId="3" fillId="0" borderId="0" xfId="1"/>
    <xf numFmtId="17" fontId="0" fillId="0" borderId="1" xfId="0" applyNumberFormat="1" applyBorder="1"/>
    <xf numFmtId="0" fontId="2" fillId="2" borderId="1" xfId="0" applyFont="1" applyFill="1" applyBorder="1" applyAlignment="1">
      <alignment wrapText="1"/>
    </xf>
    <xf numFmtId="1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20">
    <dxf>
      <numFmt numFmtId="0" formatCode="General"/>
    </dxf>
    <dxf>
      <numFmt numFmtId="2" formatCode="0.00"/>
    </dxf>
    <dxf>
      <numFmt numFmtId="2" formatCode="0.00"/>
    </dxf>
    <dxf>
      <numFmt numFmtId="22" formatCode="mmm/yy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2" formatCode="mmm/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2" formatCode="mmm/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2" formatCode="mmm/yy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Исходные данные динамики</a:t>
            </a:r>
            <a:r>
              <a:rPr lang="ru-RU" baseline="0"/>
              <a:t> стоимости 1 кв.м жилой недвижимости в Спб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371878097216483"/>
          <c:y val="0.12331733362096861"/>
          <c:w val="0.84874296955592354"/>
          <c:h val="0.64351768956962574"/>
        </c:manualLayout>
      </c:layout>
      <c:lineChart>
        <c:grouping val="standard"/>
        <c:varyColors val="0"/>
        <c:ser>
          <c:idx val="0"/>
          <c:order val="0"/>
          <c:tx>
            <c:v>первичный рынок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Прогноз!$E$3:$E$67</c:f>
              <c:numCache>
                <c:formatCode>mmm\-yy</c:formatCode>
                <c:ptCount val="65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</c:numCache>
            </c:numRef>
          </c:cat>
          <c:val>
            <c:numRef>
              <c:f>Прогноз!$B$3:$B$67</c:f>
              <c:numCache>
                <c:formatCode>0</c:formatCode>
                <c:ptCount val="65"/>
                <c:pt idx="0">
                  <c:v>100903</c:v>
                </c:pt>
                <c:pt idx="1">
                  <c:v>101274</c:v>
                </c:pt>
                <c:pt idx="2">
                  <c:v>101388</c:v>
                </c:pt>
                <c:pt idx="3">
                  <c:v>101531</c:v>
                </c:pt>
                <c:pt idx="4">
                  <c:v>102519</c:v>
                </c:pt>
                <c:pt idx="5">
                  <c:v>102707</c:v>
                </c:pt>
                <c:pt idx="6">
                  <c:v>102952</c:v>
                </c:pt>
                <c:pt idx="7">
                  <c:v>103742</c:v>
                </c:pt>
                <c:pt idx="8">
                  <c:v>103935</c:v>
                </c:pt>
                <c:pt idx="9">
                  <c:v>104206</c:v>
                </c:pt>
                <c:pt idx="10">
                  <c:v>105498</c:v>
                </c:pt>
                <c:pt idx="11">
                  <c:v>107859</c:v>
                </c:pt>
                <c:pt idx="12">
                  <c:v>108463</c:v>
                </c:pt>
                <c:pt idx="13">
                  <c:v>110130</c:v>
                </c:pt>
                <c:pt idx="14">
                  <c:v>111621</c:v>
                </c:pt>
                <c:pt idx="15">
                  <c:v>112526</c:v>
                </c:pt>
                <c:pt idx="16">
                  <c:v>113209</c:v>
                </c:pt>
                <c:pt idx="17">
                  <c:v>113364</c:v>
                </c:pt>
                <c:pt idx="18">
                  <c:v>114405</c:v>
                </c:pt>
                <c:pt idx="19">
                  <c:v>115942</c:v>
                </c:pt>
                <c:pt idx="20">
                  <c:v>116584</c:v>
                </c:pt>
                <c:pt idx="21">
                  <c:v>117192</c:v>
                </c:pt>
                <c:pt idx="22">
                  <c:v>117894</c:v>
                </c:pt>
                <c:pt idx="23">
                  <c:v>118750</c:v>
                </c:pt>
                <c:pt idx="24">
                  <c:v>119283</c:v>
                </c:pt>
                <c:pt idx="25">
                  <c:v>120698</c:v>
                </c:pt>
                <c:pt idx="26">
                  <c:v>123028</c:v>
                </c:pt>
                <c:pt idx="27">
                  <c:v>124195</c:v>
                </c:pt>
                <c:pt idx="28">
                  <c:v>125128</c:v>
                </c:pt>
                <c:pt idx="29">
                  <c:v>126187</c:v>
                </c:pt>
                <c:pt idx="30">
                  <c:v>126288</c:v>
                </c:pt>
                <c:pt idx="31">
                  <c:v>127043</c:v>
                </c:pt>
                <c:pt idx="32">
                  <c:v>128999</c:v>
                </c:pt>
                <c:pt idx="33">
                  <c:v>135622</c:v>
                </c:pt>
                <c:pt idx="34">
                  <c:v>141152</c:v>
                </c:pt>
                <c:pt idx="35">
                  <c:v>147197</c:v>
                </c:pt>
                <c:pt idx="36">
                  <c:v>149179</c:v>
                </c:pt>
                <c:pt idx="37">
                  <c:v>151838</c:v>
                </c:pt>
                <c:pt idx="38">
                  <c:v>156971</c:v>
                </c:pt>
                <c:pt idx="39">
                  <c:v>163180</c:v>
                </c:pt>
                <c:pt idx="40">
                  <c:v>170135</c:v>
                </c:pt>
                <c:pt idx="41">
                  <c:v>175323</c:v>
                </c:pt>
                <c:pt idx="42">
                  <c:v>176529</c:v>
                </c:pt>
                <c:pt idx="43">
                  <c:v>180229</c:v>
                </c:pt>
                <c:pt idx="44">
                  <c:v>179544</c:v>
                </c:pt>
                <c:pt idx="45">
                  <c:v>182578</c:v>
                </c:pt>
                <c:pt idx="46">
                  <c:v>183957</c:v>
                </c:pt>
                <c:pt idx="47">
                  <c:v>185150</c:v>
                </c:pt>
                <c:pt idx="48">
                  <c:v>186063</c:v>
                </c:pt>
                <c:pt idx="49">
                  <c:v>186472</c:v>
                </c:pt>
                <c:pt idx="50">
                  <c:v>196444</c:v>
                </c:pt>
                <c:pt idx="51">
                  <c:v>205328</c:v>
                </c:pt>
                <c:pt idx="52">
                  <c:v>209796</c:v>
                </c:pt>
                <c:pt idx="53">
                  <c:v>202300</c:v>
                </c:pt>
                <c:pt idx="54">
                  <c:v>202336</c:v>
                </c:pt>
                <c:pt idx="55">
                  <c:v>206747</c:v>
                </c:pt>
                <c:pt idx="56">
                  <c:v>213516</c:v>
                </c:pt>
                <c:pt idx="57">
                  <c:v>218584</c:v>
                </c:pt>
                <c:pt idx="58">
                  <c:v>218195</c:v>
                </c:pt>
                <c:pt idx="59">
                  <c:v>222623</c:v>
                </c:pt>
                <c:pt idx="60">
                  <c:v>222520</c:v>
                </c:pt>
                <c:pt idx="61">
                  <c:v>217818</c:v>
                </c:pt>
                <c:pt idx="62">
                  <c:v>219862</c:v>
                </c:pt>
                <c:pt idx="63">
                  <c:v>222861</c:v>
                </c:pt>
                <c:pt idx="64">
                  <c:v>217463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5-42AA-B4CA-74389FDFEA74}"/>
            </c:ext>
          </c:extLst>
        </c:ser>
        <c:ser>
          <c:idx val="1"/>
          <c:order val="1"/>
          <c:tx>
            <c:v>вторичный рынок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Прогноз!$E$3:$E$67</c:f>
              <c:numCache>
                <c:formatCode>mmm\-yy</c:formatCode>
                <c:ptCount val="65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</c:numCache>
            </c:numRef>
          </c:cat>
          <c:val>
            <c:numRef>
              <c:f>Прогноз!$F$3:$F$67</c:f>
              <c:numCache>
                <c:formatCode>0</c:formatCode>
                <c:ptCount val="65"/>
                <c:pt idx="0">
                  <c:v>107039</c:v>
                </c:pt>
                <c:pt idx="1">
                  <c:v>107214</c:v>
                </c:pt>
                <c:pt idx="2">
                  <c:v>107290</c:v>
                </c:pt>
                <c:pt idx="3">
                  <c:v>107472</c:v>
                </c:pt>
                <c:pt idx="4">
                  <c:v>108329</c:v>
                </c:pt>
                <c:pt idx="5">
                  <c:v>108766</c:v>
                </c:pt>
                <c:pt idx="6">
                  <c:v>109045</c:v>
                </c:pt>
                <c:pt idx="7">
                  <c:v>109457</c:v>
                </c:pt>
                <c:pt idx="8">
                  <c:v>110507</c:v>
                </c:pt>
                <c:pt idx="9">
                  <c:v>111410</c:v>
                </c:pt>
                <c:pt idx="10">
                  <c:v>111901</c:v>
                </c:pt>
                <c:pt idx="11">
                  <c:v>114047</c:v>
                </c:pt>
                <c:pt idx="12">
                  <c:v>114102</c:v>
                </c:pt>
                <c:pt idx="13">
                  <c:v>115051</c:v>
                </c:pt>
                <c:pt idx="14">
                  <c:v>117400</c:v>
                </c:pt>
                <c:pt idx="15">
                  <c:v>119409</c:v>
                </c:pt>
                <c:pt idx="16">
                  <c:v>120324</c:v>
                </c:pt>
                <c:pt idx="17">
                  <c:v>121545</c:v>
                </c:pt>
                <c:pt idx="18">
                  <c:v>122688</c:v>
                </c:pt>
                <c:pt idx="19">
                  <c:v>124029</c:v>
                </c:pt>
                <c:pt idx="20">
                  <c:v>124681</c:v>
                </c:pt>
                <c:pt idx="21">
                  <c:v>125238</c:v>
                </c:pt>
                <c:pt idx="22">
                  <c:v>125848</c:v>
                </c:pt>
                <c:pt idx="23">
                  <c:v>127662</c:v>
                </c:pt>
                <c:pt idx="24">
                  <c:v>127728</c:v>
                </c:pt>
                <c:pt idx="25">
                  <c:v>128598</c:v>
                </c:pt>
                <c:pt idx="26">
                  <c:v>129431</c:v>
                </c:pt>
                <c:pt idx="27">
                  <c:v>129533</c:v>
                </c:pt>
                <c:pt idx="28">
                  <c:v>130262</c:v>
                </c:pt>
                <c:pt idx="29">
                  <c:v>130015</c:v>
                </c:pt>
                <c:pt idx="30">
                  <c:v>131886</c:v>
                </c:pt>
                <c:pt idx="31">
                  <c:v>133021</c:v>
                </c:pt>
                <c:pt idx="32">
                  <c:v>135235</c:v>
                </c:pt>
                <c:pt idx="33">
                  <c:v>141553</c:v>
                </c:pt>
                <c:pt idx="34">
                  <c:v>145309</c:v>
                </c:pt>
                <c:pt idx="35">
                  <c:v>149973</c:v>
                </c:pt>
                <c:pt idx="36">
                  <c:v>154098</c:v>
                </c:pt>
                <c:pt idx="37">
                  <c:v>158461</c:v>
                </c:pt>
                <c:pt idx="38">
                  <c:v>161564</c:v>
                </c:pt>
                <c:pt idx="39">
                  <c:v>168923</c:v>
                </c:pt>
                <c:pt idx="40">
                  <c:v>175822</c:v>
                </c:pt>
                <c:pt idx="41">
                  <c:v>175323</c:v>
                </c:pt>
                <c:pt idx="42">
                  <c:v>176529</c:v>
                </c:pt>
                <c:pt idx="43">
                  <c:v>175056</c:v>
                </c:pt>
                <c:pt idx="44">
                  <c:v>172698</c:v>
                </c:pt>
                <c:pt idx="45">
                  <c:v>173837</c:v>
                </c:pt>
                <c:pt idx="46">
                  <c:v>172865</c:v>
                </c:pt>
                <c:pt idx="47">
                  <c:v>173712</c:v>
                </c:pt>
                <c:pt idx="48">
                  <c:v>173833</c:v>
                </c:pt>
                <c:pt idx="49">
                  <c:v>175807</c:v>
                </c:pt>
                <c:pt idx="50">
                  <c:v>184743</c:v>
                </c:pt>
                <c:pt idx="51">
                  <c:v>201437</c:v>
                </c:pt>
                <c:pt idx="52">
                  <c:v>198015</c:v>
                </c:pt>
                <c:pt idx="53">
                  <c:v>198051</c:v>
                </c:pt>
                <c:pt idx="54">
                  <c:v>199949</c:v>
                </c:pt>
                <c:pt idx="55">
                  <c:v>199807</c:v>
                </c:pt>
                <c:pt idx="56">
                  <c:v>198503</c:v>
                </c:pt>
                <c:pt idx="57">
                  <c:v>197328</c:v>
                </c:pt>
                <c:pt idx="58">
                  <c:v>195506</c:v>
                </c:pt>
                <c:pt idx="59">
                  <c:v>195401</c:v>
                </c:pt>
                <c:pt idx="60">
                  <c:v>195349</c:v>
                </c:pt>
                <c:pt idx="61">
                  <c:v>194346</c:v>
                </c:pt>
                <c:pt idx="62">
                  <c:v>193929</c:v>
                </c:pt>
                <c:pt idx="63">
                  <c:v>192893</c:v>
                </c:pt>
                <c:pt idx="64">
                  <c:v>192528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0615-42AA-B4CA-74389FDFE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483615"/>
        <c:axId val="2139482655"/>
      </c:lineChart>
      <c:dateAx>
        <c:axId val="213948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9482655"/>
        <c:crosses val="autoZero"/>
        <c:auto val="1"/>
        <c:lblOffset val="100"/>
        <c:baseTimeUnit val="months"/>
      </c:dateAx>
      <c:valAx>
        <c:axId val="21394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Стоимость (руб</a:t>
                </a:r>
                <a:r>
                  <a:rPr lang="ru-RU" baseline="0"/>
                  <a:t> за 1 кв.м)</a:t>
                </a:r>
              </a:p>
            </c:rich>
          </c:tx>
          <c:layout>
            <c:manualLayout>
              <c:xMode val="edge"/>
              <c:yMode val="edge"/>
              <c:x val="1.0766299358887618E-2"/>
              <c:y val="0.20647791584645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948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93821810324532"/>
          <c:y val="0.9353591845539857"/>
          <c:w val="0.31495516003541058"/>
          <c:h val="4.77763277629878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и прогноз стоимости 1 кв.м первичного рынка в Спб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110672707802938"/>
          <c:y val="0.12845018142272724"/>
          <c:w val="0.86962038902805894"/>
          <c:h val="0.55725164611196898"/>
        </c:manualLayout>
      </c:layout>
      <c:lineChart>
        <c:grouping val="standard"/>
        <c:varyColors val="0"/>
        <c:ser>
          <c:idx val="0"/>
          <c:order val="0"/>
          <c:tx>
            <c:strRef>
              <c:f>Прогноз!$B$2</c:f>
              <c:strCache>
                <c:ptCount val="1"/>
                <c:pt idx="0">
                  <c:v>Стоимость (руб/кв.м)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689018154113056E-4"/>
                  <c:y val="-2.24632006241422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bg1">
                    <a:lumMod val="75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Прогноз!$A$3:$A$122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Прогноз!$B$3:$B$122</c:f>
              <c:numCache>
                <c:formatCode>0</c:formatCode>
                <c:ptCount val="120"/>
                <c:pt idx="0">
                  <c:v>100903</c:v>
                </c:pt>
                <c:pt idx="1">
                  <c:v>101274</c:v>
                </c:pt>
                <c:pt idx="2">
                  <c:v>101388</c:v>
                </c:pt>
                <c:pt idx="3">
                  <c:v>101531</c:v>
                </c:pt>
                <c:pt idx="4">
                  <c:v>102519</c:v>
                </c:pt>
                <c:pt idx="5">
                  <c:v>102707</c:v>
                </c:pt>
                <c:pt idx="6">
                  <c:v>102952</c:v>
                </c:pt>
                <c:pt idx="7">
                  <c:v>103742</c:v>
                </c:pt>
                <c:pt idx="8">
                  <c:v>103935</c:v>
                </c:pt>
                <c:pt idx="9">
                  <c:v>104206</c:v>
                </c:pt>
                <c:pt idx="10">
                  <c:v>105498</c:v>
                </c:pt>
                <c:pt idx="11">
                  <c:v>107859</c:v>
                </c:pt>
                <c:pt idx="12">
                  <c:v>108463</c:v>
                </c:pt>
                <c:pt idx="13">
                  <c:v>110130</c:v>
                </c:pt>
                <c:pt idx="14">
                  <c:v>111621</c:v>
                </c:pt>
                <c:pt idx="15">
                  <c:v>112526</c:v>
                </c:pt>
                <c:pt idx="16">
                  <c:v>113209</c:v>
                </c:pt>
                <c:pt idx="17">
                  <c:v>113364</c:v>
                </c:pt>
                <c:pt idx="18">
                  <c:v>114405</c:v>
                </c:pt>
                <c:pt idx="19">
                  <c:v>115942</c:v>
                </c:pt>
                <c:pt idx="20">
                  <c:v>116584</c:v>
                </c:pt>
                <c:pt idx="21">
                  <c:v>117192</c:v>
                </c:pt>
                <c:pt idx="22">
                  <c:v>117894</c:v>
                </c:pt>
                <c:pt idx="23">
                  <c:v>118750</c:v>
                </c:pt>
                <c:pt idx="24">
                  <c:v>119283</c:v>
                </c:pt>
                <c:pt idx="25">
                  <c:v>120698</c:v>
                </c:pt>
                <c:pt idx="26">
                  <c:v>123028</c:v>
                </c:pt>
                <c:pt idx="27">
                  <c:v>124195</c:v>
                </c:pt>
                <c:pt idx="28">
                  <c:v>125128</c:v>
                </c:pt>
                <c:pt idx="29">
                  <c:v>126187</c:v>
                </c:pt>
                <c:pt idx="30">
                  <c:v>126288</c:v>
                </c:pt>
                <c:pt idx="31">
                  <c:v>127043</c:v>
                </c:pt>
                <c:pt idx="32">
                  <c:v>128999</c:v>
                </c:pt>
                <c:pt idx="33">
                  <c:v>135622</c:v>
                </c:pt>
                <c:pt idx="34">
                  <c:v>141152</c:v>
                </c:pt>
                <c:pt idx="35">
                  <c:v>147197</c:v>
                </c:pt>
                <c:pt idx="36">
                  <c:v>149179</c:v>
                </c:pt>
                <c:pt idx="37">
                  <c:v>151838</c:v>
                </c:pt>
                <c:pt idx="38">
                  <c:v>156971</c:v>
                </c:pt>
                <c:pt idx="39">
                  <c:v>163180</c:v>
                </c:pt>
                <c:pt idx="40">
                  <c:v>170135</c:v>
                </c:pt>
                <c:pt idx="41">
                  <c:v>175323</c:v>
                </c:pt>
                <c:pt idx="42">
                  <c:v>176529</c:v>
                </c:pt>
                <c:pt idx="43">
                  <c:v>180229</c:v>
                </c:pt>
                <c:pt idx="44">
                  <c:v>179544</c:v>
                </c:pt>
                <c:pt idx="45">
                  <c:v>182578</c:v>
                </c:pt>
                <c:pt idx="46">
                  <c:v>183957</c:v>
                </c:pt>
                <c:pt idx="47">
                  <c:v>185150</c:v>
                </c:pt>
                <c:pt idx="48">
                  <c:v>186063</c:v>
                </c:pt>
                <c:pt idx="49">
                  <c:v>186472</c:v>
                </c:pt>
                <c:pt idx="50">
                  <c:v>196444</c:v>
                </c:pt>
                <c:pt idx="51">
                  <c:v>205328</c:v>
                </c:pt>
                <c:pt idx="52">
                  <c:v>209796</c:v>
                </c:pt>
                <c:pt idx="53">
                  <c:v>202300</c:v>
                </c:pt>
                <c:pt idx="54">
                  <c:v>202336</c:v>
                </c:pt>
                <c:pt idx="55">
                  <c:v>206747</c:v>
                </c:pt>
                <c:pt idx="56">
                  <c:v>213516</c:v>
                </c:pt>
                <c:pt idx="57">
                  <c:v>218584</c:v>
                </c:pt>
                <c:pt idx="58">
                  <c:v>218195</c:v>
                </c:pt>
                <c:pt idx="59">
                  <c:v>222623</c:v>
                </c:pt>
                <c:pt idx="60">
                  <c:v>222520</c:v>
                </c:pt>
                <c:pt idx="61">
                  <c:v>217818</c:v>
                </c:pt>
                <c:pt idx="62">
                  <c:v>219862</c:v>
                </c:pt>
                <c:pt idx="63">
                  <c:v>222861</c:v>
                </c:pt>
                <c:pt idx="64">
                  <c:v>217463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A-4739-A7FF-9ACECBBFCB27}"/>
            </c:ext>
          </c:extLst>
        </c:ser>
        <c:ser>
          <c:idx val="1"/>
          <c:order val="1"/>
          <c:tx>
            <c:strRef>
              <c:f>Прогноз!$C$2</c:f>
              <c:strCache>
                <c:ptCount val="1"/>
                <c:pt idx="0">
                  <c:v>Прогноз (тендеция)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Прогноз!$A$3:$A$122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Прогноз!$C$3:$C$122</c:f>
              <c:numCache>
                <c:formatCode>General</c:formatCode>
                <c:ptCount val="120"/>
                <c:pt idx="64" formatCode="0">
                  <c:v>217463</c:v>
                </c:pt>
                <c:pt idx="65" formatCode="0">
                  <c:v>223178.62337712897</c:v>
                </c:pt>
                <c:pt idx="66" formatCode="0">
                  <c:v>225353.14431298291</c:v>
                </c:pt>
                <c:pt idx="67" formatCode="0">
                  <c:v>227600.14928003168</c:v>
                </c:pt>
                <c:pt idx="68" formatCode="0">
                  <c:v>229847.15424708091</c:v>
                </c:pt>
                <c:pt idx="69" formatCode="0">
                  <c:v>232021.67518293485</c:v>
                </c:pt>
                <c:pt idx="70" formatCode="0">
                  <c:v>234268.68014998361</c:v>
                </c:pt>
                <c:pt idx="71" formatCode="0">
                  <c:v>236443.20108583756</c:v>
                </c:pt>
                <c:pt idx="72" formatCode="0">
                  <c:v>238690.20605288632</c:v>
                </c:pt>
                <c:pt idx="73" formatCode="0">
                  <c:v>240937.21101993555</c:v>
                </c:pt>
                <c:pt idx="74" formatCode="0">
                  <c:v>243039.24792459421</c:v>
                </c:pt>
                <c:pt idx="75" formatCode="0">
                  <c:v>245286.25289164344</c:v>
                </c:pt>
                <c:pt idx="76" formatCode="0">
                  <c:v>247460.77382749692</c:v>
                </c:pt>
                <c:pt idx="77" formatCode="0">
                  <c:v>249707.77879454615</c:v>
                </c:pt>
                <c:pt idx="78" formatCode="0">
                  <c:v>251882.29973040009</c:v>
                </c:pt>
                <c:pt idx="79" formatCode="0">
                  <c:v>254129.30469744885</c:v>
                </c:pt>
                <c:pt idx="80" formatCode="0">
                  <c:v>256376.30966449808</c:v>
                </c:pt>
                <c:pt idx="81" formatCode="0">
                  <c:v>258550.83060035203</c:v>
                </c:pt>
                <c:pt idx="82" formatCode="0">
                  <c:v>260797.83556740079</c:v>
                </c:pt>
                <c:pt idx="83" formatCode="0">
                  <c:v>262972.35650325473</c:v>
                </c:pt>
                <c:pt idx="84" formatCode="0">
                  <c:v>265219.36147030396</c:v>
                </c:pt>
                <c:pt idx="85" formatCode="0">
                  <c:v>267466.36643735273</c:v>
                </c:pt>
                <c:pt idx="86" formatCode="0">
                  <c:v>269495.91931081656</c:v>
                </c:pt>
                <c:pt idx="87" formatCode="0">
                  <c:v>271742.92427786533</c:v>
                </c:pt>
                <c:pt idx="88" formatCode="0">
                  <c:v>273917.44521371927</c:v>
                </c:pt>
                <c:pt idx="89" formatCode="0">
                  <c:v>276164.45018076804</c:v>
                </c:pt>
                <c:pt idx="90" formatCode="0">
                  <c:v>278338.97111662198</c:v>
                </c:pt>
                <c:pt idx="91" formatCode="0">
                  <c:v>280585.97608367121</c:v>
                </c:pt>
                <c:pt idx="92" formatCode="0">
                  <c:v>282832.98105071997</c:v>
                </c:pt>
                <c:pt idx="93" formatCode="0">
                  <c:v>285007.50198657392</c:v>
                </c:pt>
                <c:pt idx="94" formatCode="0">
                  <c:v>287254.50695362315</c:v>
                </c:pt>
                <c:pt idx="95" formatCode="0">
                  <c:v>289429.02788947662</c:v>
                </c:pt>
                <c:pt idx="96" formatCode="0">
                  <c:v>291676.03285652585</c:v>
                </c:pt>
                <c:pt idx="97" formatCode="0">
                  <c:v>293923.03782357462</c:v>
                </c:pt>
                <c:pt idx="98" formatCode="0">
                  <c:v>295952.59069703845</c:v>
                </c:pt>
                <c:pt idx="99" formatCode="0">
                  <c:v>298199.59566408722</c:v>
                </c:pt>
                <c:pt idx="100" formatCode="0">
                  <c:v>300374.11659994116</c:v>
                </c:pt>
                <c:pt idx="101" formatCode="0">
                  <c:v>302621.12156699039</c:v>
                </c:pt>
                <c:pt idx="102" formatCode="0">
                  <c:v>304795.64250284433</c:v>
                </c:pt>
                <c:pt idx="103" formatCode="0">
                  <c:v>307042.6474698931</c:v>
                </c:pt>
                <c:pt idx="104" formatCode="0">
                  <c:v>309289.65243694233</c:v>
                </c:pt>
                <c:pt idx="105" formatCode="0">
                  <c:v>311464.17337279627</c:v>
                </c:pt>
                <c:pt idx="106" formatCode="0">
                  <c:v>313711.17833984504</c:v>
                </c:pt>
                <c:pt idx="107" formatCode="0">
                  <c:v>315885.69927569898</c:v>
                </c:pt>
                <c:pt idx="108" formatCode="0">
                  <c:v>318132.70424274774</c:v>
                </c:pt>
                <c:pt idx="109" formatCode="0">
                  <c:v>320379.70920979697</c:v>
                </c:pt>
                <c:pt idx="110" formatCode="0">
                  <c:v>322409.26208326034</c:v>
                </c:pt>
                <c:pt idx="111" formatCode="0">
                  <c:v>324656.26705030957</c:v>
                </c:pt>
                <c:pt idx="112" formatCode="0">
                  <c:v>326830.78798616352</c:v>
                </c:pt>
                <c:pt idx="113" formatCode="0">
                  <c:v>329077.79295321228</c:v>
                </c:pt>
                <c:pt idx="114" formatCode="0">
                  <c:v>331252.31388906622</c:v>
                </c:pt>
                <c:pt idx="115" formatCode="0">
                  <c:v>333499.31885611545</c:v>
                </c:pt>
                <c:pt idx="116" formatCode="0">
                  <c:v>335746.32382316422</c:v>
                </c:pt>
                <c:pt idx="117" formatCode="0">
                  <c:v>337920.84475901816</c:v>
                </c:pt>
                <c:pt idx="118" formatCode="0">
                  <c:v>340167.84972606692</c:v>
                </c:pt>
                <c:pt idx="119" formatCode="0">
                  <c:v>342342.37066192087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A-4739-A7FF-9ACECBBFCB27}"/>
            </c:ext>
          </c:extLst>
        </c:ser>
        <c:ser>
          <c:idx val="2"/>
          <c:order val="2"/>
          <c:tx>
            <c:strRef>
              <c:f>Прогноз!$D$2</c:f>
              <c:strCache>
                <c:ptCount val="1"/>
                <c:pt idx="0">
                  <c:v>Прогноз (рост)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Прогноз!$A$3:$A$122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Прогноз!$D$3:$D$122</c:f>
              <c:numCache>
                <c:formatCode>General</c:formatCode>
                <c:ptCount val="120"/>
                <c:pt idx="64" formatCode="0">
                  <c:v>217463</c:v>
                </c:pt>
                <c:pt idx="65" formatCode="0">
                  <c:v>233916.92959037796</c:v>
                </c:pt>
                <c:pt idx="66" formatCode="0">
                  <c:v>237303.42944045833</c:v>
                </c:pt>
                <c:pt idx="67" formatCode="0">
                  <c:v>240854.32707300951</c:v>
                </c:pt>
                <c:pt idx="68" formatCode="0">
                  <c:v>244458.35867849307</c:v>
                </c:pt>
                <c:pt idx="69" formatCode="0">
                  <c:v>247997.47060367654</c:v>
                </c:pt>
                <c:pt idx="70" formatCode="0">
                  <c:v>251708.38887115155</c:v>
                </c:pt>
                <c:pt idx="71" formatCode="0">
                  <c:v>255352.46210120304</c:v>
                </c:pt>
                <c:pt idx="72" formatCode="0">
                  <c:v>259173.43702465459</c:v>
                </c:pt>
                <c:pt idx="73" formatCode="0">
                  <c:v>263051.5872314205</c:v>
                </c:pt>
                <c:pt idx="74" formatCode="0">
                  <c:v>266732.05307290202</c:v>
                </c:pt>
                <c:pt idx="75" formatCode="0">
                  <c:v>270723.3068782732</c:v>
                </c:pt>
                <c:pt idx="76" formatCode="0">
                  <c:v>274642.66594203142</c:v>
                </c:pt>
                <c:pt idx="77" formatCode="0">
                  <c:v>278752.29046195769</c:v>
                </c:pt>
                <c:pt idx="78" formatCode="0">
                  <c:v>282787.88802008249</c:v>
                </c:pt>
                <c:pt idx="79" formatCode="0">
                  <c:v>287019.39383713756</c:v>
                </c:pt>
                <c:pt idx="80" formatCode="0">
                  <c:v>291314.21792996861</c:v>
                </c:pt>
                <c:pt idx="81" formatCode="0">
                  <c:v>295531.67904778378</c:v>
                </c:pt>
                <c:pt idx="82" formatCode="0">
                  <c:v>299953.87699894188</c:v>
                </c:pt>
                <c:pt idx="83" formatCode="0">
                  <c:v>304296.41758062085</c:v>
                </c:pt>
                <c:pt idx="84" formatCode="0">
                  <c:v>308849.76698365458</c:v>
                </c:pt>
                <c:pt idx="85" formatCode="0">
                  <c:v>313471.25057949702</c:v>
                </c:pt>
                <c:pt idx="86" formatCode="0">
                  <c:v>317704.90435181413</c:v>
                </c:pt>
                <c:pt idx="87" formatCode="0">
                  <c:v>322458.89208546182</c:v>
                </c:pt>
                <c:pt idx="88" formatCode="0">
                  <c:v>327127.24589643668</c:v>
                </c:pt>
                <c:pt idx="89" formatCode="0">
                  <c:v>332022.22514614789</c:v>
                </c:pt>
                <c:pt idx="90" formatCode="0">
                  <c:v>336829.0307828745</c:v>
                </c:pt>
                <c:pt idx="91" formatCode="0">
                  <c:v>341869.18300823966</c:v>
                </c:pt>
                <c:pt idx="92" formatCode="0">
                  <c:v>346984.75371637585</c:v>
                </c:pt>
                <c:pt idx="93" formatCode="0">
                  <c:v>352008.17728173471</c:v>
                </c:pt>
                <c:pt idx="94" formatCode="0">
                  <c:v>357275.46316249639</c:v>
                </c:pt>
                <c:pt idx="95" formatCode="0">
                  <c:v>362447.86904417386</c:v>
                </c:pt>
                <c:pt idx="96" formatCode="0">
                  <c:v>367871.36959427776</c:v>
                </c:pt>
                <c:pt idx="97" formatCode="0">
                  <c:v>373376.02487235673</c:v>
                </c:pt>
                <c:pt idx="98" formatCode="0">
                  <c:v>378418.73553010088</c:v>
                </c:pt>
                <c:pt idx="99" formatCode="0">
                  <c:v>384081.21666353935</c:v>
                </c:pt>
                <c:pt idx="100" formatCode="0">
                  <c:v>389641.69911740645</c:v>
                </c:pt>
                <c:pt idx="101" formatCode="0">
                  <c:v>395472.11543377087</c:v>
                </c:pt>
                <c:pt idx="102" formatCode="0">
                  <c:v>401197.50804204721</c:v>
                </c:pt>
                <c:pt idx="103" formatCode="0">
                  <c:v>407200.84008343698</c:v>
                </c:pt>
                <c:pt idx="104" formatCode="0">
                  <c:v>413294.00318029633</c:v>
                </c:pt>
                <c:pt idx="105" formatCode="0">
                  <c:v>419277.40969242924</c:v>
                </c:pt>
                <c:pt idx="106" formatCode="0">
                  <c:v>425551.28093385696</c:v>
                </c:pt>
                <c:pt idx="107" formatCode="0">
                  <c:v>431712.14048176428</c:v>
                </c:pt>
                <c:pt idx="108" formatCode="0">
                  <c:v>438172.0792243054</c:v>
                </c:pt>
                <c:pt idx="109" formatCode="0">
                  <c:v>444728.68147163041</c:v>
                </c:pt>
                <c:pt idx="110" formatCode="0">
                  <c:v>450735.06086524244</c:v>
                </c:pt>
                <c:pt idx="111" formatCode="0">
                  <c:v>457479.64969949436</c:v>
                </c:pt>
                <c:pt idx="112" formatCode="0">
                  <c:v>464102.74777039984</c:v>
                </c:pt>
                <c:pt idx="113" formatCode="0">
                  <c:v>471047.36442513508</c:v>
                </c:pt>
                <c:pt idx="114" formatCode="0">
                  <c:v>477866.88720101927</c:v>
                </c:pt>
                <c:pt idx="115" formatCode="0">
                  <c:v>485017.46400657715</c:v>
                </c:pt>
                <c:pt idx="116" formatCode="0">
                  <c:v>492275.03870217857</c:v>
                </c:pt>
                <c:pt idx="117" formatCode="0">
                  <c:v>499401.88218324928</c:v>
                </c:pt>
                <c:pt idx="118" formatCode="0">
                  <c:v>506874.69859099126</c:v>
                </c:pt>
                <c:pt idx="119" formatCode="0">
                  <c:v>514212.90661977237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8A-4739-A7FF-9ACECBBFC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00703"/>
        <c:axId val="425599743"/>
      </c:lineChart>
      <c:dateAx>
        <c:axId val="42560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Дата</a:t>
                </a:r>
                <a:endParaRPr lang="ru-RU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99743"/>
        <c:crosses val="autoZero"/>
        <c:auto val="1"/>
        <c:lblOffset val="100"/>
        <c:baseTimeUnit val="months"/>
      </c:dateAx>
      <c:valAx>
        <c:axId val="4255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layout>
            <c:manualLayout>
              <c:xMode val="edge"/>
              <c:yMode val="edge"/>
              <c:x val="8.7604017699598503E-3"/>
              <c:y val="0.1755088317118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60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и прогноз стоимости 1 кв.м вторичного рынка в Спб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110672707802938"/>
          <c:y val="0.12845018142272724"/>
          <c:w val="0.86962038902805894"/>
          <c:h val="0.55725164611196898"/>
        </c:manualLayout>
      </c:layout>
      <c:lineChart>
        <c:grouping val="standard"/>
        <c:varyColors val="0"/>
        <c:ser>
          <c:idx val="0"/>
          <c:order val="0"/>
          <c:tx>
            <c:strRef>
              <c:f>Прогноз!$F$2</c:f>
              <c:strCache>
                <c:ptCount val="1"/>
                <c:pt idx="0">
                  <c:v>Стоимость (руб/кв.м)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993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689018154113056E-4"/>
                  <c:y val="-2.24632006241422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bg1">
                    <a:lumMod val="75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Прогноз!$A$3:$A$122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Прогноз!$F$3:$F$122</c:f>
              <c:numCache>
                <c:formatCode>0</c:formatCode>
                <c:ptCount val="120"/>
                <c:pt idx="0">
                  <c:v>107039</c:v>
                </c:pt>
                <c:pt idx="1">
                  <c:v>107214</c:v>
                </c:pt>
                <c:pt idx="2">
                  <c:v>107290</c:v>
                </c:pt>
                <c:pt idx="3">
                  <c:v>107472</c:v>
                </c:pt>
                <c:pt idx="4">
                  <c:v>108329</c:v>
                </c:pt>
                <c:pt idx="5">
                  <c:v>108766</c:v>
                </c:pt>
                <c:pt idx="6">
                  <c:v>109045</c:v>
                </c:pt>
                <c:pt idx="7">
                  <c:v>109457</c:v>
                </c:pt>
                <c:pt idx="8">
                  <c:v>110507</c:v>
                </c:pt>
                <c:pt idx="9">
                  <c:v>111410</c:v>
                </c:pt>
                <c:pt idx="10">
                  <c:v>111901</c:v>
                </c:pt>
                <c:pt idx="11">
                  <c:v>114047</c:v>
                </c:pt>
                <c:pt idx="12">
                  <c:v>114102</c:v>
                </c:pt>
                <c:pt idx="13">
                  <c:v>115051</c:v>
                </c:pt>
                <c:pt idx="14">
                  <c:v>117400</c:v>
                </c:pt>
                <c:pt idx="15">
                  <c:v>119409</c:v>
                </c:pt>
                <c:pt idx="16">
                  <c:v>120324</c:v>
                </c:pt>
                <c:pt idx="17">
                  <c:v>121545</c:v>
                </c:pt>
                <c:pt idx="18">
                  <c:v>122688</c:v>
                </c:pt>
                <c:pt idx="19">
                  <c:v>124029</c:v>
                </c:pt>
                <c:pt idx="20">
                  <c:v>124681</c:v>
                </c:pt>
                <c:pt idx="21">
                  <c:v>125238</c:v>
                </c:pt>
                <c:pt idx="22">
                  <c:v>125848</c:v>
                </c:pt>
                <c:pt idx="23">
                  <c:v>127662</c:v>
                </c:pt>
                <c:pt idx="24">
                  <c:v>127728</c:v>
                </c:pt>
                <c:pt idx="25">
                  <c:v>128598</c:v>
                </c:pt>
                <c:pt idx="26">
                  <c:v>129431</c:v>
                </c:pt>
                <c:pt idx="27">
                  <c:v>129533</c:v>
                </c:pt>
                <c:pt idx="28">
                  <c:v>130262</c:v>
                </c:pt>
                <c:pt idx="29">
                  <c:v>130015</c:v>
                </c:pt>
                <c:pt idx="30">
                  <c:v>131886</c:v>
                </c:pt>
                <c:pt idx="31">
                  <c:v>133021</c:v>
                </c:pt>
                <c:pt idx="32">
                  <c:v>135235</c:v>
                </c:pt>
                <c:pt idx="33">
                  <c:v>141553</c:v>
                </c:pt>
                <c:pt idx="34">
                  <c:v>145309</c:v>
                </c:pt>
                <c:pt idx="35">
                  <c:v>149973</c:v>
                </c:pt>
                <c:pt idx="36">
                  <c:v>154098</c:v>
                </c:pt>
                <c:pt idx="37">
                  <c:v>158461</c:v>
                </c:pt>
                <c:pt idx="38">
                  <c:v>161564</c:v>
                </c:pt>
                <c:pt idx="39">
                  <c:v>168923</c:v>
                </c:pt>
                <c:pt idx="40">
                  <c:v>175822</c:v>
                </c:pt>
                <c:pt idx="41">
                  <c:v>175323</c:v>
                </c:pt>
                <c:pt idx="42">
                  <c:v>176529</c:v>
                </c:pt>
                <c:pt idx="43">
                  <c:v>175056</c:v>
                </c:pt>
                <c:pt idx="44">
                  <c:v>172698</c:v>
                </c:pt>
                <c:pt idx="45">
                  <c:v>173837</c:v>
                </c:pt>
                <c:pt idx="46">
                  <c:v>172865</c:v>
                </c:pt>
                <c:pt idx="47">
                  <c:v>173712</c:v>
                </c:pt>
                <c:pt idx="48">
                  <c:v>173833</c:v>
                </c:pt>
                <c:pt idx="49">
                  <c:v>175807</c:v>
                </c:pt>
                <c:pt idx="50">
                  <c:v>184743</c:v>
                </c:pt>
                <c:pt idx="51">
                  <c:v>201437</c:v>
                </c:pt>
                <c:pt idx="52">
                  <c:v>198015</c:v>
                </c:pt>
                <c:pt idx="53">
                  <c:v>198051</c:v>
                </c:pt>
                <c:pt idx="54">
                  <c:v>199949</c:v>
                </c:pt>
                <c:pt idx="55">
                  <c:v>199807</c:v>
                </c:pt>
                <c:pt idx="56">
                  <c:v>198503</c:v>
                </c:pt>
                <c:pt idx="57">
                  <c:v>197328</c:v>
                </c:pt>
                <c:pt idx="58">
                  <c:v>195506</c:v>
                </c:pt>
                <c:pt idx="59">
                  <c:v>195401</c:v>
                </c:pt>
                <c:pt idx="60">
                  <c:v>195349</c:v>
                </c:pt>
                <c:pt idx="61">
                  <c:v>194346</c:v>
                </c:pt>
                <c:pt idx="62">
                  <c:v>193929</c:v>
                </c:pt>
                <c:pt idx="63">
                  <c:v>192893</c:v>
                </c:pt>
                <c:pt idx="64">
                  <c:v>192528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8-429A-BE6B-765DF7E8F72C}"/>
            </c:ext>
          </c:extLst>
        </c:ser>
        <c:ser>
          <c:idx val="1"/>
          <c:order val="1"/>
          <c:tx>
            <c:strRef>
              <c:f>Прогноз!$G$2</c:f>
              <c:strCache>
                <c:ptCount val="1"/>
                <c:pt idx="0">
                  <c:v>Прогноз (тендеция)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Прогноз!$A$3:$A$122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Прогноз!$G$3:$G$122</c:f>
              <c:numCache>
                <c:formatCode>General</c:formatCode>
                <c:ptCount val="120"/>
                <c:pt idx="64" formatCode="0">
                  <c:v>192528</c:v>
                </c:pt>
                <c:pt idx="65" formatCode="0">
                  <c:v>206035.40140429512</c:v>
                </c:pt>
                <c:pt idx="66" formatCode="0">
                  <c:v>207728.7042308934</c:v>
                </c:pt>
                <c:pt idx="67" formatCode="0">
                  <c:v>209478.45048504509</c:v>
                </c:pt>
                <c:pt idx="68" formatCode="0">
                  <c:v>211228.19673919678</c:v>
                </c:pt>
                <c:pt idx="69" formatCode="0">
                  <c:v>212921.49956579553</c:v>
                </c:pt>
                <c:pt idx="70" formatCode="0">
                  <c:v>214671.24581994722</c:v>
                </c:pt>
                <c:pt idx="71" formatCode="0">
                  <c:v>216364.5486465455</c:v>
                </c:pt>
                <c:pt idx="72" formatCode="0">
                  <c:v>218114.29490069719</c:v>
                </c:pt>
                <c:pt idx="73" formatCode="0">
                  <c:v>219864.04115484888</c:v>
                </c:pt>
                <c:pt idx="74" formatCode="0">
                  <c:v>221500.90055389423</c:v>
                </c:pt>
                <c:pt idx="75" formatCode="0">
                  <c:v>223250.64680804592</c:v>
                </c:pt>
                <c:pt idx="76" formatCode="0">
                  <c:v>224943.9496346442</c:v>
                </c:pt>
                <c:pt idx="77" formatCode="0">
                  <c:v>226693.69588879589</c:v>
                </c:pt>
                <c:pt idx="78" formatCode="0">
                  <c:v>228386.99871539464</c:v>
                </c:pt>
                <c:pt idx="79" formatCode="0">
                  <c:v>230136.74496954633</c:v>
                </c:pt>
                <c:pt idx="80" formatCode="0">
                  <c:v>231886.49122369802</c:v>
                </c:pt>
                <c:pt idx="81" formatCode="0">
                  <c:v>233579.7940502963</c:v>
                </c:pt>
                <c:pt idx="82" formatCode="0">
                  <c:v>235329.54030444799</c:v>
                </c:pt>
                <c:pt idx="83" formatCode="0">
                  <c:v>237022.84313104674</c:v>
                </c:pt>
                <c:pt idx="84" formatCode="0">
                  <c:v>238772.58938519843</c:v>
                </c:pt>
                <c:pt idx="85" formatCode="0">
                  <c:v>240522.33563935012</c:v>
                </c:pt>
                <c:pt idx="86" formatCode="0">
                  <c:v>242102.75161084207</c:v>
                </c:pt>
                <c:pt idx="87" formatCode="0">
                  <c:v>243852.49786499375</c:v>
                </c:pt>
                <c:pt idx="88" formatCode="0">
                  <c:v>245545.80069159204</c:v>
                </c:pt>
                <c:pt idx="89" formatCode="0">
                  <c:v>247295.54694574373</c:v>
                </c:pt>
                <c:pt idx="90" formatCode="0">
                  <c:v>248988.84977234202</c:v>
                </c:pt>
                <c:pt idx="91" formatCode="0">
                  <c:v>250738.59602649417</c:v>
                </c:pt>
                <c:pt idx="92" formatCode="0">
                  <c:v>252488.34228064585</c:v>
                </c:pt>
                <c:pt idx="93" formatCode="0">
                  <c:v>254181.64510724414</c:v>
                </c:pt>
                <c:pt idx="94" formatCode="0">
                  <c:v>255931.39136139583</c:v>
                </c:pt>
                <c:pt idx="95" formatCode="0">
                  <c:v>257624.69418799412</c:v>
                </c:pt>
                <c:pt idx="96" formatCode="0">
                  <c:v>259374.4404421458</c:v>
                </c:pt>
                <c:pt idx="97" formatCode="0">
                  <c:v>261124.18669629795</c:v>
                </c:pt>
                <c:pt idx="98" formatCode="0">
                  <c:v>262704.60266778944</c:v>
                </c:pt>
                <c:pt idx="99" formatCode="0">
                  <c:v>264454.34892194113</c:v>
                </c:pt>
                <c:pt idx="100" formatCode="0">
                  <c:v>266147.65174853988</c:v>
                </c:pt>
                <c:pt idx="101" formatCode="0">
                  <c:v>267897.39800269157</c:v>
                </c:pt>
                <c:pt idx="102" formatCode="0">
                  <c:v>269590.70082928985</c:v>
                </c:pt>
                <c:pt idx="103" formatCode="0">
                  <c:v>271340.44708344154</c:v>
                </c:pt>
                <c:pt idx="104" formatCode="0">
                  <c:v>273090.19333759323</c:v>
                </c:pt>
                <c:pt idx="105" formatCode="0">
                  <c:v>274783.49616419198</c:v>
                </c:pt>
                <c:pt idx="106" formatCode="0">
                  <c:v>276533.24241834367</c:v>
                </c:pt>
                <c:pt idx="107" formatCode="0">
                  <c:v>278226.54524494195</c:v>
                </c:pt>
                <c:pt idx="108" formatCode="0">
                  <c:v>279976.29149909364</c:v>
                </c:pt>
                <c:pt idx="109" formatCode="0">
                  <c:v>281726.03775324533</c:v>
                </c:pt>
                <c:pt idx="110" formatCode="0">
                  <c:v>283306.45372473728</c:v>
                </c:pt>
                <c:pt idx="111" formatCode="0">
                  <c:v>285056.19997888897</c:v>
                </c:pt>
                <c:pt idx="112" formatCode="0">
                  <c:v>286749.50280548772</c:v>
                </c:pt>
                <c:pt idx="113" formatCode="0">
                  <c:v>288499.24905963941</c:v>
                </c:pt>
                <c:pt idx="114" formatCode="0">
                  <c:v>290192.55188623769</c:v>
                </c:pt>
                <c:pt idx="115" formatCode="0">
                  <c:v>291942.29814038938</c:v>
                </c:pt>
                <c:pt idx="116" formatCode="0">
                  <c:v>293692.04439454107</c:v>
                </c:pt>
                <c:pt idx="117" formatCode="0">
                  <c:v>295385.34722113935</c:v>
                </c:pt>
                <c:pt idx="118" formatCode="0">
                  <c:v>297135.09347529151</c:v>
                </c:pt>
                <c:pt idx="119" formatCode="0">
                  <c:v>298828.39630188979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8-429A-BE6B-765DF7E8F72C}"/>
            </c:ext>
          </c:extLst>
        </c:ser>
        <c:ser>
          <c:idx val="2"/>
          <c:order val="2"/>
          <c:tx>
            <c:strRef>
              <c:f>Прогноз!$H$2</c:f>
              <c:strCache>
                <c:ptCount val="1"/>
                <c:pt idx="0">
                  <c:v>Прогноз (рост)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Прогноз!$A$3:$A$122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Прогноз!$H$3:$H$122</c:f>
              <c:numCache>
                <c:formatCode>General</c:formatCode>
                <c:ptCount val="120"/>
                <c:pt idx="64" formatCode="0">
                  <c:v>192528</c:v>
                </c:pt>
                <c:pt idx="65" formatCode="0">
                  <c:v>213478.17916883499</c:v>
                </c:pt>
                <c:pt idx="66" formatCode="0">
                  <c:v>215927.62828199775</c:v>
                </c:pt>
                <c:pt idx="67" formatCode="0">
                  <c:v>218488.25530056888</c:v>
                </c:pt>
                <c:pt idx="68" formatCode="0">
                  <c:v>221079.24809854678</c:v>
                </c:pt>
                <c:pt idx="69" formatCode="0">
                  <c:v>223615.91189389137</c:v>
                </c:pt>
                <c:pt idx="70" formatCode="0">
                  <c:v>226267.71217685609</c:v>
                </c:pt>
                <c:pt idx="71" formatCode="0">
                  <c:v>228863.9084208321</c:v>
                </c:pt>
                <c:pt idx="72" formatCode="0">
                  <c:v>231577.94326732622</c:v>
                </c:pt>
                <c:pt idx="73" formatCode="0">
                  <c:v>234324.16311493656</c:v>
                </c:pt>
                <c:pt idx="74" formatCode="0">
                  <c:v>236922.68283050723</c:v>
                </c:pt>
                <c:pt idx="75" formatCode="0">
                  <c:v>239732.28449100367</c:v>
                </c:pt>
                <c:pt idx="76" formatCode="0">
                  <c:v>242482.9732683262</c:v>
                </c:pt>
                <c:pt idx="77" formatCode="0">
                  <c:v>245358.5129009083</c:v>
                </c:pt>
                <c:pt idx="78" formatCode="0">
                  <c:v>248173.75703579833</c:v>
                </c:pt>
                <c:pt idx="79" formatCode="0">
                  <c:v>251116.78212537256</c:v>
                </c:pt>
                <c:pt idx="80" formatCode="0">
                  <c:v>254094.70774907872</c:v>
                </c:pt>
                <c:pt idx="81" formatCode="0">
                  <c:v>257010.1910035199</c:v>
                </c:pt>
                <c:pt idx="82" formatCode="0">
                  <c:v>260058.00496029743</c:v>
                </c:pt>
                <c:pt idx="83" formatCode="0">
                  <c:v>263041.91110049869</c:v>
                </c:pt>
                <c:pt idx="84" formatCode="0">
                  <c:v>266161.25358547649</c:v>
                </c:pt>
                <c:pt idx="85" formatCode="0">
                  <c:v>269317.58750462491</c:v>
                </c:pt>
                <c:pt idx="86" formatCode="0">
                  <c:v>272200.62946110195</c:v>
                </c:pt>
                <c:pt idx="87" formatCode="0">
                  <c:v>275428.58269624744</c:v>
                </c:pt>
                <c:pt idx="88" formatCode="0">
                  <c:v>278588.85088033968</c:v>
                </c:pt>
                <c:pt idx="89" formatCode="0">
                  <c:v>281892.56029590947</c:v>
                </c:pt>
                <c:pt idx="90" formatCode="0">
                  <c:v>285126.99617367616</c:v>
                </c:pt>
                <c:pt idx="91" formatCode="0">
                  <c:v>288508.23967611877</c:v>
                </c:pt>
                <c:pt idx="92" formatCode="0">
                  <c:v>291929.58042566961</c:v>
                </c:pt>
                <c:pt idx="93" formatCode="0">
                  <c:v>295279.18109522719</c:v>
                </c:pt>
                <c:pt idx="94" formatCode="0">
                  <c:v>298780.81659759348</c:v>
                </c:pt>
                <c:pt idx="95" formatCode="0">
                  <c:v>302209.02836656413</c:v>
                </c:pt>
                <c:pt idx="96" formatCode="0">
                  <c:v>305792.8430430303</c:v>
                </c:pt>
                <c:pt idx="97" formatCode="0">
                  <c:v>309419.15720306471</c:v>
                </c:pt>
                <c:pt idx="98" formatCode="0">
                  <c:v>312731.48604359728</c:v>
                </c:pt>
                <c:pt idx="99" formatCode="0">
                  <c:v>316440.08368389244</c:v>
                </c:pt>
                <c:pt idx="100" formatCode="0">
                  <c:v>320070.91792356264</c:v>
                </c:pt>
                <c:pt idx="101" formatCode="0">
                  <c:v>323866.55189043778</c:v>
                </c:pt>
                <c:pt idx="102" formatCode="0">
                  <c:v>327582.5974431964</c:v>
                </c:pt>
                <c:pt idx="103" formatCode="0">
                  <c:v>331467.31037456472</c:v>
                </c:pt>
                <c:pt idx="104" formatCode="0">
                  <c:v>335398.09106007172</c:v>
                </c:pt>
                <c:pt idx="105" formatCode="0">
                  <c:v>339246.44951948052</c:v>
                </c:pt>
                <c:pt idx="106" formatCode="0">
                  <c:v>343269.48090043664</c:v>
                </c:pt>
                <c:pt idx="107" formatCode="0">
                  <c:v>347208.15570477204</c:v>
                </c:pt>
                <c:pt idx="108" formatCode="0">
                  <c:v>351325.60279405687</c:v>
                </c:pt>
                <c:pt idx="109" formatCode="0">
                  <c:v>355491.87756856316</c:v>
                </c:pt>
                <c:pt idx="110" formatCode="0">
                  <c:v>359297.41439856827</c:v>
                </c:pt>
                <c:pt idx="111" formatCode="0">
                  <c:v>363558.22471882147</c:v>
                </c:pt>
                <c:pt idx="112" formatCode="0">
                  <c:v>367729.69261585764</c:v>
                </c:pt>
                <c:pt idx="113" formatCode="0">
                  <c:v>372090.49903018685</c:v>
                </c:pt>
                <c:pt idx="114" formatCode="0">
                  <c:v>376359.8662620713</c:v>
                </c:pt>
                <c:pt idx="115" formatCode="0">
                  <c:v>380823.01555854839</c:v>
                </c:pt>
                <c:pt idx="116" formatCode="0">
                  <c:v>385339.0921287011</c:v>
                </c:pt>
                <c:pt idx="117" formatCode="0">
                  <c:v>389760.47374792083</c:v>
                </c:pt>
                <c:pt idx="118" formatCode="0">
                  <c:v>394382.53720404604</c:v>
                </c:pt>
                <c:pt idx="119" formatCode="0">
                  <c:v>398907.68333262211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F8-429A-BE6B-765DF7E8F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00703"/>
        <c:axId val="425599743"/>
      </c:lineChart>
      <c:dateAx>
        <c:axId val="42560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Дата</a:t>
                </a:r>
                <a:endParaRPr lang="ru-RU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599743"/>
        <c:crosses val="autoZero"/>
        <c:auto val="1"/>
        <c:lblOffset val="100"/>
        <c:baseTimeUnit val="months"/>
      </c:dateAx>
      <c:valAx>
        <c:axId val="4255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layout>
            <c:manualLayout>
              <c:xMode val="edge"/>
              <c:yMode val="edge"/>
              <c:x val="8.7604017699598503E-3"/>
              <c:y val="0.1755088317118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60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3.6802516815142829E-2"/>
          <c:y val="0.88051269577320235"/>
          <c:w val="0.95442825203358594"/>
          <c:h val="8.8318481557492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и прогноз стоимости 1 кв.м первичного рынка в Спб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288713910761154E-2"/>
          <c:y val="0.10704184704184705"/>
          <c:w val="0.89728892584079167"/>
          <c:h val="0.6660219745259115"/>
        </c:manualLayout>
      </c:layout>
      <c:areaChart>
        <c:grouping val="stacked"/>
        <c:varyColors val="0"/>
        <c:ser>
          <c:idx val="2"/>
          <c:order val="2"/>
          <c:tx>
            <c:v>Нижняя граница дов.интервала</c:v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Прогноз_первичка!$A$2:$A$122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Прогноз_первичка!$D$2:$D$122</c:f>
              <c:numCache>
                <c:formatCode>General</c:formatCode>
                <c:ptCount val="121"/>
                <c:pt idx="64" formatCode="0">
                  <c:v>217463</c:v>
                </c:pt>
                <c:pt idx="65" formatCode="0">
                  <c:v>214293.54084782509</c:v>
                </c:pt>
                <c:pt idx="66" formatCode="0">
                  <c:v>214463.30292883993</c:v>
                </c:pt>
                <c:pt idx="67" formatCode="0">
                  <c:v>215133.99446606656</c:v>
                </c:pt>
                <c:pt idx="68" formatCode="0">
                  <c:v>214983.70855272768</c:v>
                </c:pt>
                <c:pt idx="69" formatCode="0">
                  <c:v>216237.6816126515</c:v>
                </c:pt>
                <c:pt idx="70" formatCode="0">
                  <c:v>216861.8401744065</c:v>
                </c:pt>
                <c:pt idx="71" formatCode="0">
                  <c:v>219104.96552418784</c:v>
                </c:pt>
                <c:pt idx="72" formatCode="0">
                  <c:v>219017.99623647396</c:v>
                </c:pt>
                <c:pt idx="73" formatCode="0">
                  <c:v>219166.41780514282</c:v>
                </c:pt>
                <c:pt idx="74" formatCode="0">
                  <c:v>222245.11955380481</c:v>
                </c:pt>
                <c:pt idx="75" formatCode="0">
                  <c:v>224105.56992913599</c:v>
                </c:pt>
                <c:pt idx="76" formatCode="0">
                  <c:v>224676.46622542254</c:v>
                </c:pt>
                <c:pt idx="77" formatCode="0">
                  <c:v>226546.56559323665</c:v>
                </c:pt>
                <c:pt idx="78" formatCode="0">
                  <c:v>228051.7978512772</c:v>
                </c:pt>
                <c:pt idx="79" formatCode="0">
                  <c:v>229652.03740648436</c:v>
                </c:pt>
                <c:pt idx="80" formatCode="0">
                  <c:v>230215.38974505043</c:v>
                </c:pt>
                <c:pt idx="81" formatCode="0">
                  <c:v>232046.40136429586</c:v>
                </c:pt>
                <c:pt idx="82" formatCode="0">
                  <c:v>233152.75369168774</c:v>
                </c:pt>
                <c:pt idx="83" formatCode="0">
                  <c:v>235808.2172259941</c:v>
                </c:pt>
                <c:pt idx="84" formatCode="0">
                  <c:v>236079.9743991303</c:v>
                </c:pt>
                <c:pt idx="85" formatCode="0">
                  <c:v>236544.70194595936</c:v>
                </c:pt>
                <c:pt idx="86" formatCode="0">
                  <c:v>239905.34084419877</c:v>
                </c:pt>
                <c:pt idx="87" formatCode="0">
                  <c:v>242019.35059717487</c:v>
                </c:pt>
                <c:pt idx="88" formatCode="0">
                  <c:v>242820.00806990734</c:v>
                </c:pt>
                <c:pt idx="89" formatCode="0">
                  <c:v>244946.74244957927</c:v>
                </c:pt>
                <c:pt idx="90" formatCode="0">
                  <c:v>246640.38871167309</c:v>
                </c:pt>
                <c:pt idx="91" formatCode="0">
                  <c:v>248414.45664935233</c:v>
                </c:pt>
                <c:pt idx="92" formatCode="0">
                  <c:v>249138.85712686894</c:v>
                </c:pt>
                <c:pt idx="93" formatCode="0">
                  <c:v>251119.63809030392</c:v>
                </c:pt>
                <c:pt idx="94" formatCode="0">
                  <c:v>252365.74234733061</c:v>
                </c:pt>
                <c:pt idx="95" formatCode="0">
                  <c:v>255152.00967081031</c:v>
                </c:pt>
                <c:pt idx="96" formatCode="0">
                  <c:v>255546.53625397425</c:v>
                </c:pt>
                <c:pt idx="97" formatCode="0">
                  <c:v>256126.78539317031</c:v>
                </c:pt>
                <c:pt idx="98" formatCode="0">
                  <c:v>259596.37961072617</c:v>
                </c:pt>
                <c:pt idx="99" formatCode="0">
                  <c:v>261813.37251570541</c:v>
                </c:pt>
                <c:pt idx="100" formatCode="0">
                  <c:v>262711.56171266554</c:v>
                </c:pt>
                <c:pt idx="101" formatCode="0">
                  <c:v>264952.46162717836</c:v>
                </c:pt>
                <c:pt idx="102" formatCode="0">
                  <c:v>266733.01433730364</c:v>
                </c:pt>
                <c:pt idx="103" formatCode="0">
                  <c:v>268589.84357760131</c:v>
                </c:pt>
                <c:pt idx="104" formatCode="0">
                  <c:v>269393.17382071319</c:v>
                </c:pt>
                <c:pt idx="105" formatCode="0">
                  <c:v>271449.33418514876</c:v>
                </c:pt>
                <c:pt idx="106" formatCode="0">
                  <c:v>272767.52043641987</c:v>
                </c:pt>
                <c:pt idx="107" formatCode="0">
                  <c:v>275622.80065456504</c:v>
                </c:pt>
                <c:pt idx="108" formatCode="0">
                  <c:v>276083.4777142994</c:v>
                </c:pt>
                <c:pt idx="109" formatCode="0">
                  <c:v>276727.20254813007</c:v>
                </c:pt>
                <c:pt idx="110" formatCode="0">
                  <c:v>280257.76848067448</c:v>
                </c:pt>
                <c:pt idx="111" formatCode="0">
                  <c:v>282533.38499307632</c:v>
                </c:pt>
                <c:pt idx="112" formatCode="0">
                  <c:v>283487.99227728986</c:v>
                </c:pt>
                <c:pt idx="113" formatCode="0">
                  <c:v>285796.26939700241</c:v>
                </c:pt>
                <c:pt idx="114" formatCode="0">
                  <c:v>287628.75206209981</c:v>
                </c:pt>
                <c:pt idx="115" formatCode="0">
                  <c:v>289535.69274529384</c:v>
                </c:pt>
                <c:pt idx="116" formatCode="0">
                  <c:v>290387.41598620231</c:v>
                </c:pt>
                <c:pt idx="117" formatCode="0">
                  <c:v>292490.34342533443</c:v>
                </c:pt>
                <c:pt idx="118" formatCode="0">
                  <c:v>293853.75652364467</c:v>
                </c:pt>
                <c:pt idx="119" formatCode="0">
                  <c:v>296752.80286627478</c:v>
                </c:pt>
                <c:pt idx="120" formatCode="0">
                  <c:v>297239.57461836323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6-42DD-8EC4-3454F5334327}"/>
            </c:ext>
          </c:extLst>
        </c:ser>
        <c:ser>
          <c:idx val="4"/>
          <c:order val="4"/>
          <c:tx>
            <c:v>Верхняя граница дов.интервала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val>
            <c:numRef>
              <c:f>Прогноз_первичка!$F$2:$F$122</c:f>
              <c:numCache>
                <c:formatCode>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11980.642940652499</c:v>
                </c:pt>
                <c:pt idx="66">
                  <c:v>16126.323682927177</c:v>
                </c:pt>
                <c:pt idx="67">
                  <c:v>19412.357426097849</c:v>
                </c:pt>
                <c:pt idx="68">
                  <c:v>22223.411265580449</c:v>
                </c:pt>
                <c:pt idx="69">
                  <c:v>24722.050176306278</c:v>
                </c:pt>
                <c:pt idx="70">
                  <c:v>26995.16952775477</c:v>
                </c:pt>
                <c:pt idx="71">
                  <c:v>29095.678959047829</c:v>
                </c:pt>
                <c:pt idx="72">
                  <c:v>31058.623935369309</c:v>
                </c:pt>
                <c:pt idx="73">
                  <c:v>32908.634503971436</c:v>
                </c:pt>
                <c:pt idx="74">
                  <c:v>34663.801488461148</c:v>
                </c:pt>
                <c:pt idx="75">
                  <c:v>36337.874648590747</c:v>
                </c:pt>
                <c:pt idx="76">
                  <c:v>37941.593443388032</c:v>
                </c:pt>
                <c:pt idx="77">
                  <c:v>39828.073940917093</c:v>
                </c:pt>
                <c:pt idx="78">
                  <c:v>41302.814329140325</c:v>
                </c:pt>
                <c:pt idx="79">
                  <c:v>42729.752036349964</c:v>
                </c:pt>
                <c:pt idx="80">
                  <c:v>44113.529372022633</c:v>
                </c:pt>
                <c:pt idx="81">
                  <c:v>45458.091164105281</c:v>
                </c:pt>
                <c:pt idx="82">
                  <c:v>46766.822984279977</c:v>
                </c:pt>
                <c:pt idx="83">
                  <c:v>48042.656046523014</c:v>
                </c:pt>
                <c:pt idx="84">
                  <c:v>49288.148101144383</c:v>
                </c:pt>
                <c:pt idx="85">
                  <c:v>50505.546713426069</c:v>
                </c:pt>
                <c:pt idx="86">
                  <c:v>51696.839398760931</c:v>
                </c:pt>
                <c:pt idx="87">
                  <c:v>52863.793803600798</c:v>
                </c:pt>
                <c:pt idx="88">
                  <c:v>54007.990245506138</c:v>
                </c:pt>
                <c:pt idx="89">
                  <c:v>55381.200719319546</c:v>
                </c:pt>
                <c:pt idx="90">
                  <c:v>56479.113099436276</c:v>
                </c:pt>
                <c:pt idx="91">
                  <c:v>57558.394041701802</c:v>
                </c:pt>
                <c:pt idx="92">
                  <c:v>58620.075099473266</c:v>
                </c:pt>
                <c:pt idx="93">
                  <c:v>59665.098203176865</c:v>
                </c:pt>
                <c:pt idx="94">
                  <c:v>60694.326164082042</c:v>
                </c:pt>
                <c:pt idx="95">
                  <c:v>61708.551647978369</c:v>
                </c:pt>
                <c:pt idx="96">
                  <c:v>62708.504882544163</c:v>
                </c:pt>
                <c:pt idx="97">
                  <c:v>63694.860310091986</c:v>
                </c:pt>
                <c:pt idx="98">
                  <c:v>64668.242356793926</c:v>
                </c:pt>
                <c:pt idx="99">
                  <c:v>65629.230457627447</c:v>
                </c:pt>
                <c:pt idx="100">
                  <c:v>66578.363451077486</c:v>
                </c:pt>
                <c:pt idx="101">
                  <c:v>67723.242855209159</c:v>
                </c:pt>
                <c:pt idx="102">
                  <c:v>68647.342339262948</c:v>
                </c:pt>
                <c:pt idx="103">
                  <c:v>69561.100676291622</c:v>
                </c:pt>
                <c:pt idx="104">
                  <c:v>70464.922202872578</c:v>
                </c:pt>
                <c:pt idx="105">
                  <c:v>71359.186504574958</c:v>
                </c:pt>
                <c:pt idx="106">
                  <c:v>72244.250476991176</c:v>
                </c:pt>
                <c:pt idx="107">
                  <c:v>73120.450171556557</c:v>
                </c:pt>
                <c:pt idx="108">
                  <c:v>73988.102452981519</c:v>
                </c:pt>
                <c:pt idx="109">
                  <c:v>74847.506491260137</c:v>
                </c:pt>
                <c:pt idx="110">
                  <c:v>75698.945107984939</c:v>
                </c:pt>
                <c:pt idx="111">
                  <c:v>76542.685993973282</c:v>
                </c:pt>
                <c:pt idx="112">
                  <c:v>77378.982812916511</c:v>
                </c:pt>
                <c:pt idx="113">
                  <c:v>78389.10780664871</c:v>
                </c:pt>
                <c:pt idx="114">
                  <c:v>79209.347380758263</c:v>
                </c:pt>
                <c:pt idx="115">
                  <c:v>80022.882831994211</c:v>
                </c:pt>
                <c:pt idx="116">
                  <c:v>80829.918362981989</c:v>
                </c:pt>
                <c:pt idx="117">
                  <c:v>81630.648515291279</c:v>
                </c:pt>
                <c:pt idx="118">
                  <c:v>82425.258793629357</c:v>
                </c:pt>
                <c:pt idx="119">
                  <c:v>83213.926239224849</c:v>
                </c:pt>
                <c:pt idx="120">
                  <c:v>83971.679252041853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6-42DD-8EC4-3454F5334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39039"/>
        <c:axId val="2138472767"/>
      </c:areaChart>
      <c:lineChart>
        <c:grouping val="standard"/>
        <c:varyColors val="0"/>
        <c:ser>
          <c:idx val="1"/>
          <c:order val="1"/>
          <c:tx>
            <c:v>Прогноз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Прогноз_первичка!$A$2:$A$122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Прогноз_первичка!$C$2:$C$122</c:f>
              <c:numCache>
                <c:formatCode>General</c:formatCode>
                <c:ptCount val="121"/>
                <c:pt idx="64" formatCode="0">
                  <c:v>217463</c:v>
                </c:pt>
                <c:pt idx="65" formatCode="0">
                  <c:v>220283.86231815134</c:v>
                </c:pt>
                <c:pt idx="66" formatCode="0">
                  <c:v>222526.46477030352</c:v>
                </c:pt>
                <c:pt idx="67" formatCode="0">
                  <c:v>224840.17317911549</c:v>
                </c:pt>
                <c:pt idx="68" formatCode="0">
                  <c:v>226095.4141855179</c:v>
                </c:pt>
                <c:pt idx="69" formatCode="0">
                  <c:v>228598.70670080464</c:v>
                </c:pt>
                <c:pt idx="70" formatCode="0">
                  <c:v>230359.42493828389</c:v>
                </c:pt>
                <c:pt idx="71" formatCode="0">
                  <c:v>233652.80500371175</c:v>
                </c:pt>
                <c:pt idx="72" formatCode="0">
                  <c:v>234547.30820415862</c:v>
                </c:pt>
                <c:pt idx="73" formatCode="0">
                  <c:v>235620.73505712854</c:v>
                </c:pt>
                <c:pt idx="74" formatCode="0">
                  <c:v>239577.02029803538</c:v>
                </c:pt>
                <c:pt idx="75" formatCode="0">
                  <c:v>242274.50725343137</c:v>
                </c:pt>
                <c:pt idx="76" formatCode="0">
                  <c:v>243647.26294711654</c:v>
                </c:pt>
                <c:pt idx="77" formatCode="0">
                  <c:v>246460.6025636952</c:v>
                </c:pt>
                <c:pt idx="78" formatCode="0">
                  <c:v>248703.20501584737</c:v>
                </c:pt>
                <c:pt idx="79" formatCode="0">
                  <c:v>251016.91342465935</c:v>
                </c:pt>
                <c:pt idx="80" formatCode="0">
                  <c:v>252272.15443106176</c:v>
                </c:pt>
                <c:pt idx="81" formatCode="0">
                  <c:v>254775.4469463485</c:v>
                </c:pt>
                <c:pt idx="82" formatCode="0">
                  <c:v>256536.16518382772</c:v>
                </c:pt>
                <c:pt idx="83" formatCode="0">
                  <c:v>259829.54524925561</c:v>
                </c:pt>
                <c:pt idx="84" formatCode="0">
                  <c:v>260724.04844970247</c:v>
                </c:pt>
                <c:pt idx="85" formatCode="0">
                  <c:v>261797.47530267239</c:v>
                </c:pt>
                <c:pt idx="86" formatCode="0">
                  <c:v>265753.76054357924</c:v>
                </c:pt>
                <c:pt idx="87" formatCode="0">
                  <c:v>268451.24749897525</c:v>
                </c:pt>
                <c:pt idx="88" formatCode="0">
                  <c:v>269824.0031926604</c:v>
                </c:pt>
                <c:pt idx="89" formatCode="0">
                  <c:v>272637.34280923905</c:v>
                </c:pt>
                <c:pt idx="90" formatCode="0">
                  <c:v>274879.94526139123</c:v>
                </c:pt>
                <c:pt idx="91" formatCode="0">
                  <c:v>277193.65367020323</c:v>
                </c:pt>
                <c:pt idx="92" formatCode="0">
                  <c:v>278448.89467660559</c:v>
                </c:pt>
                <c:pt idx="93" formatCode="0">
                  <c:v>280952.18719189236</c:v>
                </c:pt>
                <c:pt idx="94" formatCode="0">
                  <c:v>282712.90542937163</c:v>
                </c:pt>
                <c:pt idx="95" formatCode="0">
                  <c:v>286006.28549479949</c:v>
                </c:pt>
                <c:pt idx="96" formatCode="0">
                  <c:v>286900.78869524633</c:v>
                </c:pt>
                <c:pt idx="97" formatCode="0">
                  <c:v>287974.21554821631</c:v>
                </c:pt>
                <c:pt idx="98" formatCode="0">
                  <c:v>291930.50078912312</c:v>
                </c:pt>
                <c:pt idx="99" formatCode="0">
                  <c:v>294627.98774451914</c:v>
                </c:pt>
                <c:pt idx="100" formatCode="0">
                  <c:v>296000.74343820428</c:v>
                </c:pt>
                <c:pt idx="101" formatCode="0">
                  <c:v>298814.08305478294</c:v>
                </c:pt>
                <c:pt idx="102" formatCode="0">
                  <c:v>301056.68550693511</c:v>
                </c:pt>
                <c:pt idx="103" formatCode="0">
                  <c:v>303370.39391574712</c:v>
                </c:pt>
                <c:pt idx="104" formatCode="0">
                  <c:v>304625.63492214947</c:v>
                </c:pt>
                <c:pt idx="105" formatCode="0">
                  <c:v>307128.92743743624</c:v>
                </c:pt>
                <c:pt idx="106" formatCode="0">
                  <c:v>308889.64567491546</c:v>
                </c:pt>
                <c:pt idx="107" formatCode="0">
                  <c:v>312183.02574034332</c:v>
                </c:pt>
                <c:pt idx="108" formatCode="0">
                  <c:v>313077.52894079016</c:v>
                </c:pt>
                <c:pt idx="109" formatCode="0">
                  <c:v>314150.95579376013</c:v>
                </c:pt>
                <c:pt idx="110" formatCode="0">
                  <c:v>318107.24103466695</c:v>
                </c:pt>
                <c:pt idx="111" formatCode="0">
                  <c:v>320804.72799006297</c:v>
                </c:pt>
                <c:pt idx="112" formatCode="0">
                  <c:v>322177.48368374811</c:v>
                </c:pt>
                <c:pt idx="113" formatCode="0">
                  <c:v>324990.82330032677</c:v>
                </c:pt>
                <c:pt idx="114" formatCode="0">
                  <c:v>327233.42575247894</c:v>
                </c:pt>
                <c:pt idx="115" formatCode="0">
                  <c:v>329547.13416129095</c:v>
                </c:pt>
                <c:pt idx="116" formatCode="0">
                  <c:v>330802.3751676933</c:v>
                </c:pt>
                <c:pt idx="117" formatCode="0">
                  <c:v>333305.66768298007</c:v>
                </c:pt>
                <c:pt idx="118" formatCode="0">
                  <c:v>335066.38592045935</c:v>
                </c:pt>
                <c:pt idx="119" formatCode="0">
                  <c:v>338359.76598588721</c:v>
                </c:pt>
                <c:pt idx="120" formatCode="0">
                  <c:v>339225.41424438416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B6-42DD-8EC4-3454F5334327}"/>
            </c:ext>
          </c:extLst>
        </c:ser>
        <c:ser>
          <c:idx val="0"/>
          <c:order val="0"/>
          <c:tx>
            <c:v>Исторические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Прогноз_первичка!$B$2:$B$122</c:f>
              <c:numCache>
                <c:formatCode>0</c:formatCode>
                <c:ptCount val="121"/>
                <c:pt idx="0">
                  <c:v>100903</c:v>
                </c:pt>
                <c:pt idx="1">
                  <c:v>101274</c:v>
                </c:pt>
                <c:pt idx="2">
                  <c:v>101388</c:v>
                </c:pt>
                <c:pt idx="3">
                  <c:v>101531</c:v>
                </c:pt>
                <c:pt idx="4">
                  <c:v>102519</c:v>
                </c:pt>
                <c:pt idx="5">
                  <c:v>102707</c:v>
                </c:pt>
                <c:pt idx="6">
                  <c:v>102952</c:v>
                </c:pt>
                <c:pt idx="7">
                  <c:v>103742</c:v>
                </c:pt>
                <c:pt idx="8">
                  <c:v>103935</c:v>
                </c:pt>
                <c:pt idx="9">
                  <c:v>104206</c:v>
                </c:pt>
                <c:pt idx="10">
                  <c:v>105498</c:v>
                </c:pt>
                <c:pt idx="11">
                  <c:v>107859</c:v>
                </c:pt>
                <c:pt idx="12">
                  <c:v>108463</c:v>
                </c:pt>
                <c:pt idx="13">
                  <c:v>110130</c:v>
                </c:pt>
                <c:pt idx="14">
                  <c:v>111621</c:v>
                </c:pt>
                <c:pt idx="15">
                  <c:v>112526</c:v>
                </c:pt>
                <c:pt idx="16">
                  <c:v>113209</c:v>
                </c:pt>
                <c:pt idx="17">
                  <c:v>113364</c:v>
                </c:pt>
                <c:pt idx="18">
                  <c:v>114405</c:v>
                </c:pt>
                <c:pt idx="19">
                  <c:v>115942</c:v>
                </c:pt>
                <c:pt idx="20">
                  <c:v>116584</c:v>
                </c:pt>
                <c:pt idx="21">
                  <c:v>117192</c:v>
                </c:pt>
                <c:pt idx="22">
                  <c:v>117894</c:v>
                </c:pt>
                <c:pt idx="23">
                  <c:v>118750</c:v>
                </c:pt>
                <c:pt idx="24">
                  <c:v>119283</c:v>
                </c:pt>
                <c:pt idx="25">
                  <c:v>120698</c:v>
                </c:pt>
                <c:pt idx="26">
                  <c:v>123028</c:v>
                </c:pt>
                <c:pt idx="27">
                  <c:v>124195</c:v>
                </c:pt>
                <c:pt idx="28">
                  <c:v>125128</c:v>
                </c:pt>
                <c:pt idx="29">
                  <c:v>126187</c:v>
                </c:pt>
                <c:pt idx="30">
                  <c:v>126288</c:v>
                </c:pt>
                <c:pt idx="31">
                  <c:v>127043</c:v>
                </c:pt>
                <c:pt idx="32">
                  <c:v>128999</c:v>
                </c:pt>
                <c:pt idx="33">
                  <c:v>135622</c:v>
                </c:pt>
                <c:pt idx="34">
                  <c:v>141152</c:v>
                </c:pt>
                <c:pt idx="35">
                  <c:v>147197</c:v>
                </c:pt>
                <c:pt idx="36">
                  <c:v>149179</c:v>
                </c:pt>
                <c:pt idx="37">
                  <c:v>151838</c:v>
                </c:pt>
                <c:pt idx="38">
                  <c:v>156971</c:v>
                </c:pt>
                <c:pt idx="39">
                  <c:v>163180</c:v>
                </c:pt>
                <c:pt idx="40">
                  <c:v>170135</c:v>
                </c:pt>
                <c:pt idx="41">
                  <c:v>175323</c:v>
                </c:pt>
                <c:pt idx="42">
                  <c:v>176529</c:v>
                </c:pt>
                <c:pt idx="43">
                  <c:v>180229</c:v>
                </c:pt>
                <c:pt idx="44">
                  <c:v>179544</c:v>
                </c:pt>
                <c:pt idx="45">
                  <c:v>182578</c:v>
                </c:pt>
                <c:pt idx="46">
                  <c:v>183957</c:v>
                </c:pt>
                <c:pt idx="47">
                  <c:v>185150</c:v>
                </c:pt>
                <c:pt idx="48">
                  <c:v>186063</c:v>
                </c:pt>
                <c:pt idx="49">
                  <c:v>186472</c:v>
                </c:pt>
                <c:pt idx="50">
                  <c:v>196444</c:v>
                </c:pt>
                <c:pt idx="51">
                  <c:v>205328</c:v>
                </c:pt>
                <c:pt idx="52">
                  <c:v>209796</c:v>
                </c:pt>
                <c:pt idx="53">
                  <c:v>202300</c:v>
                </c:pt>
                <c:pt idx="54">
                  <c:v>202336</c:v>
                </c:pt>
                <c:pt idx="55">
                  <c:v>206747</c:v>
                </c:pt>
                <c:pt idx="56">
                  <c:v>213516</c:v>
                </c:pt>
                <c:pt idx="57">
                  <c:v>218584</c:v>
                </c:pt>
                <c:pt idx="58">
                  <c:v>218195</c:v>
                </c:pt>
                <c:pt idx="59">
                  <c:v>222623</c:v>
                </c:pt>
                <c:pt idx="60">
                  <c:v>222520</c:v>
                </c:pt>
                <c:pt idx="61">
                  <c:v>217818</c:v>
                </c:pt>
                <c:pt idx="62">
                  <c:v>219862</c:v>
                </c:pt>
                <c:pt idx="63">
                  <c:v>222861</c:v>
                </c:pt>
                <c:pt idx="64">
                  <c:v>217463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B6-42DD-8EC4-3454F5334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739039"/>
        <c:axId val="213847276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Прогноз_первичка!$E$1</c15:sqref>
                        </c15:formulaRef>
                      </c:ext>
                    </c:extLst>
                    <c:strCache>
                      <c:ptCount val="1"/>
                      <c:pt idx="0">
                        <c:v>Привязка высокой вероятности(Стоимость (руб/кв.м))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Прогноз_первичка!$A$2:$A$122</c15:sqref>
                        </c15:formulaRef>
                      </c:ext>
                    </c:extLst>
                    <c:numCache>
                      <c:formatCode>mmm\-yy</c:formatCode>
                      <c:ptCount val="121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  <c:pt idx="48">
                        <c:v>44562</c:v>
                      </c:pt>
                      <c:pt idx="49">
                        <c:v>44593</c:v>
                      </c:pt>
                      <c:pt idx="50">
                        <c:v>44621</c:v>
                      </c:pt>
                      <c:pt idx="51">
                        <c:v>44652</c:v>
                      </c:pt>
                      <c:pt idx="52">
                        <c:v>44682</c:v>
                      </c:pt>
                      <c:pt idx="53">
                        <c:v>44713</c:v>
                      </c:pt>
                      <c:pt idx="54">
                        <c:v>44743</c:v>
                      </c:pt>
                      <c:pt idx="55">
                        <c:v>44774</c:v>
                      </c:pt>
                      <c:pt idx="56">
                        <c:v>44805</c:v>
                      </c:pt>
                      <c:pt idx="57">
                        <c:v>44835</c:v>
                      </c:pt>
                      <c:pt idx="58">
                        <c:v>44866</c:v>
                      </c:pt>
                      <c:pt idx="59">
                        <c:v>44896</c:v>
                      </c:pt>
                      <c:pt idx="60">
                        <c:v>44927</c:v>
                      </c:pt>
                      <c:pt idx="61">
                        <c:v>44958</c:v>
                      </c:pt>
                      <c:pt idx="62">
                        <c:v>44986</c:v>
                      </c:pt>
                      <c:pt idx="63">
                        <c:v>45017</c:v>
                      </c:pt>
                      <c:pt idx="64">
                        <c:v>45047</c:v>
                      </c:pt>
                      <c:pt idx="65">
                        <c:v>45078</c:v>
                      </c:pt>
                      <c:pt idx="66">
                        <c:v>45108</c:v>
                      </c:pt>
                      <c:pt idx="67">
                        <c:v>45139</c:v>
                      </c:pt>
                      <c:pt idx="68">
                        <c:v>45170</c:v>
                      </c:pt>
                      <c:pt idx="69">
                        <c:v>45200</c:v>
                      </c:pt>
                      <c:pt idx="70">
                        <c:v>45231</c:v>
                      </c:pt>
                      <c:pt idx="71">
                        <c:v>45261</c:v>
                      </c:pt>
                      <c:pt idx="72">
                        <c:v>45292</c:v>
                      </c:pt>
                      <c:pt idx="73">
                        <c:v>45323</c:v>
                      </c:pt>
                      <c:pt idx="74">
                        <c:v>45352</c:v>
                      </c:pt>
                      <c:pt idx="75">
                        <c:v>45383</c:v>
                      </c:pt>
                      <c:pt idx="76">
                        <c:v>45413</c:v>
                      </c:pt>
                      <c:pt idx="77">
                        <c:v>45444</c:v>
                      </c:pt>
                      <c:pt idx="78">
                        <c:v>45474</c:v>
                      </c:pt>
                      <c:pt idx="79">
                        <c:v>45505</c:v>
                      </c:pt>
                      <c:pt idx="80">
                        <c:v>45536</c:v>
                      </c:pt>
                      <c:pt idx="81">
                        <c:v>45566</c:v>
                      </c:pt>
                      <c:pt idx="82">
                        <c:v>45597</c:v>
                      </c:pt>
                      <c:pt idx="83">
                        <c:v>45627</c:v>
                      </c:pt>
                      <c:pt idx="84">
                        <c:v>45658</c:v>
                      </c:pt>
                      <c:pt idx="85">
                        <c:v>45689</c:v>
                      </c:pt>
                      <c:pt idx="86">
                        <c:v>45717</c:v>
                      </c:pt>
                      <c:pt idx="87">
                        <c:v>45748</c:v>
                      </c:pt>
                      <c:pt idx="88">
                        <c:v>45778</c:v>
                      </c:pt>
                      <c:pt idx="89">
                        <c:v>45809</c:v>
                      </c:pt>
                      <c:pt idx="90">
                        <c:v>45839</c:v>
                      </c:pt>
                      <c:pt idx="91">
                        <c:v>45870</c:v>
                      </c:pt>
                      <c:pt idx="92">
                        <c:v>45901</c:v>
                      </c:pt>
                      <c:pt idx="93">
                        <c:v>45931</c:v>
                      </c:pt>
                      <c:pt idx="94">
                        <c:v>45962</c:v>
                      </c:pt>
                      <c:pt idx="95">
                        <c:v>45992</c:v>
                      </c:pt>
                      <c:pt idx="96">
                        <c:v>46023</c:v>
                      </c:pt>
                      <c:pt idx="97">
                        <c:v>46054</c:v>
                      </c:pt>
                      <c:pt idx="98">
                        <c:v>46082</c:v>
                      </c:pt>
                      <c:pt idx="99">
                        <c:v>46113</c:v>
                      </c:pt>
                      <c:pt idx="100">
                        <c:v>46143</c:v>
                      </c:pt>
                      <c:pt idx="101">
                        <c:v>46174</c:v>
                      </c:pt>
                      <c:pt idx="102">
                        <c:v>46204</c:v>
                      </c:pt>
                      <c:pt idx="103">
                        <c:v>46235</c:v>
                      </c:pt>
                      <c:pt idx="104">
                        <c:v>46266</c:v>
                      </c:pt>
                      <c:pt idx="105">
                        <c:v>46296</c:v>
                      </c:pt>
                      <c:pt idx="106">
                        <c:v>46327</c:v>
                      </c:pt>
                      <c:pt idx="107">
                        <c:v>46357</c:v>
                      </c:pt>
                      <c:pt idx="108">
                        <c:v>46388</c:v>
                      </c:pt>
                      <c:pt idx="109">
                        <c:v>46419</c:v>
                      </c:pt>
                      <c:pt idx="110">
                        <c:v>46447</c:v>
                      </c:pt>
                      <c:pt idx="111">
                        <c:v>46478</c:v>
                      </c:pt>
                      <c:pt idx="112">
                        <c:v>46508</c:v>
                      </c:pt>
                      <c:pt idx="113">
                        <c:v>46539</c:v>
                      </c:pt>
                      <c:pt idx="114">
                        <c:v>46569</c:v>
                      </c:pt>
                      <c:pt idx="115">
                        <c:v>46600</c:v>
                      </c:pt>
                      <c:pt idx="116">
                        <c:v>46631</c:v>
                      </c:pt>
                      <c:pt idx="117">
                        <c:v>46661</c:v>
                      </c:pt>
                      <c:pt idx="118">
                        <c:v>46692</c:v>
                      </c:pt>
                      <c:pt idx="119">
                        <c:v>46722</c:v>
                      </c:pt>
                      <c:pt idx="120">
                        <c:v>46752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Прогноз_первичка!$E$2:$E$122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64" formatCode="0">
                        <c:v>217463</c:v>
                      </c:pt>
                      <c:pt idx="65" formatCode="0">
                        <c:v>226274.18378847759</c:v>
                      </c:pt>
                      <c:pt idx="66" formatCode="0">
                        <c:v>230589.6266117671</c:v>
                      </c:pt>
                      <c:pt idx="67" formatCode="0">
                        <c:v>234546.35189216441</c:v>
                      </c:pt>
                      <c:pt idx="68" formatCode="0">
                        <c:v>237207.11981830813</c:v>
                      </c:pt>
                      <c:pt idx="69" formatCode="0">
                        <c:v>240959.73178895778</c:v>
                      </c:pt>
                      <c:pt idx="70" formatCode="0">
                        <c:v>243857.00970216127</c:v>
                      </c:pt>
                      <c:pt idx="71" formatCode="0">
                        <c:v>248200.64448323566</c:v>
                      </c:pt>
                      <c:pt idx="72" formatCode="0">
                        <c:v>250076.62017184327</c:v>
                      </c:pt>
                      <c:pt idx="73" formatCode="0">
                        <c:v>252075.05230911425</c:v>
                      </c:pt>
                      <c:pt idx="74" formatCode="0">
                        <c:v>256908.92104226595</c:v>
                      </c:pt>
                      <c:pt idx="75" formatCode="0">
                        <c:v>260443.44457772674</c:v>
                      </c:pt>
                      <c:pt idx="76" formatCode="0">
                        <c:v>262618.05966881057</c:v>
                      </c:pt>
                      <c:pt idx="77" formatCode="0">
                        <c:v>266374.63953415374</c:v>
                      </c:pt>
                      <c:pt idx="78" formatCode="0">
                        <c:v>269354.61218041752</c:v>
                      </c:pt>
                      <c:pt idx="79" formatCode="0">
                        <c:v>272381.78944283433</c:v>
                      </c:pt>
                      <c:pt idx="80" formatCode="0">
                        <c:v>274328.91911707306</c:v>
                      </c:pt>
                      <c:pt idx="81" formatCode="0">
                        <c:v>277504.49252840114</c:v>
                      </c:pt>
                      <c:pt idx="82" formatCode="0">
                        <c:v>279919.57667596772</c:v>
                      </c:pt>
                      <c:pt idx="83" formatCode="0">
                        <c:v>283850.87327251711</c:v>
                      </c:pt>
                      <c:pt idx="84" formatCode="0">
                        <c:v>285368.12250027468</c:v>
                      </c:pt>
                      <c:pt idx="85" formatCode="0">
                        <c:v>287050.24865938543</c:v>
                      </c:pt>
                      <c:pt idx="86" formatCode="0">
                        <c:v>291602.1802429597</c:v>
                      </c:pt>
                      <c:pt idx="87" formatCode="0">
                        <c:v>294883.14440077567</c:v>
                      </c:pt>
                      <c:pt idx="88" formatCode="0">
                        <c:v>296827.99831541348</c:v>
                      </c:pt>
                      <c:pt idx="89" formatCode="0">
                        <c:v>300327.94316889881</c:v>
                      </c:pt>
                      <c:pt idx="90" formatCode="0">
                        <c:v>303119.50181110937</c:v>
                      </c:pt>
                      <c:pt idx="91" formatCode="0">
                        <c:v>305972.85069105413</c:v>
                      </c:pt>
                      <c:pt idx="92" formatCode="0">
                        <c:v>307758.93222634221</c:v>
                      </c:pt>
                      <c:pt idx="93" formatCode="0">
                        <c:v>310784.73629348079</c:v>
                      </c:pt>
                      <c:pt idx="94" formatCode="0">
                        <c:v>313060.06851141265</c:v>
                      </c:pt>
                      <c:pt idx="95" formatCode="0">
                        <c:v>316860.56131878868</c:v>
                      </c:pt>
                      <c:pt idx="96" formatCode="0">
                        <c:v>318255.04113651841</c:v>
                      </c:pt>
                      <c:pt idx="97" formatCode="0">
                        <c:v>319821.6457032623</c:v>
                      </c:pt>
                      <c:pt idx="98" formatCode="0">
                        <c:v>324264.6219675201</c:v>
                      </c:pt>
                      <c:pt idx="99" formatCode="0">
                        <c:v>327442.60297333286</c:v>
                      </c:pt>
                      <c:pt idx="100" formatCode="0">
                        <c:v>329289.92516374303</c:v>
                      </c:pt>
                      <c:pt idx="101" formatCode="0">
                        <c:v>332675.70448238752</c:v>
                      </c:pt>
                      <c:pt idx="102" formatCode="0">
                        <c:v>335380.35667656659</c:v>
                      </c:pt>
                      <c:pt idx="103" formatCode="0">
                        <c:v>338150.94425389293</c:v>
                      </c:pt>
                      <c:pt idx="104" formatCode="0">
                        <c:v>339858.09602358576</c:v>
                      </c:pt>
                      <c:pt idx="105" formatCode="0">
                        <c:v>342808.52068972372</c:v>
                      </c:pt>
                      <c:pt idx="106" formatCode="0">
                        <c:v>345011.77091341105</c:v>
                      </c:pt>
                      <c:pt idx="107" formatCode="0">
                        <c:v>348743.2508261216</c:v>
                      </c:pt>
                      <c:pt idx="108" formatCode="0">
                        <c:v>350071.58016728092</c:v>
                      </c:pt>
                      <c:pt idx="109" formatCode="0">
                        <c:v>351574.7090393902</c:v>
                      </c:pt>
                      <c:pt idx="110" formatCode="0">
                        <c:v>355956.71358865942</c:v>
                      </c:pt>
                      <c:pt idx="111" formatCode="0">
                        <c:v>359076.07098704961</c:v>
                      </c:pt>
                      <c:pt idx="112" formatCode="0">
                        <c:v>360866.97509020637</c:v>
                      </c:pt>
                      <c:pt idx="113" formatCode="0">
                        <c:v>364185.37720365112</c:v>
                      </c:pt>
                      <c:pt idx="114" formatCode="0">
                        <c:v>366838.09944285807</c:v>
                      </c:pt>
                      <c:pt idx="115" formatCode="0">
                        <c:v>369558.57557728805</c:v>
                      </c:pt>
                      <c:pt idx="116" formatCode="0">
                        <c:v>371217.3343491843</c:v>
                      </c:pt>
                      <c:pt idx="117" formatCode="0">
                        <c:v>374120.99194062571</c:v>
                      </c:pt>
                      <c:pt idx="118" formatCode="0">
                        <c:v>376279.01531727402</c:v>
                      </c:pt>
                      <c:pt idx="119" formatCode="0">
                        <c:v>379966.72910549963</c:v>
                      </c:pt>
                      <c:pt idx="120" formatCode="0">
                        <c:v>381211.25387040508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CB6-42DD-8EC4-3454F5334327}"/>
                  </c:ext>
                </c:extLst>
              </c15:ser>
            </c15:filteredLineSeries>
          </c:ext>
        </c:extLst>
      </c:lineChart>
      <c:dateAx>
        <c:axId val="35573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472767"/>
        <c:crosses val="autoZero"/>
        <c:auto val="1"/>
        <c:lblOffset val="100"/>
        <c:baseTimeUnit val="months"/>
      </c:dateAx>
      <c:valAx>
        <c:axId val="213847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layout>
            <c:manualLayout>
              <c:xMode val="edge"/>
              <c:yMode val="edge"/>
              <c:x val="9.6618357487922701E-3"/>
              <c:y val="0.24275124700321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73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и прогноз стоимости 1 кв.м вторичного рынка в Спб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v>Нижняя граница дов.интервала</c:v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Прогноз_вторичка!$A$2:$A$122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Прогноз_вторичка!$D$2:$D$122</c:f>
              <c:numCache>
                <c:formatCode>General</c:formatCode>
                <c:ptCount val="121"/>
                <c:pt idx="64" formatCode="0">
                  <c:v>192528</c:v>
                </c:pt>
                <c:pt idx="65" formatCode="0">
                  <c:v>187821.93888772946</c:v>
                </c:pt>
                <c:pt idx="66" formatCode="0">
                  <c:v>188188.3155997938</c:v>
                </c:pt>
                <c:pt idx="67" formatCode="0">
                  <c:v>188429.10959379471</c:v>
                </c:pt>
                <c:pt idx="68" formatCode="0">
                  <c:v>188943.87028609071</c:v>
                </c:pt>
                <c:pt idx="69" formatCode="0">
                  <c:v>190498.10121085084</c:v>
                </c:pt>
                <c:pt idx="70" formatCode="0">
                  <c:v>191095.68627099157</c:v>
                </c:pt>
                <c:pt idx="71" formatCode="0">
                  <c:v>193014.24685582996</c:v>
                </c:pt>
                <c:pt idx="72" formatCode="0">
                  <c:v>193481.70173875094</c:v>
                </c:pt>
                <c:pt idx="73" formatCode="0">
                  <c:v>194663.18362297842</c:v>
                </c:pt>
                <c:pt idx="74" formatCode="0">
                  <c:v>195983.16181861039</c:v>
                </c:pt>
                <c:pt idx="75" formatCode="0">
                  <c:v>198406.02036048382</c:v>
                </c:pt>
                <c:pt idx="76" formatCode="0">
                  <c:v>200569.82097688859</c:v>
                </c:pt>
                <c:pt idx="77" formatCode="0">
                  <c:v>199978.63213215629</c:v>
                </c:pt>
                <c:pt idx="78" formatCode="0">
                  <c:v>200767.57389539335</c:v>
                </c:pt>
                <c:pt idx="79" formatCode="0">
                  <c:v>201358.34176761768</c:v>
                </c:pt>
                <c:pt idx="80" formatCode="0">
                  <c:v>202170.28777285622</c:v>
                </c:pt>
                <c:pt idx="81" formatCode="0">
                  <c:v>203981.57108445669</c:v>
                </c:pt>
                <c:pt idx="82" formatCode="0">
                  <c:v>204804.68638338294</c:v>
                </c:pt>
                <c:pt idx="83" formatCode="0">
                  <c:v>206923.39047431122</c:v>
                </c:pt>
                <c:pt idx="84" formatCode="0">
                  <c:v>207570.13197777054</c:v>
                </c:pt>
                <c:pt idx="85" formatCode="0">
                  <c:v>208913.48402519323</c:v>
                </c:pt>
                <c:pt idx="86" formatCode="0">
                  <c:v>210380.59002996501</c:v>
                </c:pt>
                <c:pt idx="87" formatCode="0">
                  <c:v>212937.95292717556</c:v>
                </c:pt>
                <c:pt idx="88" formatCode="0">
                  <c:v>215225.34105867086</c:v>
                </c:pt>
                <c:pt idx="89" formatCode="0">
                  <c:v>214748.67915393767</c:v>
                </c:pt>
                <c:pt idx="90" formatCode="0">
                  <c:v>215643.28239076294</c:v>
                </c:pt>
                <c:pt idx="91" formatCode="0">
                  <c:v>216332.30847906473</c:v>
                </c:pt>
                <c:pt idx="92" formatCode="0">
                  <c:v>217235.92166772837</c:v>
                </c:pt>
                <c:pt idx="93" formatCode="0">
                  <c:v>219132.97231121711</c:v>
                </c:pt>
                <c:pt idx="94" formatCode="0">
                  <c:v>220036.54777298425</c:v>
                </c:pt>
                <c:pt idx="95" formatCode="0">
                  <c:v>222230.91659895389</c:v>
                </c:pt>
                <c:pt idx="96" formatCode="0">
                  <c:v>222948.97204598883</c:v>
                </c:pt>
                <c:pt idx="97" formatCode="0">
                  <c:v>224359.67579851966</c:v>
                </c:pt>
                <c:pt idx="98" formatCode="0">
                  <c:v>225890.51260514709</c:v>
                </c:pt>
                <c:pt idx="99" formatCode="0">
                  <c:v>228508.28671354923</c:v>
                </c:pt>
                <c:pt idx="100" formatCode="0">
                  <c:v>230853.03364298516</c:v>
                </c:pt>
                <c:pt idx="101" formatCode="0">
                  <c:v>230431.14749367675</c:v>
                </c:pt>
                <c:pt idx="102" formatCode="0">
                  <c:v>231377.68238912508</c:v>
                </c:pt>
                <c:pt idx="103" formatCode="0">
                  <c:v>232116.22979887083</c:v>
                </c:pt>
                <c:pt idx="104" formatCode="0">
                  <c:v>233067.12560123537</c:v>
                </c:pt>
                <c:pt idx="105" formatCode="0">
                  <c:v>235009.37512800947</c:v>
                </c:pt>
                <c:pt idx="106" formatCode="0">
                  <c:v>235956.20609963467</c:v>
                </c:pt>
                <c:pt idx="107" formatCode="0">
                  <c:v>238192.01453373229</c:v>
                </c:pt>
                <c:pt idx="108" formatCode="0">
                  <c:v>238949.80976207127</c:v>
                </c:pt>
                <c:pt idx="109" formatCode="0">
                  <c:v>240398.65942973108</c:v>
                </c:pt>
                <c:pt idx="110" formatCode="0">
                  <c:v>241966.14524129539</c:v>
                </c:pt>
                <c:pt idx="111" formatCode="0">
                  <c:v>244619.16035944357</c:v>
                </c:pt>
                <c:pt idx="112" formatCode="0">
                  <c:v>246997.82201747986</c:v>
                </c:pt>
                <c:pt idx="113" formatCode="0">
                  <c:v>246608.74396708279</c:v>
                </c:pt>
                <c:pt idx="114" formatCode="0">
                  <c:v>247586.75589627822</c:v>
                </c:pt>
                <c:pt idx="115" formatCode="0">
                  <c:v>248355.66317708389</c:v>
                </c:pt>
                <c:pt idx="116" formatCode="0">
                  <c:v>249335.86108830359</c:v>
                </c:pt>
                <c:pt idx="117" formatCode="0">
                  <c:v>251306.41005537019</c:v>
                </c:pt>
                <c:pt idx="118" formatCode="0">
                  <c:v>252280.58897935774</c:v>
                </c:pt>
                <c:pt idx="119" formatCode="0">
                  <c:v>254542.84149608252</c:v>
                </c:pt>
                <c:pt idx="120" formatCode="0">
                  <c:v>255300.90718248364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F-49A7-8F27-80F788E500B0}"/>
            </c:ext>
          </c:extLst>
        </c:ser>
        <c:ser>
          <c:idx val="4"/>
          <c:order val="4"/>
          <c:tx>
            <c:v>Верхняя граница дов.интервала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val>
            <c:numRef>
              <c:f>Прогноз_вторичка!$F$2:$F$122</c:f>
              <c:numCache>
                <c:formatCode>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15465.061189173837</c:v>
                </c:pt>
                <c:pt idx="66">
                  <c:v>17304.31853291986</c:v>
                </c:pt>
                <c:pt idx="67">
                  <c:v>18972.3779782817</c:v>
                </c:pt>
                <c:pt idx="68">
                  <c:v>20511.061764502374</c:v>
                </c:pt>
                <c:pt idx="69">
                  <c:v>21947.608158847725</c:v>
                </c:pt>
                <c:pt idx="70">
                  <c:v>23300.92599121941</c:v>
                </c:pt>
                <c:pt idx="71">
                  <c:v>24584.773285620555</c:v>
                </c:pt>
                <c:pt idx="72">
                  <c:v>25809.528445940057</c:v>
                </c:pt>
                <c:pt idx="73">
                  <c:v>26983.248019350809</c:v>
                </c:pt>
                <c:pt idx="74">
                  <c:v>28112.333611026115</c:v>
                </c:pt>
                <c:pt idx="75">
                  <c:v>29201.971150754776</c:v>
                </c:pt>
                <c:pt idx="76">
                  <c:v>30256.430822317547</c:v>
                </c:pt>
                <c:pt idx="77">
                  <c:v>31283.204217265593</c:v>
                </c:pt>
                <c:pt idx="78">
                  <c:v>32277.331458666187</c:v>
                </c:pt>
                <c:pt idx="79">
                  <c:v>33245.443147581245</c:v>
                </c:pt>
                <c:pt idx="80">
                  <c:v>34189.756307916832</c:v>
                </c:pt>
                <c:pt idx="81">
                  <c:v>35112.197928581503</c:v>
                </c:pt>
                <c:pt idx="82">
                  <c:v>36014.455283382151</c:v>
                </c:pt>
                <c:pt idx="83">
                  <c:v>36898.015565603506</c:v>
                </c:pt>
                <c:pt idx="84">
                  <c:v>37764.197484846285</c:v>
                </c:pt>
                <c:pt idx="85">
                  <c:v>38614.176731866668</c:v>
                </c:pt>
                <c:pt idx="86">
                  <c:v>39449.006705262349</c:v>
                </c:pt>
                <c:pt idx="87">
                  <c:v>40269.635534316767</c:v>
                </c:pt>
                <c:pt idx="88">
                  <c:v>41076.920175698411</c:v>
                </c:pt>
                <c:pt idx="89">
                  <c:v>41874.639690648299</c:v>
                </c:pt>
                <c:pt idx="90">
                  <c:v>42657.443984872487</c:v>
                </c:pt>
                <c:pt idx="91">
                  <c:v>43429.039241632621</c:v>
                </c:pt>
                <c:pt idx="92">
                  <c:v>44190.018035118002</c:v>
                </c:pt>
                <c:pt idx="93">
                  <c:v>44940.924992006156</c:v>
                </c:pt>
                <c:pt idx="94">
                  <c:v>45682.262021125003</c:v>
                </c:pt>
                <c:pt idx="95">
                  <c:v>46414.49283326359</c:v>
                </c:pt>
                <c:pt idx="96">
                  <c:v>47138.046865355165</c:v>
                </c:pt>
                <c:pt idx="97">
                  <c:v>47853.322702159319</c:v>
                </c:pt>
                <c:pt idx="98">
                  <c:v>48560.691071843612</c:v>
                </c:pt>
                <c:pt idx="99">
                  <c:v>49260.497478514852</c:v>
                </c:pt>
                <c:pt idx="100">
                  <c:v>49953.064524015295</c:v>
                </c:pt>
                <c:pt idx="101">
                  <c:v>50641.232528115623</c:v>
                </c:pt>
                <c:pt idx="102">
                  <c:v>51320.17350509364</c:v>
                </c:pt>
                <c:pt idx="103">
                  <c:v>51992.72611896586</c:v>
                </c:pt>
                <c:pt idx="104">
                  <c:v>52659.139685049478</c:v>
                </c:pt>
                <c:pt idx="105">
                  <c:v>53319.648875366896</c:v>
                </c:pt>
                <c:pt idx="106">
                  <c:v>53974.474884769559</c:v>
                </c:pt>
                <c:pt idx="107">
                  <c:v>54623.826480652293</c:v>
                </c:pt>
                <c:pt idx="108">
                  <c:v>55267.900950135692</c:v>
                </c:pt>
                <c:pt idx="109">
                  <c:v>55906.884956681868</c:v>
                </c:pt>
                <c:pt idx="110">
                  <c:v>56540.955316492473</c:v>
                </c:pt>
                <c:pt idx="111">
                  <c:v>57170.279703671695</c:v>
                </c:pt>
                <c:pt idx="112">
                  <c:v>57795.017291971366</c:v>
                </c:pt>
                <c:pt idx="113">
                  <c:v>58417.569098249049</c:v>
                </c:pt>
                <c:pt idx="114">
                  <c:v>59033.556007732841</c:v>
                </c:pt>
                <c:pt idx="115">
                  <c:v>59645.388879485196</c:v>
                </c:pt>
                <c:pt idx="116">
                  <c:v>60253.198227858433</c:v>
                </c:pt>
                <c:pt idx="117">
                  <c:v>60857.108537590946</c:v>
                </c:pt>
                <c:pt idx="118">
                  <c:v>61457.238642269047</c:v>
                </c:pt>
                <c:pt idx="119">
                  <c:v>62053.702072897257</c:v>
                </c:pt>
                <c:pt idx="120">
                  <c:v>62627.569015735062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F-49A7-8F27-80F788E50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190047"/>
        <c:axId val="2136191007"/>
      </c:areaChart>
      <c:lineChart>
        <c:grouping val="standard"/>
        <c:varyColors val="0"/>
        <c:ser>
          <c:idx val="1"/>
          <c:order val="1"/>
          <c:tx>
            <c:v>Прогноз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Прогноз_вторичка!$A$2:$A$122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Прогноз_вторичка!$C$2:$C$122</c:f>
              <c:numCache>
                <c:formatCode>General</c:formatCode>
                <c:ptCount val="121"/>
                <c:pt idx="64" formatCode="0">
                  <c:v>192528</c:v>
                </c:pt>
                <c:pt idx="65" formatCode="0">
                  <c:v>195554.46948231637</c:v>
                </c:pt>
                <c:pt idx="66" formatCode="0">
                  <c:v>196840.47486625373</c:v>
                </c:pt>
                <c:pt idx="67" formatCode="0">
                  <c:v>197915.29858293556</c:v>
                </c:pt>
                <c:pt idx="68" formatCode="0">
                  <c:v>199199.40116834189</c:v>
                </c:pt>
                <c:pt idx="69" formatCode="0">
                  <c:v>201471.90529027471</c:v>
                </c:pt>
                <c:pt idx="70" formatCode="0">
                  <c:v>202746.14926660128</c:v>
                </c:pt>
                <c:pt idx="71" formatCode="0">
                  <c:v>205306.63349864024</c:v>
                </c:pt>
                <c:pt idx="72" formatCode="0">
                  <c:v>206386.46596172097</c:v>
                </c:pt>
                <c:pt idx="73" formatCode="0">
                  <c:v>208154.80763265383</c:v>
                </c:pt>
                <c:pt idx="74" formatCode="0">
                  <c:v>210039.32862412345</c:v>
                </c:pt>
                <c:pt idx="75" formatCode="0">
                  <c:v>213007.00593586121</c:v>
                </c:pt>
                <c:pt idx="76" formatCode="0">
                  <c:v>215698.03638804736</c:v>
                </c:pt>
                <c:pt idx="77" formatCode="0">
                  <c:v>215620.23424078908</c:v>
                </c:pt>
                <c:pt idx="78" formatCode="0">
                  <c:v>216906.23962472644</c:v>
                </c:pt>
                <c:pt idx="79" formatCode="0">
                  <c:v>217981.0633414083</c:v>
                </c:pt>
                <c:pt idx="80" formatCode="0">
                  <c:v>219265.16592681463</c:v>
                </c:pt>
                <c:pt idx="81" formatCode="0">
                  <c:v>221537.67004874744</c:v>
                </c:pt>
                <c:pt idx="82" formatCode="0">
                  <c:v>222811.91402507402</c:v>
                </c:pt>
                <c:pt idx="83" formatCode="0">
                  <c:v>225372.39825711297</c:v>
                </c:pt>
                <c:pt idx="84" formatCode="0">
                  <c:v>226452.23072019368</c:v>
                </c:pt>
                <c:pt idx="85" formatCode="0">
                  <c:v>228220.57239112657</c:v>
                </c:pt>
                <c:pt idx="86" formatCode="0">
                  <c:v>230105.09338259618</c:v>
                </c:pt>
                <c:pt idx="87" formatCode="0">
                  <c:v>233072.77069433394</c:v>
                </c:pt>
                <c:pt idx="88" formatCode="0">
                  <c:v>235763.80114652007</c:v>
                </c:pt>
                <c:pt idx="89" formatCode="0">
                  <c:v>235685.99899926182</c:v>
                </c:pt>
                <c:pt idx="90" formatCode="0">
                  <c:v>236972.00438319918</c:v>
                </c:pt>
                <c:pt idx="91" formatCode="0">
                  <c:v>238046.82809988104</c:v>
                </c:pt>
                <c:pt idx="92" formatCode="0">
                  <c:v>239330.93068528737</c:v>
                </c:pt>
                <c:pt idx="93" formatCode="0">
                  <c:v>241603.43480722018</c:v>
                </c:pt>
                <c:pt idx="94" formatCode="0">
                  <c:v>242877.67878354675</c:v>
                </c:pt>
                <c:pt idx="95" formatCode="0">
                  <c:v>245438.16301558568</c:v>
                </c:pt>
                <c:pt idx="96" formatCode="0">
                  <c:v>246517.99547866642</c:v>
                </c:pt>
                <c:pt idx="97" formatCode="0">
                  <c:v>248286.33714959931</c:v>
                </c:pt>
                <c:pt idx="98" formatCode="0">
                  <c:v>250170.85814106889</c:v>
                </c:pt>
                <c:pt idx="99" formatCode="0">
                  <c:v>253138.53545280665</c:v>
                </c:pt>
                <c:pt idx="100" formatCode="0">
                  <c:v>255829.56590499281</c:v>
                </c:pt>
                <c:pt idx="101" formatCode="0">
                  <c:v>255751.76375773456</c:v>
                </c:pt>
                <c:pt idx="102" formatCode="0">
                  <c:v>257037.76914167192</c:v>
                </c:pt>
                <c:pt idx="103" formatCode="0">
                  <c:v>258112.59285835378</c:v>
                </c:pt>
                <c:pt idx="104" formatCode="0">
                  <c:v>259396.69544376011</c:v>
                </c:pt>
                <c:pt idx="105" formatCode="0">
                  <c:v>261669.19956569292</c:v>
                </c:pt>
                <c:pt idx="106" formatCode="0">
                  <c:v>262943.44354201946</c:v>
                </c:pt>
                <c:pt idx="107" formatCode="0">
                  <c:v>265503.92777405842</c:v>
                </c:pt>
                <c:pt idx="108" formatCode="0">
                  <c:v>266583.76023713913</c:v>
                </c:pt>
                <c:pt idx="109" formatCode="0">
                  <c:v>268352.10190807201</c:v>
                </c:pt>
                <c:pt idx="110" formatCode="0">
                  <c:v>270236.62289954163</c:v>
                </c:pt>
                <c:pt idx="111" formatCode="0">
                  <c:v>273204.30021127942</c:v>
                </c:pt>
                <c:pt idx="112" formatCode="0">
                  <c:v>275895.33066346555</c:v>
                </c:pt>
                <c:pt idx="113" formatCode="0">
                  <c:v>275817.5285162073</c:v>
                </c:pt>
                <c:pt idx="114" formatCode="0">
                  <c:v>277103.53390014463</c:v>
                </c:pt>
                <c:pt idx="115" formatCode="0">
                  <c:v>278178.35761682648</c:v>
                </c:pt>
                <c:pt idx="116" formatCode="0">
                  <c:v>279462.46020223282</c:v>
                </c:pt>
                <c:pt idx="117" formatCode="0">
                  <c:v>281734.96432416566</c:v>
                </c:pt>
                <c:pt idx="118" formatCode="0">
                  <c:v>283009.20830049226</c:v>
                </c:pt>
                <c:pt idx="119" formatCode="0">
                  <c:v>285569.69253253116</c:v>
                </c:pt>
                <c:pt idx="120" formatCode="0">
                  <c:v>286614.69169035117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F-49A7-8F27-80F788E500B0}"/>
            </c:ext>
          </c:extLst>
        </c:ser>
        <c:ser>
          <c:idx val="0"/>
          <c:order val="0"/>
          <c:tx>
            <c:v>Исторические данные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Прогноз_вторичка!$B$2:$B$122</c:f>
              <c:numCache>
                <c:formatCode>0</c:formatCode>
                <c:ptCount val="121"/>
                <c:pt idx="0">
                  <c:v>107039</c:v>
                </c:pt>
                <c:pt idx="1">
                  <c:v>107214</c:v>
                </c:pt>
                <c:pt idx="2">
                  <c:v>107290</c:v>
                </c:pt>
                <c:pt idx="3">
                  <c:v>107472</c:v>
                </c:pt>
                <c:pt idx="4">
                  <c:v>108329</c:v>
                </c:pt>
                <c:pt idx="5">
                  <c:v>108766</c:v>
                </c:pt>
                <c:pt idx="6">
                  <c:v>109045</c:v>
                </c:pt>
                <c:pt idx="7">
                  <c:v>109457</c:v>
                </c:pt>
                <c:pt idx="8">
                  <c:v>110507</c:v>
                </c:pt>
                <c:pt idx="9">
                  <c:v>111410</c:v>
                </c:pt>
                <c:pt idx="10">
                  <c:v>111901</c:v>
                </c:pt>
                <c:pt idx="11">
                  <c:v>114047</c:v>
                </c:pt>
                <c:pt idx="12">
                  <c:v>114102</c:v>
                </c:pt>
                <c:pt idx="13">
                  <c:v>115051</c:v>
                </c:pt>
                <c:pt idx="14">
                  <c:v>117400</c:v>
                </c:pt>
                <c:pt idx="15">
                  <c:v>119409</c:v>
                </c:pt>
                <c:pt idx="16">
                  <c:v>120324</c:v>
                </c:pt>
                <c:pt idx="17">
                  <c:v>121545</c:v>
                </c:pt>
                <c:pt idx="18">
                  <c:v>122688</c:v>
                </c:pt>
                <c:pt idx="19">
                  <c:v>124029</c:v>
                </c:pt>
                <c:pt idx="20">
                  <c:v>124681</c:v>
                </c:pt>
                <c:pt idx="21">
                  <c:v>125238</c:v>
                </c:pt>
                <c:pt idx="22">
                  <c:v>125848</c:v>
                </c:pt>
                <c:pt idx="23">
                  <c:v>127662</c:v>
                </c:pt>
                <c:pt idx="24">
                  <c:v>127728</c:v>
                </c:pt>
                <c:pt idx="25">
                  <c:v>128598</c:v>
                </c:pt>
                <c:pt idx="26">
                  <c:v>129431</c:v>
                </c:pt>
                <c:pt idx="27">
                  <c:v>129533</c:v>
                </c:pt>
                <c:pt idx="28">
                  <c:v>130262</c:v>
                </c:pt>
                <c:pt idx="29">
                  <c:v>130015</c:v>
                </c:pt>
                <c:pt idx="30">
                  <c:v>131886</c:v>
                </c:pt>
                <c:pt idx="31">
                  <c:v>133021</c:v>
                </c:pt>
                <c:pt idx="32">
                  <c:v>135235</c:v>
                </c:pt>
                <c:pt idx="33">
                  <c:v>141553</c:v>
                </c:pt>
                <c:pt idx="34">
                  <c:v>145309</c:v>
                </c:pt>
                <c:pt idx="35">
                  <c:v>149973</c:v>
                </c:pt>
                <c:pt idx="36">
                  <c:v>154098</c:v>
                </c:pt>
                <c:pt idx="37">
                  <c:v>158461</c:v>
                </c:pt>
                <c:pt idx="38">
                  <c:v>161564</c:v>
                </c:pt>
                <c:pt idx="39">
                  <c:v>168923</c:v>
                </c:pt>
                <c:pt idx="40">
                  <c:v>175822</c:v>
                </c:pt>
                <c:pt idx="41">
                  <c:v>175323</c:v>
                </c:pt>
                <c:pt idx="42">
                  <c:v>176529</c:v>
                </c:pt>
                <c:pt idx="43">
                  <c:v>175056</c:v>
                </c:pt>
                <c:pt idx="44">
                  <c:v>172698</c:v>
                </c:pt>
                <c:pt idx="45">
                  <c:v>173837</c:v>
                </c:pt>
                <c:pt idx="46">
                  <c:v>172865</c:v>
                </c:pt>
                <c:pt idx="47">
                  <c:v>173712</c:v>
                </c:pt>
                <c:pt idx="48">
                  <c:v>173833</c:v>
                </c:pt>
                <c:pt idx="49">
                  <c:v>175807</c:v>
                </c:pt>
                <c:pt idx="50">
                  <c:v>184743</c:v>
                </c:pt>
                <c:pt idx="51">
                  <c:v>201437</c:v>
                </c:pt>
                <c:pt idx="52">
                  <c:v>198015</c:v>
                </c:pt>
                <c:pt idx="53">
                  <c:v>198051</c:v>
                </c:pt>
                <c:pt idx="54">
                  <c:v>199949</c:v>
                </c:pt>
                <c:pt idx="55">
                  <c:v>199807</c:v>
                </c:pt>
                <c:pt idx="56">
                  <c:v>198503</c:v>
                </c:pt>
                <c:pt idx="57">
                  <c:v>197328</c:v>
                </c:pt>
                <c:pt idx="58">
                  <c:v>195506</c:v>
                </c:pt>
                <c:pt idx="59">
                  <c:v>195401</c:v>
                </c:pt>
                <c:pt idx="60">
                  <c:v>195349</c:v>
                </c:pt>
                <c:pt idx="61">
                  <c:v>194346</c:v>
                </c:pt>
                <c:pt idx="62">
                  <c:v>193929</c:v>
                </c:pt>
                <c:pt idx="63">
                  <c:v>192893</c:v>
                </c:pt>
                <c:pt idx="64">
                  <c:v>192528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F-49A7-8F27-80F788E50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190047"/>
        <c:axId val="21361910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Прогноз_вторичка!$E$1</c15:sqref>
                        </c15:formulaRef>
                      </c:ext>
                    </c:extLst>
                    <c:strCache>
                      <c:ptCount val="1"/>
                      <c:pt idx="0">
                        <c:v>Привязка высокой вероятности(Стоимость (руб/кв.м))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Прогноз_вторичка!$A$2:$A$122</c15:sqref>
                        </c15:formulaRef>
                      </c:ext>
                    </c:extLst>
                    <c:numCache>
                      <c:formatCode>mmm\-yy</c:formatCode>
                      <c:ptCount val="121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  <c:pt idx="48">
                        <c:v>44562</c:v>
                      </c:pt>
                      <c:pt idx="49">
                        <c:v>44593</c:v>
                      </c:pt>
                      <c:pt idx="50">
                        <c:v>44621</c:v>
                      </c:pt>
                      <c:pt idx="51">
                        <c:v>44652</c:v>
                      </c:pt>
                      <c:pt idx="52">
                        <c:v>44682</c:v>
                      </c:pt>
                      <c:pt idx="53">
                        <c:v>44713</c:v>
                      </c:pt>
                      <c:pt idx="54">
                        <c:v>44743</c:v>
                      </c:pt>
                      <c:pt idx="55">
                        <c:v>44774</c:v>
                      </c:pt>
                      <c:pt idx="56">
                        <c:v>44805</c:v>
                      </c:pt>
                      <c:pt idx="57">
                        <c:v>44835</c:v>
                      </c:pt>
                      <c:pt idx="58">
                        <c:v>44866</c:v>
                      </c:pt>
                      <c:pt idx="59">
                        <c:v>44896</c:v>
                      </c:pt>
                      <c:pt idx="60">
                        <c:v>44927</c:v>
                      </c:pt>
                      <c:pt idx="61">
                        <c:v>44958</c:v>
                      </c:pt>
                      <c:pt idx="62">
                        <c:v>44986</c:v>
                      </c:pt>
                      <c:pt idx="63">
                        <c:v>45017</c:v>
                      </c:pt>
                      <c:pt idx="64">
                        <c:v>45047</c:v>
                      </c:pt>
                      <c:pt idx="65">
                        <c:v>45078</c:v>
                      </c:pt>
                      <c:pt idx="66">
                        <c:v>45108</c:v>
                      </c:pt>
                      <c:pt idx="67">
                        <c:v>45139</c:v>
                      </c:pt>
                      <c:pt idx="68">
                        <c:v>45170</c:v>
                      </c:pt>
                      <c:pt idx="69">
                        <c:v>45200</c:v>
                      </c:pt>
                      <c:pt idx="70">
                        <c:v>45231</c:v>
                      </c:pt>
                      <c:pt idx="71">
                        <c:v>45261</c:v>
                      </c:pt>
                      <c:pt idx="72">
                        <c:v>45292</c:v>
                      </c:pt>
                      <c:pt idx="73">
                        <c:v>45323</c:v>
                      </c:pt>
                      <c:pt idx="74">
                        <c:v>45352</c:v>
                      </c:pt>
                      <c:pt idx="75">
                        <c:v>45383</c:v>
                      </c:pt>
                      <c:pt idx="76">
                        <c:v>45413</c:v>
                      </c:pt>
                      <c:pt idx="77">
                        <c:v>45444</c:v>
                      </c:pt>
                      <c:pt idx="78">
                        <c:v>45474</c:v>
                      </c:pt>
                      <c:pt idx="79">
                        <c:v>45505</c:v>
                      </c:pt>
                      <c:pt idx="80">
                        <c:v>45536</c:v>
                      </c:pt>
                      <c:pt idx="81">
                        <c:v>45566</c:v>
                      </c:pt>
                      <c:pt idx="82">
                        <c:v>45597</c:v>
                      </c:pt>
                      <c:pt idx="83">
                        <c:v>45627</c:v>
                      </c:pt>
                      <c:pt idx="84">
                        <c:v>45658</c:v>
                      </c:pt>
                      <c:pt idx="85">
                        <c:v>45689</c:v>
                      </c:pt>
                      <c:pt idx="86">
                        <c:v>45717</c:v>
                      </c:pt>
                      <c:pt idx="87">
                        <c:v>45748</c:v>
                      </c:pt>
                      <c:pt idx="88">
                        <c:v>45778</c:v>
                      </c:pt>
                      <c:pt idx="89">
                        <c:v>45809</c:v>
                      </c:pt>
                      <c:pt idx="90">
                        <c:v>45839</c:v>
                      </c:pt>
                      <c:pt idx="91">
                        <c:v>45870</c:v>
                      </c:pt>
                      <c:pt idx="92">
                        <c:v>45901</c:v>
                      </c:pt>
                      <c:pt idx="93">
                        <c:v>45931</c:v>
                      </c:pt>
                      <c:pt idx="94">
                        <c:v>45962</c:v>
                      </c:pt>
                      <c:pt idx="95">
                        <c:v>45992</c:v>
                      </c:pt>
                      <c:pt idx="96">
                        <c:v>46023</c:v>
                      </c:pt>
                      <c:pt idx="97">
                        <c:v>46054</c:v>
                      </c:pt>
                      <c:pt idx="98">
                        <c:v>46082</c:v>
                      </c:pt>
                      <c:pt idx="99">
                        <c:v>46113</c:v>
                      </c:pt>
                      <c:pt idx="100">
                        <c:v>46143</c:v>
                      </c:pt>
                      <c:pt idx="101">
                        <c:v>46174</c:v>
                      </c:pt>
                      <c:pt idx="102">
                        <c:v>46204</c:v>
                      </c:pt>
                      <c:pt idx="103">
                        <c:v>46235</c:v>
                      </c:pt>
                      <c:pt idx="104">
                        <c:v>46266</c:v>
                      </c:pt>
                      <c:pt idx="105">
                        <c:v>46296</c:v>
                      </c:pt>
                      <c:pt idx="106">
                        <c:v>46327</c:v>
                      </c:pt>
                      <c:pt idx="107">
                        <c:v>46357</c:v>
                      </c:pt>
                      <c:pt idx="108">
                        <c:v>46388</c:v>
                      </c:pt>
                      <c:pt idx="109">
                        <c:v>46419</c:v>
                      </c:pt>
                      <c:pt idx="110">
                        <c:v>46447</c:v>
                      </c:pt>
                      <c:pt idx="111">
                        <c:v>46478</c:v>
                      </c:pt>
                      <c:pt idx="112">
                        <c:v>46508</c:v>
                      </c:pt>
                      <c:pt idx="113">
                        <c:v>46539</c:v>
                      </c:pt>
                      <c:pt idx="114">
                        <c:v>46569</c:v>
                      </c:pt>
                      <c:pt idx="115">
                        <c:v>46600</c:v>
                      </c:pt>
                      <c:pt idx="116">
                        <c:v>46631</c:v>
                      </c:pt>
                      <c:pt idx="117">
                        <c:v>46661</c:v>
                      </c:pt>
                      <c:pt idx="118">
                        <c:v>46692</c:v>
                      </c:pt>
                      <c:pt idx="119">
                        <c:v>46722</c:v>
                      </c:pt>
                      <c:pt idx="120">
                        <c:v>46752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Прогноз_вторичка!$E$2:$E$122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64" formatCode="0">
                        <c:v>192528</c:v>
                      </c:pt>
                      <c:pt idx="65" formatCode="0">
                        <c:v>203287.00007690329</c:v>
                      </c:pt>
                      <c:pt idx="66" formatCode="0">
                        <c:v>205492.63413271366</c:v>
                      </c:pt>
                      <c:pt idx="67" formatCode="0">
                        <c:v>207401.48757207641</c:v>
                      </c:pt>
                      <c:pt idx="68" formatCode="0">
                        <c:v>209454.93205059308</c:v>
                      </c:pt>
                      <c:pt idx="69" formatCode="0">
                        <c:v>212445.70936969857</c:v>
                      </c:pt>
                      <c:pt idx="70" formatCode="0">
                        <c:v>214396.61226221098</c:v>
                      </c:pt>
                      <c:pt idx="71" formatCode="0">
                        <c:v>217599.02014145051</c:v>
                      </c:pt>
                      <c:pt idx="72" formatCode="0">
                        <c:v>219291.230184691</c:v>
                      </c:pt>
                      <c:pt idx="73" formatCode="0">
                        <c:v>221646.43164232923</c:v>
                      </c:pt>
                      <c:pt idx="74" formatCode="0">
                        <c:v>224095.4954296365</c:v>
                      </c:pt>
                      <c:pt idx="75" formatCode="0">
                        <c:v>227607.99151123859</c:v>
                      </c:pt>
                      <c:pt idx="76" formatCode="0">
                        <c:v>230826.25179920613</c:v>
                      </c:pt>
                      <c:pt idx="77" formatCode="0">
                        <c:v>231261.83634942188</c:v>
                      </c:pt>
                      <c:pt idx="78" formatCode="0">
                        <c:v>233044.90535405953</c:v>
                      </c:pt>
                      <c:pt idx="79" formatCode="0">
                        <c:v>234603.78491519892</c:v>
                      </c:pt>
                      <c:pt idx="80" formatCode="0">
                        <c:v>236360.04408077305</c:v>
                      </c:pt>
                      <c:pt idx="81" formatCode="0">
                        <c:v>239093.7690130382</c:v>
                      </c:pt>
                      <c:pt idx="82" formatCode="0">
                        <c:v>240819.14166676509</c:v>
                      </c:pt>
                      <c:pt idx="83" formatCode="0">
                        <c:v>243821.40603991473</c:v>
                      </c:pt>
                      <c:pt idx="84" formatCode="0">
                        <c:v>245334.32946261682</c:v>
                      </c:pt>
                      <c:pt idx="85" formatCode="0">
                        <c:v>247527.6607570599</c:v>
                      </c:pt>
                      <c:pt idx="86" formatCode="0">
                        <c:v>249829.59673522736</c:v>
                      </c:pt>
                      <c:pt idx="87" formatCode="0">
                        <c:v>253207.58846149233</c:v>
                      </c:pt>
                      <c:pt idx="88" formatCode="0">
                        <c:v>256302.26123436927</c:v>
                      </c:pt>
                      <c:pt idx="89" formatCode="0">
                        <c:v>256623.31884458597</c:v>
                      </c:pt>
                      <c:pt idx="90" formatCode="0">
                        <c:v>258300.72637563542</c:v>
                      </c:pt>
                      <c:pt idx="91" formatCode="0">
                        <c:v>259761.34772069735</c:v>
                      </c:pt>
                      <c:pt idx="92" formatCode="0">
                        <c:v>261425.93970284637</c:v>
                      </c:pt>
                      <c:pt idx="93" formatCode="0">
                        <c:v>264073.89730322326</c:v>
                      </c:pt>
                      <c:pt idx="94" formatCode="0">
                        <c:v>265718.80979410926</c:v>
                      </c:pt>
                      <c:pt idx="95" formatCode="0">
                        <c:v>268645.40943221748</c:v>
                      </c:pt>
                      <c:pt idx="96" formatCode="0">
                        <c:v>270087.018911344</c:v>
                      </c:pt>
                      <c:pt idx="97" formatCode="0">
                        <c:v>272212.99850067898</c:v>
                      </c:pt>
                      <c:pt idx="98" formatCode="0">
                        <c:v>274451.2036769907</c:v>
                      </c:pt>
                      <c:pt idx="99" formatCode="0">
                        <c:v>277768.78419206408</c:v>
                      </c:pt>
                      <c:pt idx="100" formatCode="0">
                        <c:v>280806.09816700045</c:v>
                      </c:pt>
                      <c:pt idx="101" formatCode="0">
                        <c:v>281072.38002179237</c:v>
                      </c:pt>
                      <c:pt idx="102" formatCode="0">
                        <c:v>282697.85589421872</c:v>
                      </c:pt>
                      <c:pt idx="103" formatCode="0">
                        <c:v>284108.95591783669</c:v>
                      </c:pt>
                      <c:pt idx="104" formatCode="0">
                        <c:v>285726.26528628485</c:v>
                      </c:pt>
                      <c:pt idx="105" formatCode="0">
                        <c:v>288329.02400337637</c:v>
                      </c:pt>
                      <c:pt idx="106" formatCode="0">
                        <c:v>289930.68098440423</c:v>
                      </c:pt>
                      <c:pt idx="107" formatCode="0">
                        <c:v>292815.84101438458</c:v>
                      </c:pt>
                      <c:pt idx="108" formatCode="0">
                        <c:v>294217.71071220696</c:v>
                      </c:pt>
                      <c:pt idx="109" formatCode="0">
                        <c:v>296305.54438641295</c:v>
                      </c:pt>
                      <c:pt idx="110" formatCode="0">
                        <c:v>298507.10055778787</c:v>
                      </c:pt>
                      <c:pt idx="111" formatCode="0">
                        <c:v>301789.44006311527</c:v>
                      </c:pt>
                      <c:pt idx="112" formatCode="0">
                        <c:v>304792.83930945123</c:v>
                      </c:pt>
                      <c:pt idx="113" formatCode="0">
                        <c:v>305026.31306533184</c:v>
                      </c:pt>
                      <c:pt idx="114" formatCode="0">
                        <c:v>306620.31190401106</c:v>
                      </c:pt>
                      <c:pt idx="115" formatCode="0">
                        <c:v>308001.05205656908</c:v>
                      </c:pt>
                      <c:pt idx="116" formatCode="0">
                        <c:v>309589.05931616202</c:v>
                      </c:pt>
                      <c:pt idx="117" formatCode="0">
                        <c:v>312163.51859296113</c:v>
                      </c:pt>
                      <c:pt idx="118" formatCode="0">
                        <c:v>313737.82762162678</c:v>
                      </c:pt>
                      <c:pt idx="119" formatCode="0">
                        <c:v>316596.54356897977</c:v>
                      </c:pt>
                      <c:pt idx="120" formatCode="0">
                        <c:v>317928.4761982187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AF-49A7-8F27-80F788E500B0}"/>
                  </c:ext>
                </c:extLst>
              </c15:ser>
            </c15:filteredLineSeries>
          </c:ext>
        </c:extLst>
      </c:lineChart>
      <c:dateAx>
        <c:axId val="213619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91007"/>
        <c:crosses val="autoZero"/>
        <c:auto val="1"/>
        <c:lblOffset val="100"/>
        <c:baseTimeUnit val="months"/>
      </c:dateAx>
      <c:valAx>
        <c:axId val="21361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layout>
            <c:manualLayout>
              <c:xMode val="edge"/>
              <c:yMode val="edge"/>
              <c:x val="1.1000687976096457E-2"/>
              <c:y val="0.25794325622592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и прогноз стоимости 1 кв.м первичного рынка в Спб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288713910761154E-2"/>
          <c:y val="0.10704184704184705"/>
          <c:w val="0.89728892584079167"/>
          <c:h val="0.6660219745259115"/>
        </c:manualLayout>
      </c:layout>
      <c:areaChart>
        <c:grouping val="stacked"/>
        <c:varyColors val="0"/>
        <c:ser>
          <c:idx val="2"/>
          <c:order val="2"/>
          <c:tx>
            <c:v>Нижняя граница дов.интервала</c:v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Прогноз_первичка!$A$2:$A$122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Прогноз_первичка!$D$2:$D$122</c:f>
              <c:numCache>
                <c:formatCode>General</c:formatCode>
                <c:ptCount val="121"/>
                <c:pt idx="64" formatCode="0">
                  <c:v>217463</c:v>
                </c:pt>
                <c:pt idx="65" formatCode="0">
                  <c:v>214293.54084782509</c:v>
                </c:pt>
                <c:pt idx="66" formatCode="0">
                  <c:v>214463.30292883993</c:v>
                </c:pt>
                <c:pt idx="67" formatCode="0">
                  <c:v>215133.99446606656</c:v>
                </c:pt>
                <c:pt idx="68" formatCode="0">
                  <c:v>214983.70855272768</c:v>
                </c:pt>
                <c:pt idx="69" formatCode="0">
                  <c:v>216237.6816126515</c:v>
                </c:pt>
                <c:pt idx="70" formatCode="0">
                  <c:v>216861.8401744065</c:v>
                </c:pt>
                <c:pt idx="71" formatCode="0">
                  <c:v>219104.96552418784</c:v>
                </c:pt>
                <c:pt idx="72" formatCode="0">
                  <c:v>219017.99623647396</c:v>
                </c:pt>
                <c:pt idx="73" formatCode="0">
                  <c:v>219166.41780514282</c:v>
                </c:pt>
                <c:pt idx="74" formatCode="0">
                  <c:v>222245.11955380481</c:v>
                </c:pt>
                <c:pt idx="75" formatCode="0">
                  <c:v>224105.56992913599</c:v>
                </c:pt>
                <c:pt idx="76" formatCode="0">
                  <c:v>224676.46622542254</c:v>
                </c:pt>
                <c:pt idx="77" formatCode="0">
                  <c:v>226546.56559323665</c:v>
                </c:pt>
                <c:pt idx="78" formatCode="0">
                  <c:v>228051.7978512772</c:v>
                </c:pt>
                <c:pt idx="79" formatCode="0">
                  <c:v>229652.03740648436</c:v>
                </c:pt>
                <c:pt idx="80" formatCode="0">
                  <c:v>230215.38974505043</c:v>
                </c:pt>
                <c:pt idx="81" formatCode="0">
                  <c:v>232046.40136429586</c:v>
                </c:pt>
                <c:pt idx="82" formatCode="0">
                  <c:v>233152.75369168774</c:v>
                </c:pt>
                <c:pt idx="83" formatCode="0">
                  <c:v>235808.2172259941</c:v>
                </c:pt>
                <c:pt idx="84" formatCode="0">
                  <c:v>236079.9743991303</c:v>
                </c:pt>
                <c:pt idx="85" formatCode="0">
                  <c:v>236544.70194595936</c:v>
                </c:pt>
                <c:pt idx="86" formatCode="0">
                  <c:v>239905.34084419877</c:v>
                </c:pt>
                <c:pt idx="87" formatCode="0">
                  <c:v>242019.35059717487</c:v>
                </c:pt>
                <c:pt idx="88" formatCode="0">
                  <c:v>242820.00806990734</c:v>
                </c:pt>
                <c:pt idx="89" formatCode="0">
                  <c:v>244946.74244957927</c:v>
                </c:pt>
                <c:pt idx="90" formatCode="0">
                  <c:v>246640.38871167309</c:v>
                </c:pt>
                <c:pt idx="91" formatCode="0">
                  <c:v>248414.45664935233</c:v>
                </c:pt>
                <c:pt idx="92" formatCode="0">
                  <c:v>249138.85712686894</c:v>
                </c:pt>
                <c:pt idx="93" formatCode="0">
                  <c:v>251119.63809030392</c:v>
                </c:pt>
                <c:pt idx="94" formatCode="0">
                  <c:v>252365.74234733061</c:v>
                </c:pt>
                <c:pt idx="95" formatCode="0">
                  <c:v>255152.00967081031</c:v>
                </c:pt>
                <c:pt idx="96" formatCode="0">
                  <c:v>255546.53625397425</c:v>
                </c:pt>
                <c:pt idx="97" formatCode="0">
                  <c:v>256126.78539317031</c:v>
                </c:pt>
                <c:pt idx="98" formatCode="0">
                  <c:v>259596.37961072617</c:v>
                </c:pt>
                <c:pt idx="99" formatCode="0">
                  <c:v>261813.37251570541</c:v>
                </c:pt>
                <c:pt idx="100" formatCode="0">
                  <c:v>262711.56171266554</c:v>
                </c:pt>
                <c:pt idx="101" formatCode="0">
                  <c:v>264952.46162717836</c:v>
                </c:pt>
                <c:pt idx="102" formatCode="0">
                  <c:v>266733.01433730364</c:v>
                </c:pt>
                <c:pt idx="103" formatCode="0">
                  <c:v>268589.84357760131</c:v>
                </c:pt>
                <c:pt idx="104" formatCode="0">
                  <c:v>269393.17382071319</c:v>
                </c:pt>
                <c:pt idx="105" formatCode="0">
                  <c:v>271449.33418514876</c:v>
                </c:pt>
                <c:pt idx="106" formatCode="0">
                  <c:v>272767.52043641987</c:v>
                </c:pt>
                <c:pt idx="107" formatCode="0">
                  <c:v>275622.80065456504</c:v>
                </c:pt>
                <c:pt idx="108" formatCode="0">
                  <c:v>276083.4777142994</c:v>
                </c:pt>
                <c:pt idx="109" formatCode="0">
                  <c:v>276727.20254813007</c:v>
                </c:pt>
                <c:pt idx="110" formatCode="0">
                  <c:v>280257.76848067448</c:v>
                </c:pt>
                <c:pt idx="111" formatCode="0">
                  <c:v>282533.38499307632</c:v>
                </c:pt>
                <c:pt idx="112" formatCode="0">
                  <c:v>283487.99227728986</c:v>
                </c:pt>
                <c:pt idx="113" formatCode="0">
                  <c:v>285796.26939700241</c:v>
                </c:pt>
                <c:pt idx="114" formatCode="0">
                  <c:v>287628.75206209981</c:v>
                </c:pt>
                <c:pt idx="115" formatCode="0">
                  <c:v>289535.69274529384</c:v>
                </c:pt>
                <c:pt idx="116" formatCode="0">
                  <c:v>290387.41598620231</c:v>
                </c:pt>
                <c:pt idx="117" formatCode="0">
                  <c:v>292490.34342533443</c:v>
                </c:pt>
                <c:pt idx="118" formatCode="0">
                  <c:v>293853.75652364467</c:v>
                </c:pt>
                <c:pt idx="119" formatCode="0">
                  <c:v>296752.80286627478</c:v>
                </c:pt>
                <c:pt idx="120" formatCode="0">
                  <c:v>297239.57461836323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A-44A0-BB60-82FD7DB566FB}"/>
            </c:ext>
          </c:extLst>
        </c:ser>
        <c:ser>
          <c:idx val="4"/>
          <c:order val="4"/>
          <c:tx>
            <c:v>Верхняя граница дов.интервала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val>
            <c:numRef>
              <c:f>Прогноз_первичка!$F$2:$F$122</c:f>
              <c:numCache>
                <c:formatCode>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11980.642940652499</c:v>
                </c:pt>
                <c:pt idx="66">
                  <c:v>16126.323682927177</c:v>
                </c:pt>
                <c:pt idx="67">
                  <c:v>19412.357426097849</c:v>
                </c:pt>
                <c:pt idx="68">
                  <c:v>22223.411265580449</c:v>
                </c:pt>
                <c:pt idx="69">
                  <c:v>24722.050176306278</c:v>
                </c:pt>
                <c:pt idx="70">
                  <c:v>26995.16952775477</c:v>
                </c:pt>
                <c:pt idx="71">
                  <c:v>29095.678959047829</c:v>
                </c:pt>
                <c:pt idx="72">
                  <c:v>31058.623935369309</c:v>
                </c:pt>
                <c:pt idx="73">
                  <c:v>32908.634503971436</c:v>
                </c:pt>
                <c:pt idx="74">
                  <c:v>34663.801488461148</c:v>
                </c:pt>
                <c:pt idx="75">
                  <c:v>36337.874648590747</c:v>
                </c:pt>
                <c:pt idx="76">
                  <c:v>37941.593443388032</c:v>
                </c:pt>
                <c:pt idx="77">
                  <c:v>39828.073940917093</c:v>
                </c:pt>
                <c:pt idx="78">
                  <c:v>41302.814329140325</c:v>
                </c:pt>
                <c:pt idx="79">
                  <c:v>42729.752036349964</c:v>
                </c:pt>
                <c:pt idx="80">
                  <c:v>44113.529372022633</c:v>
                </c:pt>
                <c:pt idx="81">
                  <c:v>45458.091164105281</c:v>
                </c:pt>
                <c:pt idx="82">
                  <c:v>46766.822984279977</c:v>
                </c:pt>
                <c:pt idx="83">
                  <c:v>48042.656046523014</c:v>
                </c:pt>
                <c:pt idx="84">
                  <c:v>49288.148101144383</c:v>
                </c:pt>
                <c:pt idx="85">
                  <c:v>50505.546713426069</c:v>
                </c:pt>
                <c:pt idx="86">
                  <c:v>51696.839398760931</c:v>
                </c:pt>
                <c:pt idx="87">
                  <c:v>52863.793803600798</c:v>
                </c:pt>
                <c:pt idx="88">
                  <c:v>54007.990245506138</c:v>
                </c:pt>
                <c:pt idx="89">
                  <c:v>55381.200719319546</c:v>
                </c:pt>
                <c:pt idx="90">
                  <c:v>56479.113099436276</c:v>
                </c:pt>
                <c:pt idx="91">
                  <c:v>57558.394041701802</c:v>
                </c:pt>
                <c:pt idx="92">
                  <c:v>58620.075099473266</c:v>
                </c:pt>
                <c:pt idx="93">
                  <c:v>59665.098203176865</c:v>
                </c:pt>
                <c:pt idx="94">
                  <c:v>60694.326164082042</c:v>
                </c:pt>
                <c:pt idx="95">
                  <c:v>61708.551647978369</c:v>
                </c:pt>
                <c:pt idx="96">
                  <c:v>62708.504882544163</c:v>
                </c:pt>
                <c:pt idx="97">
                  <c:v>63694.860310091986</c:v>
                </c:pt>
                <c:pt idx="98">
                  <c:v>64668.242356793926</c:v>
                </c:pt>
                <c:pt idx="99">
                  <c:v>65629.230457627447</c:v>
                </c:pt>
                <c:pt idx="100">
                  <c:v>66578.363451077486</c:v>
                </c:pt>
                <c:pt idx="101">
                  <c:v>67723.242855209159</c:v>
                </c:pt>
                <c:pt idx="102">
                  <c:v>68647.342339262948</c:v>
                </c:pt>
                <c:pt idx="103">
                  <c:v>69561.100676291622</c:v>
                </c:pt>
                <c:pt idx="104">
                  <c:v>70464.922202872578</c:v>
                </c:pt>
                <c:pt idx="105">
                  <c:v>71359.186504574958</c:v>
                </c:pt>
                <c:pt idx="106">
                  <c:v>72244.250476991176</c:v>
                </c:pt>
                <c:pt idx="107">
                  <c:v>73120.450171556557</c:v>
                </c:pt>
                <c:pt idx="108">
                  <c:v>73988.102452981519</c:v>
                </c:pt>
                <c:pt idx="109">
                  <c:v>74847.506491260137</c:v>
                </c:pt>
                <c:pt idx="110">
                  <c:v>75698.945107984939</c:v>
                </c:pt>
                <c:pt idx="111">
                  <c:v>76542.685993973282</c:v>
                </c:pt>
                <c:pt idx="112">
                  <c:v>77378.982812916511</c:v>
                </c:pt>
                <c:pt idx="113">
                  <c:v>78389.10780664871</c:v>
                </c:pt>
                <c:pt idx="114">
                  <c:v>79209.347380758263</c:v>
                </c:pt>
                <c:pt idx="115">
                  <c:v>80022.882831994211</c:v>
                </c:pt>
                <c:pt idx="116">
                  <c:v>80829.918362981989</c:v>
                </c:pt>
                <c:pt idx="117">
                  <c:v>81630.648515291279</c:v>
                </c:pt>
                <c:pt idx="118">
                  <c:v>82425.258793629357</c:v>
                </c:pt>
                <c:pt idx="119">
                  <c:v>83213.926239224849</c:v>
                </c:pt>
                <c:pt idx="120">
                  <c:v>83971.679252041853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5A-44A0-BB60-82FD7DB56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39039"/>
        <c:axId val="2138472767"/>
      </c:areaChart>
      <c:lineChart>
        <c:grouping val="standard"/>
        <c:varyColors val="0"/>
        <c:ser>
          <c:idx val="1"/>
          <c:order val="1"/>
          <c:tx>
            <c:v>Прогноз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Прогноз_первичка!$A$2:$A$122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Прогноз_первичка!$C$2:$C$122</c:f>
              <c:numCache>
                <c:formatCode>General</c:formatCode>
                <c:ptCount val="121"/>
                <c:pt idx="64" formatCode="0">
                  <c:v>217463</c:v>
                </c:pt>
                <c:pt idx="65" formatCode="0">
                  <c:v>220283.86231815134</c:v>
                </c:pt>
                <c:pt idx="66" formatCode="0">
                  <c:v>222526.46477030352</c:v>
                </c:pt>
                <c:pt idx="67" formatCode="0">
                  <c:v>224840.17317911549</c:v>
                </c:pt>
                <c:pt idx="68" formatCode="0">
                  <c:v>226095.4141855179</c:v>
                </c:pt>
                <c:pt idx="69" formatCode="0">
                  <c:v>228598.70670080464</c:v>
                </c:pt>
                <c:pt idx="70" formatCode="0">
                  <c:v>230359.42493828389</c:v>
                </c:pt>
                <c:pt idx="71" formatCode="0">
                  <c:v>233652.80500371175</c:v>
                </c:pt>
                <c:pt idx="72" formatCode="0">
                  <c:v>234547.30820415862</c:v>
                </c:pt>
                <c:pt idx="73" formatCode="0">
                  <c:v>235620.73505712854</c:v>
                </c:pt>
                <c:pt idx="74" formatCode="0">
                  <c:v>239577.02029803538</c:v>
                </c:pt>
                <c:pt idx="75" formatCode="0">
                  <c:v>242274.50725343137</c:v>
                </c:pt>
                <c:pt idx="76" formatCode="0">
                  <c:v>243647.26294711654</c:v>
                </c:pt>
                <c:pt idx="77" formatCode="0">
                  <c:v>246460.6025636952</c:v>
                </c:pt>
                <c:pt idx="78" formatCode="0">
                  <c:v>248703.20501584737</c:v>
                </c:pt>
                <c:pt idx="79" formatCode="0">
                  <c:v>251016.91342465935</c:v>
                </c:pt>
                <c:pt idx="80" formatCode="0">
                  <c:v>252272.15443106176</c:v>
                </c:pt>
                <c:pt idx="81" formatCode="0">
                  <c:v>254775.4469463485</c:v>
                </c:pt>
                <c:pt idx="82" formatCode="0">
                  <c:v>256536.16518382772</c:v>
                </c:pt>
                <c:pt idx="83" formatCode="0">
                  <c:v>259829.54524925561</c:v>
                </c:pt>
                <c:pt idx="84" formatCode="0">
                  <c:v>260724.04844970247</c:v>
                </c:pt>
                <c:pt idx="85" formatCode="0">
                  <c:v>261797.47530267239</c:v>
                </c:pt>
                <c:pt idx="86" formatCode="0">
                  <c:v>265753.76054357924</c:v>
                </c:pt>
                <c:pt idx="87" formatCode="0">
                  <c:v>268451.24749897525</c:v>
                </c:pt>
                <c:pt idx="88" formatCode="0">
                  <c:v>269824.0031926604</c:v>
                </c:pt>
                <c:pt idx="89" formatCode="0">
                  <c:v>272637.34280923905</c:v>
                </c:pt>
                <c:pt idx="90" formatCode="0">
                  <c:v>274879.94526139123</c:v>
                </c:pt>
                <c:pt idx="91" formatCode="0">
                  <c:v>277193.65367020323</c:v>
                </c:pt>
                <c:pt idx="92" formatCode="0">
                  <c:v>278448.89467660559</c:v>
                </c:pt>
                <c:pt idx="93" formatCode="0">
                  <c:v>280952.18719189236</c:v>
                </c:pt>
                <c:pt idx="94" formatCode="0">
                  <c:v>282712.90542937163</c:v>
                </c:pt>
                <c:pt idx="95" formatCode="0">
                  <c:v>286006.28549479949</c:v>
                </c:pt>
                <c:pt idx="96" formatCode="0">
                  <c:v>286900.78869524633</c:v>
                </c:pt>
                <c:pt idx="97" formatCode="0">
                  <c:v>287974.21554821631</c:v>
                </c:pt>
                <c:pt idx="98" formatCode="0">
                  <c:v>291930.50078912312</c:v>
                </c:pt>
                <c:pt idx="99" formatCode="0">
                  <c:v>294627.98774451914</c:v>
                </c:pt>
                <c:pt idx="100" formatCode="0">
                  <c:v>296000.74343820428</c:v>
                </c:pt>
                <c:pt idx="101" formatCode="0">
                  <c:v>298814.08305478294</c:v>
                </c:pt>
                <c:pt idx="102" formatCode="0">
                  <c:v>301056.68550693511</c:v>
                </c:pt>
                <c:pt idx="103" formatCode="0">
                  <c:v>303370.39391574712</c:v>
                </c:pt>
                <c:pt idx="104" formatCode="0">
                  <c:v>304625.63492214947</c:v>
                </c:pt>
                <c:pt idx="105" formatCode="0">
                  <c:v>307128.92743743624</c:v>
                </c:pt>
                <c:pt idx="106" formatCode="0">
                  <c:v>308889.64567491546</c:v>
                </c:pt>
                <c:pt idx="107" formatCode="0">
                  <c:v>312183.02574034332</c:v>
                </c:pt>
                <c:pt idx="108" formatCode="0">
                  <c:v>313077.52894079016</c:v>
                </c:pt>
                <c:pt idx="109" formatCode="0">
                  <c:v>314150.95579376013</c:v>
                </c:pt>
                <c:pt idx="110" formatCode="0">
                  <c:v>318107.24103466695</c:v>
                </c:pt>
                <c:pt idx="111" formatCode="0">
                  <c:v>320804.72799006297</c:v>
                </c:pt>
                <c:pt idx="112" formatCode="0">
                  <c:v>322177.48368374811</c:v>
                </c:pt>
                <c:pt idx="113" formatCode="0">
                  <c:v>324990.82330032677</c:v>
                </c:pt>
                <c:pt idx="114" formatCode="0">
                  <c:v>327233.42575247894</c:v>
                </c:pt>
                <c:pt idx="115" formatCode="0">
                  <c:v>329547.13416129095</c:v>
                </c:pt>
                <c:pt idx="116" formatCode="0">
                  <c:v>330802.3751676933</c:v>
                </c:pt>
                <c:pt idx="117" formatCode="0">
                  <c:v>333305.66768298007</c:v>
                </c:pt>
                <c:pt idx="118" formatCode="0">
                  <c:v>335066.38592045935</c:v>
                </c:pt>
                <c:pt idx="119" formatCode="0">
                  <c:v>338359.76598588721</c:v>
                </c:pt>
                <c:pt idx="120" formatCode="0">
                  <c:v>339225.41424438416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5A-44A0-BB60-82FD7DB566FB}"/>
            </c:ext>
          </c:extLst>
        </c:ser>
        <c:ser>
          <c:idx val="0"/>
          <c:order val="0"/>
          <c:tx>
            <c:v>Исторические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Прогноз_первичка!$B$2:$B$122</c:f>
              <c:numCache>
                <c:formatCode>0</c:formatCode>
                <c:ptCount val="121"/>
                <c:pt idx="0">
                  <c:v>100903</c:v>
                </c:pt>
                <c:pt idx="1">
                  <c:v>101274</c:v>
                </c:pt>
                <c:pt idx="2">
                  <c:v>101388</c:v>
                </c:pt>
                <c:pt idx="3">
                  <c:v>101531</c:v>
                </c:pt>
                <c:pt idx="4">
                  <c:v>102519</c:v>
                </c:pt>
                <c:pt idx="5">
                  <c:v>102707</c:v>
                </c:pt>
                <c:pt idx="6">
                  <c:v>102952</c:v>
                </c:pt>
                <c:pt idx="7">
                  <c:v>103742</c:v>
                </c:pt>
                <c:pt idx="8">
                  <c:v>103935</c:v>
                </c:pt>
                <c:pt idx="9">
                  <c:v>104206</c:v>
                </c:pt>
                <c:pt idx="10">
                  <c:v>105498</c:v>
                </c:pt>
                <c:pt idx="11">
                  <c:v>107859</c:v>
                </c:pt>
                <c:pt idx="12">
                  <c:v>108463</c:v>
                </c:pt>
                <c:pt idx="13">
                  <c:v>110130</c:v>
                </c:pt>
                <c:pt idx="14">
                  <c:v>111621</c:v>
                </c:pt>
                <c:pt idx="15">
                  <c:v>112526</c:v>
                </c:pt>
                <c:pt idx="16">
                  <c:v>113209</c:v>
                </c:pt>
                <c:pt idx="17">
                  <c:v>113364</c:v>
                </c:pt>
                <c:pt idx="18">
                  <c:v>114405</c:v>
                </c:pt>
                <c:pt idx="19">
                  <c:v>115942</c:v>
                </c:pt>
                <c:pt idx="20">
                  <c:v>116584</c:v>
                </c:pt>
                <c:pt idx="21">
                  <c:v>117192</c:v>
                </c:pt>
                <c:pt idx="22">
                  <c:v>117894</c:v>
                </c:pt>
                <c:pt idx="23">
                  <c:v>118750</c:v>
                </c:pt>
                <c:pt idx="24">
                  <c:v>119283</c:v>
                </c:pt>
                <c:pt idx="25">
                  <c:v>120698</c:v>
                </c:pt>
                <c:pt idx="26">
                  <c:v>123028</c:v>
                </c:pt>
                <c:pt idx="27">
                  <c:v>124195</c:v>
                </c:pt>
                <c:pt idx="28">
                  <c:v>125128</c:v>
                </c:pt>
                <c:pt idx="29">
                  <c:v>126187</c:v>
                </c:pt>
                <c:pt idx="30">
                  <c:v>126288</c:v>
                </c:pt>
                <c:pt idx="31">
                  <c:v>127043</c:v>
                </c:pt>
                <c:pt idx="32">
                  <c:v>128999</c:v>
                </c:pt>
                <c:pt idx="33">
                  <c:v>135622</c:v>
                </c:pt>
                <c:pt idx="34">
                  <c:v>141152</c:v>
                </c:pt>
                <c:pt idx="35">
                  <c:v>147197</c:v>
                </c:pt>
                <c:pt idx="36">
                  <c:v>149179</c:v>
                </c:pt>
                <c:pt idx="37">
                  <c:v>151838</c:v>
                </c:pt>
                <c:pt idx="38">
                  <c:v>156971</c:v>
                </c:pt>
                <c:pt idx="39">
                  <c:v>163180</c:v>
                </c:pt>
                <c:pt idx="40">
                  <c:v>170135</c:v>
                </c:pt>
                <c:pt idx="41">
                  <c:v>175323</c:v>
                </c:pt>
                <c:pt idx="42">
                  <c:v>176529</c:v>
                </c:pt>
                <c:pt idx="43">
                  <c:v>180229</c:v>
                </c:pt>
                <c:pt idx="44">
                  <c:v>179544</c:v>
                </c:pt>
                <c:pt idx="45">
                  <c:v>182578</c:v>
                </c:pt>
                <c:pt idx="46">
                  <c:v>183957</c:v>
                </c:pt>
                <c:pt idx="47">
                  <c:v>185150</c:v>
                </c:pt>
                <c:pt idx="48">
                  <c:v>186063</c:v>
                </c:pt>
                <c:pt idx="49">
                  <c:v>186472</c:v>
                </c:pt>
                <c:pt idx="50">
                  <c:v>196444</c:v>
                </c:pt>
                <c:pt idx="51">
                  <c:v>205328</c:v>
                </c:pt>
                <c:pt idx="52">
                  <c:v>209796</c:v>
                </c:pt>
                <c:pt idx="53">
                  <c:v>202300</c:v>
                </c:pt>
                <c:pt idx="54">
                  <c:v>202336</c:v>
                </c:pt>
                <c:pt idx="55">
                  <c:v>206747</c:v>
                </c:pt>
                <c:pt idx="56">
                  <c:v>213516</c:v>
                </c:pt>
                <c:pt idx="57">
                  <c:v>218584</c:v>
                </c:pt>
                <c:pt idx="58">
                  <c:v>218195</c:v>
                </c:pt>
                <c:pt idx="59">
                  <c:v>222623</c:v>
                </c:pt>
                <c:pt idx="60">
                  <c:v>222520</c:v>
                </c:pt>
                <c:pt idx="61">
                  <c:v>217818</c:v>
                </c:pt>
                <c:pt idx="62">
                  <c:v>219862</c:v>
                </c:pt>
                <c:pt idx="63">
                  <c:v>222861</c:v>
                </c:pt>
                <c:pt idx="64">
                  <c:v>217463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5A-44A0-BB60-82FD7DB56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739039"/>
        <c:axId val="213847276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Прогноз_первичка!$E$1</c15:sqref>
                        </c15:formulaRef>
                      </c:ext>
                    </c:extLst>
                    <c:strCache>
                      <c:ptCount val="1"/>
                      <c:pt idx="0">
                        <c:v>Привязка высокой вероятности(Стоимость (руб/кв.м))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Прогноз_первичка!$A$2:$A$122</c15:sqref>
                        </c15:formulaRef>
                      </c:ext>
                    </c:extLst>
                    <c:numCache>
                      <c:formatCode>mmm\-yy</c:formatCode>
                      <c:ptCount val="121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  <c:pt idx="48">
                        <c:v>44562</c:v>
                      </c:pt>
                      <c:pt idx="49">
                        <c:v>44593</c:v>
                      </c:pt>
                      <c:pt idx="50">
                        <c:v>44621</c:v>
                      </c:pt>
                      <c:pt idx="51">
                        <c:v>44652</c:v>
                      </c:pt>
                      <c:pt idx="52">
                        <c:v>44682</c:v>
                      </c:pt>
                      <c:pt idx="53">
                        <c:v>44713</c:v>
                      </c:pt>
                      <c:pt idx="54">
                        <c:v>44743</c:v>
                      </c:pt>
                      <c:pt idx="55">
                        <c:v>44774</c:v>
                      </c:pt>
                      <c:pt idx="56">
                        <c:v>44805</c:v>
                      </c:pt>
                      <c:pt idx="57">
                        <c:v>44835</c:v>
                      </c:pt>
                      <c:pt idx="58">
                        <c:v>44866</c:v>
                      </c:pt>
                      <c:pt idx="59">
                        <c:v>44896</c:v>
                      </c:pt>
                      <c:pt idx="60">
                        <c:v>44927</c:v>
                      </c:pt>
                      <c:pt idx="61">
                        <c:v>44958</c:v>
                      </c:pt>
                      <c:pt idx="62">
                        <c:v>44986</c:v>
                      </c:pt>
                      <c:pt idx="63">
                        <c:v>45017</c:v>
                      </c:pt>
                      <c:pt idx="64">
                        <c:v>45047</c:v>
                      </c:pt>
                      <c:pt idx="65">
                        <c:v>45078</c:v>
                      </c:pt>
                      <c:pt idx="66">
                        <c:v>45108</c:v>
                      </c:pt>
                      <c:pt idx="67">
                        <c:v>45139</c:v>
                      </c:pt>
                      <c:pt idx="68">
                        <c:v>45170</c:v>
                      </c:pt>
                      <c:pt idx="69">
                        <c:v>45200</c:v>
                      </c:pt>
                      <c:pt idx="70">
                        <c:v>45231</c:v>
                      </c:pt>
                      <c:pt idx="71">
                        <c:v>45261</c:v>
                      </c:pt>
                      <c:pt idx="72">
                        <c:v>45292</c:v>
                      </c:pt>
                      <c:pt idx="73">
                        <c:v>45323</c:v>
                      </c:pt>
                      <c:pt idx="74">
                        <c:v>45352</c:v>
                      </c:pt>
                      <c:pt idx="75">
                        <c:v>45383</c:v>
                      </c:pt>
                      <c:pt idx="76">
                        <c:v>45413</c:v>
                      </c:pt>
                      <c:pt idx="77">
                        <c:v>45444</c:v>
                      </c:pt>
                      <c:pt idx="78">
                        <c:v>45474</c:v>
                      </c:pt>
                      <c:pt idx="79">
                        <c:v>45505</c:v>
                      </c:pt>
                      <c:pt idx="80">
                        <c:v>45536</c:v>
                      </c:pt>
                      <c:pt idx="81">
                        <c:v>45566</c:v>
                      </c:pt>
                      <c:pt idx="82">
                        <c:v>45597</c:v>
                      </c:pt>
                      <c:pt idx="83">
                        <c:v>45627</c:v>
                      </c:pt>
                      <c:pt idx="84">
                        <c:v>45658</c:v>
                      </c:pt>
                      <c:pt idx="85">
                        <c:v>45689</c:v>
                      </c:pt>
                      <c:pt idx="86">
                        <c:v>45717</c:v>
                      </c:pt>
                      <c:pt idx="87">
                        <c:v>45748</c:v>
                      </c:pt>
                      <c:pt idx="88">
                        <c:v>45778</c:v>
                      </c:pt>
                      <c:pt idx="89">
                        <c:v>45809</c:v>
                      </c:pt>
                      <c:pt idx="90">
                        <c:v>45839</c:v>
                      </c:pt>
                      <c:pt idx="91">
                        <c:v>45870</c:v>
                      </c:pt>
                      <c:pt idx="92">
                        <c:v>45901</c:v>
                      </c:pt>
                      <c:pt idx="93">
                        <c:v>45931</c:v>
                      </c:pt>
                      <c:pt idx="94">
                        <c:v>45962</c:v>
                      </c:pt>
                      <c:pt idx="95">
                        <c:v>45992</c:v>
                      </c:pt>
                      <c:pt idx="96">
                        <c:v>46023</c:v>
                      </c:pt>
                      <c:pt idx="97">
                        <c:v>46054</c:v>
                      </c:pt>
                      <c:pt idx="98">
                        <c:v>46082</c:v>
                      </c:pt>
                      <c:pt idx="99">
                        <c:v>46113</c:v>
                      </c:pt>
                      <c:pt idx="100">
                        <c:v>46143</c:v>
                      </c:pt>
                      <c:pt idx="101">
                        <c:v>46174</c:v>
                      </c:pt>
                      <c:pt idx="102">
                        <c:v>46204</c:v>
                      </c:pt>
                      <c:pt idx="103">
                        <c:v>46235</c:v>
                      </c:pt>
                      <c:pt idx="104">
                        <c:v>46266</c:v>
                      </c:pt>
                      <c:pt idx="105">
                        <c:v>46296</c:v>
                      </c:pt>
                      <c:pt idx="106">
                        <c:v>46327</c:v>
                      </c:pt>
                      <c:pt idx="107">
                        <c:v>46357</c:v>
                      </c:pt>
                      <c:pt idx="108">
                        <c:v>46388</c:v>
                      </c:pt>
                      <c:pt idx="109">
                        <c:v>46419</c:v>
                      </c:pt>
                      <c:pt idx="110">
                        <c:v>46447</c:v>
                      </c:pt>
                      <c:pt idx="111">
                        <c:v>46478</c:v>
                      </c:pt>
                      <c:pt idx="112">
                        <c:v>46508</c:v>
                      </c:pt>
                      <c:pt idx="113">
                        <c:v>46539</c:v>
                      </c:pt>
                      <c:pt idx="114">
                        <c:v>46569</c:v>
                      </c:pt>
                      <c:pt idx="115">
                        <c:v>46600</c:v>
                      </c:pt>
                      <c:pt idx="116">
                        <c:v>46631</c:v>
                      </c:pt>
                      <c:pt idx="117">
                        <c:v>46661</c:v>
                      </c:pt>
                      <c:pt idx="118">
                        <c:v>46692</c:v>
                      </c:pt>
                      <c:pt idx="119">
                        <c:v>46722</c:v>
                      </c:pt>
                      <c:pt idx="120">
                        <c:v>46752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Прогноз_первичка!$E$2:$E$122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64" formatCode="0">
                        <c:v>217463</c:v>
                      </c:pt>
                      <c:pt idx="65" formatCode="0">
                        <c:v>226274.18378847759</c:v>
                      </c:pt>
                      <c:pt idx="66" formatCode="0">
                        <c:v>230589.6266117671</c:v>
                      </c:pt>
                      <c:pt idx="67" formatCode="0">
                        <c:v>234546.35189216441</c:v>
                      </c:pt>
                      <c:pt idx="68" formatCode="0">
                        <c:v>237207.11981830813</c:v>
                      </c:pt>
                      <c:pt idx="69" formatCode="0">
                        <c:v>240959.73178895778</c:v>
                      </c:pt>
                      <c:pt idx="70" formatCode="0">
                        <c:v>243857.00970216127</c:v>
                      </c:pt>
                      <c:pt idx="71" formatCode="0">
                        <c:v>248200.64448323566</c:v>
                      </c:pt>
                      <c:pt idx="72" formatCode="0">
                        <c:v>250076.62017184327</c:v>
                      </c:pt>
                      <c:pt idx="73" formatCode="0">
                        <c:v>252075.05230911425</c:v>
                      </c:pt>
                      <c:pt idx="74" formatCode="0">
                        <c:v>256908.92104226595</c:v>
                      </c:pt>
                      <c:pt idx="75" formatCode="0">
                        <c:v>260443.44457772674</c:v>
                      </c:pt>
                      <c:pt idx="76" formatCode="0">
                        <c:v>262618.05966881057</c:v>
                      </c:pt>
                      <c:pt idx="77" formatCode="0">
                        <c:v>266374.63953415374</c:v>
                      </c:pt>
                      <c:pt idx="78" formatCode="0">
                        <c:v>269354.61218041752</c:v>
                      </c:pt>
                      <c:pt idx="79" formatCode="0">
                        <c:v>272381.78944283433</c:v>
                      </c:pt>
                      <c:pt idx="80" formatCode="0">
                        <c:v>274328.91911707306</c:v>
                      </c:pt>
                      <c:pt idx="81" formatCode="0">
                        <c:v>277504.49252840114</c:v>
                      </c:pt>
                      <c:pt idx="82" formatCode="0">
                        <c:v>279919.57667596772</c:v>
                      </c:pt>
                      <c:pt idx="83" formatCode="0">
                        <c:v>283850.87327251711</c:v>
                      </c:pt>
                      <c:pt idx="84" formatCode="0">
                        <c:v>285368.12250027468</c:v>
                      </c:pt>
                      <c:pt idx="85" formatCode="0">
                        <c:v>287050.24865938543</c:v>
                      </c:pt>
                      <c:pt idx="86" formatCode="0">
                        <c:v>291602.1802429597</c:v>
                      </c:pt>
                      <c:pt idx="87" formatCode="0">
                        <c:v>294883.14440077567</c:v>
                      </c:pt>
                      <c:pt idx="88" formatCode="0">
                        <c:v>296827.99831541348</c:v>
                      </c:pt>
                      <c:pt idx="89" formatCode="0">
                        <c:v>300327.94316889881</c:v>
                      </c:pt>
                      <c:pt idx="90" formatCode="0">
                        <c:v>303119.50181110937</c:v>
                      </c:pt>
                      <c:pt idx="91" formatCode="0">
                        <c:v>305972.85069105413</c:v>
                      </c:pt>
                      <c:pt idx="92" formatCode="0">
                        <c:v>307758.93222634221</c:v>
                      </c:pt>
                      <c:pt idx="93" formatCode="0">
                        <c:v>310784.73629348079</c:v>
                      </c:pt>
                      <c:pt idx="94" formatCode="0">
                        <c:v>313060.06851141265</c:v>
                      </c:pt>
                      <c:pt idx="95" formatCode="0">
                        <c:v>316860.56131878868</c:v>
                      </c:pt>
                      <c:pt idx="96" formatCode="0">
                        <c:v>318255.04113651841</c:v>
                      </c:pt>
                      <c:pt idx="97" formatCode="0">
                        <c:v>319821.6457032623</c:v>
                      </c:pt>
                      <c:pt idx="98" formatCode="0">
                        <c:v>324264.6219675201</c:v>
                      </c:pt>
                      <c:pt idx="99" formatCode="0">
                        <c:v>327442.60297333286</c:v>
                      </c:pt>
                      <c:pt idx="100" formatCode="0">
                        <c:v>329289.92516374303</c:v>
                      </c:pt>
                      <c:pt idx="101" formatCode="0">
                        <c:v>332675.70448238752</c:v>
                      </c:pt>
                      <c:pt idx="102" formatCode="0">
                        <c:v>335380.35667656659</c:v>
                      </c:pt>
                      <c:pt idx="103" formatCode="0">
                        <c:v>338150.94425389293</c:v>
                      </c:pt>
                      <c:pt idx="104" formatCode="0">
                        <c:v>339858.09602358576</c:v>
                      </c:pt>
                      <c:pt idx="105" formatCode="0">
                        <c:v>342808.52068972372</c:v>
                      </c:pt>
                      <c:pt idx="106" formatCode="0">
                        <c:v>345011.77091341105</c:v>
                      </c:pt>
                      <c:pt idx="107" formatCode="0">
                        <c:v>348743.2508261216</c:v>
                      </c:pt>
                      <c:pt idx="108" formatCode="0">
                        <c:v>350071.58016728092</c:v>
                      </c:pt>
                      <c:pt idx="109" formatCode="0">
                        <c:v>351574.7090393902</c:v>
                      </c:pt>
                      <c:pt idx="110" formatCode="0">
                        <c:v>355956.71358865942</c:v>
                      </c:pt>
                      <c:pt idx="111" formatCode="0">
                        <c:v>359076.07098704961</c:v>
                      </c:pt>
                      <c:pt idx="112" formatCode="0">
                        <c:v>360866.97509020637</c:v>
                      </c:pt>
                      <c:pt idx="113" formatCode="0">
                        <c:v>364185.37720365112</c:v>
                      </c:pt>
                      <c:pt idx="114" formatCode="0">
                        <c:v>366838.09944285807</c:v>
                      </c:pt>
                      <c:pt idx="115" formatCode="0">
                        <c:v>369558.57557728805</c:v>
                      </c:pt>
                      <c:pt idx="116" formatCode="0">
                        <c:v>371217.3343491843</c:v>
                      </c:pt>
                      <c:pt idx="117" formatCode="0">
                        <c:v>374120.99194062571</c:v>
                      </c:pt>
                      <c:pt idx="118" formatCode="0">
                        <c:v>376279.01531727402</c:v>
                      </c:pt>
                      <c:pt idx="119" formatCode="0">
                        <c:v>379966.72910549963</c:v>
                      </c:pt>
                      <c:pt idx="120" formatCode="0">
                        <c:v>381211.25387040508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D5A-44A0-BB60-82FD7DB566FB}"/>
                  </c:ext>
                </c:extLst>
              </c15:ser>
            </c15:filteredLineSeries>
          </c:ext>
        </c:extLst>
      </c:lineChart>
      <c:dateAx>
        <c:axId val="35573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472767"/>
        <c:crosses val="autoZero"/>
        <c:auto val="1"/>
        <c:lblOffset val="100"/>
        <c:baseTimeUnit val="months"/>
      </c:dateAx>
      <c:valAx>
        <c:axId val="213847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layout>
            <c:manualLayout>
              <c:xMode val="edge"/>
              <c:yMode val="edge"/>
              <c:x val="9.6618357487922701E-3"/>
              <c:y val="0.24275124700321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73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Динамика и прогноз стоимости 1 кв.м вторичного рынка в Спб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v>Нижняя граница дов.интервала</c:v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Прогноз_вторичка!$A$2:$A$122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Прогноз_вторичка!$D$2:$D$122</c:f>
              <c:numCache>
                <c:formatCode>General</c:formatCode>
                <c:ptCount val="121"/>
                <c:pt idx="64" formatCode="0">
                  <c:v>192528</c:v>
                </c:pt>
                <c:pt idx="65" formatCode="0">
                  <c:v>187821.93888772946</c:v>
                </c:pt>
                <c:pt idx="66" formatCode="0">
                  <c:v>188188.3155997938</c:v>
                </c:pt>
                <c:pt idx="67" formatCode="0">
                  <c:v>188429.10959379471</c:v>
                </c:pt>
                <c:pt idx="68" formatCode="0">
                  <c:v>188943.87028609071</c:v>
                </c:pt>
                <c:pt idx="69" formatCode="0">
                  <c:v>190498.10121085084</c:v>
                </c:pt>
                <c:pt idx="70" formatCode="0">
                  <c:v>191095.68627099157</c:v>
                </c:pt>
                <c:pt idx="71" formatCode="0">
                  <c:v>193014.24685582996</c:v>
                </c:pt>
                <c:pt idx="72" formatCode="0">
                  <c:v>193481.70173875094</c:v>
                </c:pt>
                <c:pt idx="73" formatCode="0">
                  <c:v>194663.18362297842</c:v>
                </c:pt>
                <c:pt idx="74" formatCode="0">
                  <c:v>195983.16181861039</c:v>
                </c:pt>
                <c:pt idx="75" formatCode="0">
                  <c:v>198406.02036048382</c:v>
                </c:pt>
                <c:pt idx="76" formatCode="0">
                  <c:v>200569.82097688859</c:v>
                </c:pt>
                <c:pt idx="77" formatCode="0">
                  <c:v>199978.63213215629</c:v>
                </c:pt>
                <c:pt idx="78" formatCode="0">
                  <c:v>200767.57389539335</c:v>
                </c:pt>
                <c:pt idx="79" formatCode="0">
                  <c:v>201358.34176761768</c:v>
                </c:pt>
                <c:pt idx="80" formatCode="0">
                  <c:v>202170.28777285622</c:v>
                </c:pt>
                <c:pt idx="81" formatCode="0">
                  <c:v>203981.57108445669</c:v>
                </c:pt>
                <c:pt idx="82" formatCode="0">
                  <c:v>204804.68638338294</c:v>
                </c:pt>
                <c:pt idx="83" formatCode="0">
                  <c:v>206923.39047431122</c:v>
                </c:pt>
                <c:pt idx="84" formatCode="0">
                  <c:v>207570.13197777054</c:v>
                </c:pt>
                <c:pt idx="85" formatCode="0">
                  <c:v>208913.48402519323</c:v>
                </c:pt>
                <c:pt idx="86" formatCode="0">
                  <c:v>210380.59002996501</c:v>
                </c:pt>
                <c:pt idx="87" formatCode="0">
                  <c:v>212937.95292717556</c:v>
                </c:pt>
                <c:pt idx="88" formatCode="0">
                  <c:v>215225.34105867086</c:v>
                </c:pt>
                <c:pt idx="89" formatCode="0">
                  <c:v>214748.67915393767</c:v>
                </c:pt>
                <c:pt idx="90" formatCode="0">
                  <c:v>215643.28239076294</c:v>
                </c:pt>
                <c:pt idx="91" formatCode="0">
                  <c:v>216332.30847906473</c:v>
                </c:pt>
                <c:pt idx="92" formatCode="0">
                  <c:v>217235.92166772837</c:v>
                </c:pt>
                <c:pt idx="93" formatCode="0">
                  <c:v>219132.97231121711</c:v>
                </c:pt>
                <c:pt idx="94" formatCode="0">
                  <c:v>220036.54777298425</c:v>
                </c:pt>
                <c:pt idx="95" formatCode="0">
                  <c:v>222230.91659895389</c:v>
                </c:pt>
                <c:pt idx="96" formatCode="0">
                  <c:v>222948.97204598883</c:v>
                </c:pt>
                <c:pt idx="97" formatCode="0">
                  <c:v>224359.67579851966</c:v>
                </c:pt>
                <c:pt idx="98" formatCode="0">
                  <c:v>225890.51260514709</c:v>
                </c:pt>
                <c:pt idx="99" formatCode="0">
                  <c:v>228508.28671354923</c:v>
                </c:pt>
                <c:pt idx="100" formatCode="0">
                  <c:v>230853.03364298516</c:v>
                </c:pt>
                <c:pt idx="101" formatCode="0">
                  <c:v>230431.14749367675</c:v>
                </c:pt>
                <c:pt idx="102" formatCode="0">
                  <c:v>231377.68238912508</c:v>
                </c:pt>
                <c:pt idx="103" formatCode="0">
                  <c:v>232116.22979887083</c:v>
                </c:pt>
                <c:pt idx="104" formatCode="0">
                  <c:v>233067.12560123537</c:v>
                </c:pt>
                <c:pt idx="105" formatCode="0">
                  <c:v>235009.37512800947</c:v>
                </c:pt>
                <c:pt idx="106" formatCode="0">
                  <c:v>235956.20609963467</c:v>
                </c:pt>
                <c:pt idx="107" formatCode="0">
                  <c:v>238192.01453373229</c:v>
                </c:pt>
                <c:pt idx="108" formatCode="0">
                  <c:v>238949.80976207127</c:v>
                </c:pt>
                <c:pt idx="109" formatCode="0">
                  <c:v>240398.65942973108</c:v>
                </c:pt>
                <c:pt idx="110" formatCode="0">
                  <c:v>241966.14524129539</c:v>
                </c:pt>
                <c:pt idx="111" formatCode="0">
                  <c:v>244619.16035944357</c:v>
                </c:pt>
                <c:pt idx="112" formatCode="0">
                  <c:v>246997.82201747986</c:v>
                </c:pt>
                <c:pt idx="113" formatCode="0">
                  <c:v>246608.74396708279</c:v>
                </c:pt>
                <c:pt idx="114" formatCode="0">
                  <c:v>247586.75589627822</c:v>
                </c:pt>
                <c:pt idx="115" formatCode="0">
                  <c:v>248355.66317708389</c:v>
                </c:pt>
                <c:pt idx="116" formatCode="0">
                  <c:v>249335.86108830359</c:v>
                </c:pt>
                <c:pt idx="117" formatCode="0">
                  <c:v>251306.41005537019</c:v>
                </c:pt>
                <c:pt idx="118" formatCode="0">
                  <c:v>252280.58897935774</c:v>
                </c:pt>
                <c:pt idx="119" formatCode="0">
                  <c:v>254542.84149608252</c:v>
                </c:pt>
                <c:pt idx="120" formatCode="0">
                  <c:v>255300.90718248364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B-4274-A9D5-F408D6CBC305}"/>
            </c:ext>
          </c:extLst>
        </c:ser>
        <c:ser>
          <c:idx val="4"/>
          <c:order val="4"/>
          <c:tx>
            <c:v>Верхняя граница дов.интервала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val>
            <c:numRef>
              <c:f>Прогноз_вторичка!$F$2:$F$122</c:f>
              <c:numCache>
                <c:formatCode>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15465.061189173837</c:v>
                </c:pt>
                <c:pt idx="66">
                  <c:v>17304.31853291986</c:v>
                </c:pt>
                <c:pt idx="67">
                  <c:v>18972.3779782817</c:v>
                </c:pt>
                <c:pt idx="68">
                  <c:v>20511.061764502374</c:v>
                </c:pt>
                <c:pt idx="69">
                  <c:v>21947.608158847725</c:v>
                </c:pt>
                <c:pt idx="70">
                  <c:v>23300.92599121941</c:v>
                </c:pt>
                <c:pt idx="71">
                  <c:v>24584.773285620555</c:v>
                </c:pt>
                <c:pt idx="72">
                  <c:v>25809.528445940057</c:v>
                </c:pt>
                <c:pt idx="73">
                  <c:v>26983.248019350809</c:v>
                </c:pt>
                <c:pt idx="74">
                  <c:v>28112.333611026115</c:v>
                </c:pt>
                <c:pt idx="75">
                  <c:v>29201.971150754776</c:v>
                </c:pt>
                <c:pt idx="76">
                  <c:v>30256.430822317547</c:v>
                </c:pt>
                <c:pt idx="77">
                  <c:v>31283.204217265593</c:v>
                </c:pt>
                <c:pt idx="78">
                  <c:v>32277.331458666187</c:v>
                </c:pt>
                <c:pt idx="79">
                  <c:v>33245.443147581245</c:v>
                </c:pt>
                <c:pt idx="80">
                  <c:v>34189.756307916832</c:v>
                </c:pt>
                <c:pt idx="81">
                  <c:v>35112.197928581503</c:v>
                </c:pt>
                <c:pt idx="82">
                  <c:v>36014.455283382151</c:v>
                </c:pt>
                <c:pt idx="83">
                  <c:v>36898.015565603506</c:v>
                </c:pt>
                <c:pt idx="84">
                  <c:v>37764.197484846285</c:v>
                </c:pt>
                <c:pt idx="85">
                  <c:v>38614.176731866668</c:v>
                </c:pt>
                <c:pt idx="86">
                  <c:v>39449.006705262349</c:v>
                </c:pt>
                <c:pt idx="87">
                  <c:v>40269.635534316767</c:v>
                </c:pt>
                <c:pt idx="88">
                  <c:v>41076.920175698411</c:v>
                </c:pt>
                <c:pt idx="89">
                  <c:v>41874.639690648299</c:v>
                </c:pt>
                <c:pt idx="90">
                  <c:v>42657.443984872487</c:v>
                </c:pt>
                <c:pt idx="91">
                  <c:v>43429.039241632621</c:v>
                </c:pt>
                <c:pt idx="92">
                  <c:v>44190.018035118002</c:v>
                </c:pt>
                <c:pt idx="93">
                  <c:v>44940.924992006156</c:v>
                </c:pt>
                <c:pt idx="94">
                  <c:v>45682.262021125003</c:v>
                </c:pt>
                <c:pt idx="95">
                  <c:v>46414.49283326359</c:v>
                </c:pt>
                <c:pt idx="96">
                  <c:v>47138.046865355165</c:v>
                </c:pt>
                <c:pt idx="97">
                  <c:v>47853.322702159319</c:v>
                </c:pt>
                <c:pt idx="98">
                  <c:v>48560.691071843612</c:v>
                </c:pt>
                <c:pt idx="99">
                  <c:v>49260.497478514852</c:v>
                </c:pt>
                <c:pt idx="100">
                  <c:v>49953.064524015295</c:v>
                </c:pt>
                <c:pt idx="101">
                  <c:v>50641.232528115623</c:v>
                </c:pt>
                <c:pt idx="102">
                  <c:v>51320.17350509364</c:v>
                </c:pt>
                <c:pt idx="103">
                  <c:v>51992.72611896586</c:v>
                </c:pt>
                <c:pt idx="104">
                  <c:v>52659.139685049478</c:v>
                </c:pt>
                <c:pt idx="105">
                  <c:v>53319.648875366896</c:v>
                </c:pt>
                <c:pt idx="106">
                  <c:v>53974.474884769559</c:v>
                </c:pt>
                <c:pt idx="107">
                  <c:v>54623.826480652293</c:v>
                </c:pt>
                <c:pt idx="108">
                  <c:v>55267.900950135692</c:v>
                </c:pt>
                <c:pt idx="109">
                  <c:v>55906.884956681868</c:v>
                </c:pt>
                <c:pt idx="110">
                  <c:v>56540.955316492473</c:v>
                </c:pt>
                <c:pt idx="111">
                  <c:v>57170.279703671695</c:v>
                </c:pt>
                <c:pt idx="112">
                  <c:v>57795.017291971366</c:v>
                </c:pt>
                <c:pt idx="113">
                  <c:v>58417.569098249049</c:v>
                </c:pt>
                <c:pt idx="114">
                  <c:v>59033.556007732841</c:v>
                </c:pt>
                <c:pt idx="115">
                  <c:v>59645.388879485196</c:v>
                </c:pt>
                <c:pt idx="116">
                  <c:v>60253.198227858433</c:v>
                </c:pt>
                <c:pt idx="117">
                  <c:v>60857.108537590946</c:v>
                </c:pt>
                <c:pt idx="118">
                  <c:v>61457.238642269047</c:v>
                </c:pt>
                <c:pt idx="119">
                  <c:v>62053.702072897257</c:v>
                </c:pt>
                <c:pt idx="120">
                  <c:v>62627.569015735062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B-4274-A9D5-F408D6CBC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190047"/>
        <c:axId val="2136191007"/>
      </c:areaChart>
      <c:lineChart>
        <c:grouping val="standard"/>
        <c:varyColors val="0"/>
        <c:ser>
          <c:idx val="1"/>
          <c:order val="1"/>
          <c:tx>
            <c:v>Прогноз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Прогноз_вторичка!$A$2:$A$122</c:f>
              <c:numCache>
                <c:formatCode>mmm\-yy</c:formatCode>
                <c:ptCount val="121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  <c:pt idx="120">
                  <c:v>46752</c:v>
                </c:pt>
              </c:numCache>
            </c:numRef>
          </c:cat>
          <c:val>
            <c:numRef>
              <c:f>Прогноз_вторичка!$C$2:$C$122</c:f>
              <c:numCache>
                <c:formatCode>General</c:formatCode>
                <c:ptCount val="121"/>
                <c:pt idx="64" formatCode="0">
                  <c:v>192528</c:v>
                </c:pt>
                <c:pt idx="65" formatCode="0">
                  <c:v>195554.46948231637</c:v>
                </c:pt>
                <c:pt idx="66" formatCode="0">
                  <c:v>196840.47486625373</c:v>
                </c:pt>
                <c:pt idx="67" formatCode="0">
                  <c:v>197915.29858293556</c:v>
                </c:pt>
                <c:pt idx="68" formatCode="0">
                  <c:v>199199.40116834189</c:v>
                </c:pt>
                <c:pt idx="69" formatCode="0">
                  <c:v>201471.90529027471</c:v>
                </c:pt>
                <c:pt idx="70" formatCode="0">
                  <c:v>202746.14926660128</c:v>
                </c:pt>
                <c:pt idx="71" formatCode="0">
                  <c:v>205306.63349864024</c:v>
                </c:pt>
                <c:pt idx="72" formatCode="0">
                  <c:v>206386.46596172097</c:v>
                </c:pt>
                <c:pt idx="73" formatCode="0">
                  <c:v>208154.80763265383</c:v>
                </c:pt>
                <c:pt idx="74" formatCode="0">
                  <c:v>210039.32862412345</c:v>
                </c:pt>
                <c:pt idx="75" formatCode="0">
                  <c:v>213007.00593586121</c:v>
                </c:pt>
                <c:pt idx="76" formatCode="0">
                  <c:v>215698.03638804736</c:v>
                </c:pt>
                <c:pt idx="77" formatCode="0">
                  <c:v>215620.23424078908</c:v>
                </c:pt>
                <c:pt idx="78" formatCode="0">
                  <c:v>216906.23962472644</c:v>
                </c:pt>
                <c:pt idx="79" formatCode="0">
                  <c:v>217981.0633414083</c:v>
                </c:pt>
                <c:pt idx="80" formatCode="0">
                  <c:v>219265.16592681463</c:v>
                </c:pt>
                <c:pt idx="81" formatCode="0">
                  <c:v>221537.67004874744</c:v>
                </c:pt>
                <c:pt idx="82" formatCode="0">
                  <c:v>222811.91402507402</c:v>
                </c:pt>
                <c:pt idx="83" formatCode="0">
                  <c:v>225372.39825711297</c:v>
                </c:pt>
                <c:pt idx="84" formatCode="0">
                  <c:v>226452.23072019368</c:v>
                </c:pt>
                <c:pt idx="85" formatCode="0">
                  <c:v>228220.57239112657</c:v>
                </c:pt>
                <c:pt idx="86" formatCode="0">
                  <c:v>230105.09338259618</c:v>
                </c:pt>
                <c:pt idx="87" formatCode="0">
                  <c:v>233072.77069433394</c:v>
                </c:pt>
                <c:pt idx="88" formatCode="0">
                  <c:v>235763.80114652007</c:v>
                </c:pt>
                <c:pt idx="89" formatCode="0">
                  <c:v>235685.99899926182</c:v>
                </c:pt>
                <c:pt idx="90" formatCode="0">
                  <c:v>236972.00438319918</c:v>
                </c:pt>
                <c:pt idx="91" formatCode="0">
                  <c:v>238046.82809988104</c:v>
                </c:pt>
                <c:pt idx="92" formatCode="0">
                  <c:v>239330.93068528737</c:v>
                </c:pt>
                <c:pt idx="93" formatCode="0">
                  <c:v>241603.43480722018</c:v>
                </c:pt>
                <c:pt idx="94" formatCode="0">
                  <c:v>242877.67878354675</c:v>
                </c:pt>
                <c:pt idx="95" formatCode="0">
                  <c:v>245438.16301558568</c:v>
                </c:pt>
                <c:pt idx="96" formatCode="0">
                  <c:v>246517.99547866642</c:v>
                </c:pt>
                <c:pt idx="97" formatCode="0">
                  <c:v>248286.33714959931</c:v>
                </c:pt>
                <c:pt idx="98" formatCode="0">
                  <c:v>250170.85814106889</c:v>
                </c:pt>
                <c:pt idx="99" formatCode="0">
                  <c:v>253138.53545280665</c:v>
                </c:pt>
                <c:pt idx="100" formatCode="0">
                  <c:v>255829.56590499281</c:v>
                </c:pt>
                <c:pt idx="101" formatCode="0">
                  <c:v>255751.76375773456</c:v>
                </c:pt>
                <c:pt idx="102" formatCode="0">
                  <c:v>257037.76914167192</c:v>
                </c:pt>
                <c:pt idx="103" formatCode="0">
                  <c:v>258112.59285835378</c:v>
                </c:pt>
                <c:pt idx="104" formatCode="0">
                  <c:v>259396.69544376011</c:v>
                </c:pt>
                <c:pt idx="105" formatCode="0">
                  <c:v>261669.19956569292</c:v>
                </c:pt>
                <c:pt idx="106" formatCode="0">
                  <c:v>262943.44354201946</c:v>
                </c:pt>
                <c:pt idx="107" formatCode="0">
                  <c:v>265503.92777405842</c:v>
                </c:pt>
                <c:pt idx="108" formatCode="0">
                  <c:v>266583.76023713913</c:v>
                </c:pt>
                <c:pt idx="109" formatCode="0">
                  <c:v>268352.10190807201</c:v>
                </c:pt>
                <c:pt idx="110" formatCode="0">
                  <c:v>270236.62289954163</c:v>
                </c:pt>
                <c:pt idx="111" formatCode="0">
                  <c:v>273204.30021127942</c:v>
                </c:pt>
                <c:pt idx="112" formatCode="0">
                  <c:v>275895.33066346555</c:v>
                </c:pt>
                <c:pt idx="113" formatCode="0">
                  <c:v>275817.5285162073</c:v>
                </c:pt>
                <c:pt idx="114" formatCode="0">
                  <c:v>277103.53390014463</c:v>
                </c:pt>
                <c:pt idx="115" formatCode="0">
                  <c:v>278178.35761682648</c:v>
                </c:pt>
                <c:pt idx="116" formatCode="0">
                  <c:v>279462.46020223282</c:v>
                </c:pt>
                <c:pt idx="117" formatCode="0">
                  <c:v>281734.96432416566</c:v>
                </c:pt>
                <c:pt idx="118" formatCode="0">
                  <c:v>283009.20830049226</c:v>
                </c:pt>
                <c:pt idx="119" formatCode="0">
                  <c:v>285569.69253253116</c:v>
                </c:pt>
                <c:pt idx="120" formatCode="0">
                  <c:v>286614.69169035117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B-4274-A9D5-F408D6CBC305}"/>
            </c:ext>
          </c:extLst>
        </c:ser>
        <c:ser>
          <c:idx val="0"/>
          <c:order val="0"/>
          <c:tx>
            <c:v>Исторические данные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Прогноз_вторичка!$B$2:$B$122</c:f>
              <c:numCache>
                <c:formatCode>0</c:formatCode>
                <c:ptCount val="121"/>
                <c:pt idx="0">
                  <c:v>107039</c:v>
                </c:pt>
                <c:pt idx="1">
                  <c:v>107214</c:v>
                </c:pt>
                <c:pt idx="2">
                  <c:v>107290</c:v>
                </c:pt>
                <c:pt idx="3">
                  <c:v>107472</c:v>
                </c:pt>
                <c:pt idx="4">
                  <c:v>108329</c:v>
                </c:pt>
                <c:pt idx="5">
                  <c:v>108766</c:v>
                </c:pt>
                <c:pt idx="6">
                  <c:v>109045</c:v>
                </c:pt>
                <c:pt idx="7">
                  <c:v>109457</c:v>
                </c:pt>
                <c:pt idx="8">
                  <c:v>110507</c:v>
                </c:pt>
                <c:pt idx="9">
                  <c:v>111410</c:v>
                </c:pt>
                <c:pt idx="10">
                  <c:v>111901</c:v>
                </c:pt>
                <c:pt idx="11">
                  <c:v>114047</c:v>
                </c:pt>
                <c:pt idx="12">
                  <c:v>114102</c:v>
                </c:pt>
                <c:pt idx="13">
                  <c:v>115051</c:v>
                </c:pt>
                <c:pt idx="14">
                  <c:v>117400</c:v>
                </c:pt>
                <c:pt idx="15">
                  <c:v>119409</c:v>
                </c:pt>
                <c:pt idx="16">
                  <c:v>120324</c:v>
                </c:pt>
                <c:pt idx="17">
                  <c:v>121545</c:v>
                </c:pt>
                <c:pt idx="18">
                  <c:v>122688</c:v>
                </c:pt>
                <c:pt idx="19">
                  <c:v>124029</c:v>
                </c:pt>
                <c:pt idx="20">
                  <c:v>124681</c:v>
                </c:pt>
                <c:pt idx="21">
                  <c:v>125238</c:v>
                </c:pt>
                <c:pt idx="22">
                  <c:v>125848</c:v>
                </c:pt>
                <c:pt idx="23">
                  <c:v>127662</c:v>
                </c:pt>
                <c:pt idx="24">
                  <c:v>127728</c:v>
                </c:pt>
                <c:pt idx="25">
                  <c:v>128598</c:v>
                </c:pt>
                <c:pt idx="26">
                  <c:v>129431</c:v>
                </c:pt>
                <c:pt idx="27">
                  <c:v>129533</c:v>
                </c:pt>
                <c:pt idx="28">
                  <c:v>130262</c:v>
                </c:pt>
                <c:pt idx="29">
                  <c:v>130015</c:v>
                </c:pt>
                <c:pt idx="30">
                  <c:v>131886</c:v>
                </c:pt>
                <c:pt idx="31">
                  <c:v>133021</c:v>
                </c:pt>
                <c:pt idx="32">
                  <c:v>135235</c:v>
                </c:pt>
                <c:pt idx="33">
                  <c:v>141553</c:v>
                </c:pt>
                <c:pt idx="34">
                  <c:v>145309</c:v>
                </c:pt>
                <c:pt idx="35">
                  <c:v>149973</c:v>
                </c:pt>
                <c:pt idx="36">
                  <c:v>154098</c:v>
                </c:pt>
                <c:pt idx="37">
                  <c:v>158461</c:v>
                </c:pt>
                <c:pt idx="38">
                  <c:v>161564</c:v>
                </c:pt>
                <c:pt idx="39">
                  <c:v>168923</c:v>
                </c:pt>
                <c:pt idx="40">
                  <c:v>175822</c:v>
                </c:pt>
                <c:pt idx="41">
                  <c:v>175323</c:v>
                </c:pt>
                <c:pt idx="42">
                  <c:v>176529</c:v>
                </c:pt>
                <c:pt idx="43">
                  <c:v>175056</c:v>
                </c:pt>
                <c:pt idx="44">
                  <c:v>172698</c:v>
                </c:pt>
                <c:pt idx="45">
                  <c:v>173837</c:v>
                </c:pt>
                <c:pt idx="46">
                  <c:v>172865</c:v>
                </c:pt>
                <c:pt idx="47">
                  <c:v>173712</c:v>
                </c:pt>
                <c:pt idx="48">
                  <c:v>173833</c:v>
                </c:pt>
                <c:pt idx="49">
                  <c:v>175807</c:v>
                </c:pt>
                <c:pt idx="50">
                  <c:v>184743</c:v>
                </c:pt>
                <c:pt idx="51">
                  <c:v>201437</c:v>
                </c:pt>
                <c:pt idx="52">
                  <c:v>198015</c:v>
                </c:pt>
                <c:pt idx="53">
                  <c:v>198051</c:v>
                </c:pt>
                <c:pt idx="54">
                  <c:v>199949</c:v>
                </c:pt>
                <c:pt idx="55">
                  <c:v>199807</c:v>
                </c:pt>
                <c:pt idx="56">
                  <c:v>198503</c:v>
                </c:pt>
                <c:pt idx="57">
                  <c:v>197328</c:v>
                </c:pt>
                <c:pt idx="58">
                  <c:v>195506</c:v>
                </c:pt>
                <c:pt idx="59">
                  <c:v>195401</c:v>
                </c:pt>
                <c:pt idx="60">
                  <c:v>195349</c:v>
                </c:pt>
                <c:pt idx="61">
                  <c:v>194346</c:v>
                </c:pt>
                <c:pt idx="62">
                  <c:v>193929</c:v>
                </c:pt>
                <c:pt idx="63">
                  <c:v>192893</c:v>
                </c:pt>
                <c:pt idx="64">
                  <c:v>192528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B-4274-A9D5-F408D6CBC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190047"/>
        <c:axId val="21361910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Прогноз_вторичка!$E$1</c15:sqref>
                        </c15:formulaRef>
                      </c:ext>
                    </c:extLst>
                    <c:strCache>
                      <c:ptCount val="1"/>
                      <c:pt idx="0">
                        <c:v>Привязка высокой вероятности(Стоимость (руб/кв.м))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Прогноз_вторичка!$A$2:$A$122</c15:sqref>
                        </c15:formulaRef>
                      </c:ext>
                    </c:extLst>
                    <c:numCache>
                      <c:formatCode>mmm\-yy</c:formatCode>
                      <c:ptCount val="121"/>
                      <c:pt idx="0">
                        <c:v>43101</c:v>
                      </c:pt>
                      <c:pt idx="1">
                        <c:v>43132</c:v>
                      </c:pt>
                      <c:pt idx="2">
                        <c:v>43160</c:v>
                      </c:pt>
                      <c:pt idx="3">
                        <c:v>43191</c:v>
                      </c:pt>
                      <c:pt idx="4">
                        <c:v>43221</c:v>
                      </c:pt>
                      <c:pt idx="5">
                        <c:v>43252</c:v>
                      </c:pt>
                      <c:pt idx="6">
                        <c:v>43282</c:v>
                      </c:pt>
                      <c:pt idx="7">
                        <c:v>43313</c:v>
                      </c:pt>
                      <c:pt idx="8">
                        <c:v>43344</c:v>
                      </c:pt>
                      <c:pt idx="9">
                        <c:v>43374</c:v>
                      </c:pt>
                      <c:pt idx="10">
                        <c:v>43405</c:v>
                      </c:pt>
                      <c:pt idx="11">
                        <c:v>43435</c:v>
                      </c:pt>
                      <c:pt idx="12">
                        <c:v>43466</c:v>
                      </c:pt>
                      <c:pt idx="13">
                        <c:v>43497</c:v>
                      </c:pt>
                      <c:pt idx="14">
                        <c:v>43525</c:v>
                      </c:pt>
                      <c:pt idx="15">
                        <c:v>43556</c:v>
                      </c:pt>
                      <c:pt idx="16">
                        <c:v>43586</c:v>
                      </c:pt>
                      <c:pt idx="17">
                        <c:v>43617</c:v>
                      </c:pt>
                      <c:pt idx="18">
                        <c:v>43647</c:v>
                      </c:pt>
                      <c:pt idx="19">
                        <c:v>43678</c:v>
                      </c:pt>
                      <c:pt idx="20">
                        <c:v>43709</c:v>
                      </c:pt>
                      <c:pt idx="21">
                        <c:v>43739</c:v>
                      </c:pt>
                      <c:pt idx="22">
                        <c:v>43770</c:v>
                      </c:pt>
                      <c:pt idx="23">
                        <c:v>43800</c:v>
                      </c:pt>
                      <c:pt idx="24">
                        <c:v>43831</c:v>
                      </c:pt>
                      <c:pt idx="25">
                        <c:v>43862</c:v>
                      </c:pt>
                      <c:pt idx="26">
                        <c:v>43891</c:v>
                      </c:pt>
                      <c:pt idx="27">
                        <c:v>43922</c:v>
                      </c:pt>
                      <c:pt idx="28">
                        <c:v>43952</c:v>
                      </c:pt>
                      <c:pt idx="29">
                        <c:v>43983</c:v>
                      </c:pt>
                      <c:pt idx="30">
                        <c:v>44013</c:v>
                      </c:pt>
                      <c:pt idx="31">
                        <c:v>44044</c:v>
                      </c:pt>
                      <c:pt idx="32">
                        <c:v>44075</c:v>
                      </c:pt>
                      <c:pt idx="33">
                        <c:v>44105</c:v>
                      </c:pt>
                      <c:pt idx="34">
                        <c:v>44136</c:v>
                      </c:pt>
                      <c:pt idx="35">
                        <c:v>44166</c:v>
                      </c:pt>
                      <c:pt idx="36">
                        <c:v>44197</c:v>
                      </c:pt>
                      <c:pt idx="37">
                        <c:v>44228</c:v>
                      </c:pt>
                      <c:pt idx="38">
                        <c:v>44256</c:v>
                      </c:pt>
                      <c:pt idx="39">
                        <c:v>44287</c:v>
                      </c:pt>
                      <c:pt idx="40">
                        <c:v>44317</c:v>
                      </c:pt>
                      <c:pt idx="41">
                        <c:v>44348</c:v>
                      </c:pt>
                      <c:pt idx="42">
                        <c:v>44378</c:v>
                      </c:pt>
                      <c:pt idx="43">
                        <c:v>44409</c:v>
                      </c:pt>
                      <c:pt idx="44">
                        <c:v>44440</c:v>
                      </c:pt>
                      <c:pt idx="45">
                        <c:v>44470</c:v>
                      </c:pt>
                      <c:pt idx="46">
                        <c:v>44501</c:v>
                      </c:pt>
                      <c:pt idx="47">
                        <c:v>44531</c:v>
                      </c:pt>
                      <c:pt idx="48">
                        <c:v>44562</c:v>
                      </c:pt>
                      <c:pt idx="49">
                        <c:v>44593</c:v>
                      </c:pt>
                      <c:pt idx="50">
                        <c:v>44621</c:v>
                      </c:pt>
                      <c:pt idx="51">
                        <c:v>44652</c:v>
                      </c:pt>
                      <c:pt idx="52">
                        <c:v>44682</c:v>
                      </c:pt>
                      <c:pt idx="53">
                        <c:v>44713</c:v>
                      </c:pt>
                      <c:pt idx="54">
                        <c:v>44743</c:v>
                      </c:pt>
                      <c:pt idx="55">
                        <c:v>44774</c:v>
                      </c:pt>
                      <c:pt idx="56">
                        <c:v>44805</c:v>
                      </c:pt>
                      <c:pt idx="57">
                        <c:v>44835</c:v>
                      </c:pt>
                      <c:pt idx="58">
                        <c:v>44866</c:v>
                      </c:pt>
                      <c:pt idx="59">
                        <c:v>44896</c:v>
                      </c:pt>
                      <c:pt idx="60">
                        <c:v>44927</c:v>
                      </c:pt>
                      <c:pt idx="61">
                        <c:v>44958</c:v>
                      </c:pt>
                      <c:pt idx="62">
                        <c:v>44986</c:v>
                      </c:pt>
                      <c:pt idx="63">
                        <c:v>45017</c:v>
                      </c:pt>
                      <c:pt idx="64">
                        <c:v>45047</c:v>
                      </c:pt>
                      <c:pt idx="65">
                        <c:v>45078</c:v>
                      </c:pt>
                      <c:pt idx="66">
                        <c:v>45108</c:v>
                      </c:pt>
                      <c:pt idx="67">
                        <c:v>45139</c:v>
                      </c:pt>
                      <c:pt idx="68">
                        <c:v>45170</c:v>
                      </c:pt>
                      <c:pt idx="69">
                        <c:v>45200</c:v>
                      </c:pt>
                      <c:pt idx="70">
                        <c:v>45231</c:v>
                      </c:pt>
                      <c:pt idx="71">
                        <c:v>45261</c:v>
                      </c:pt>
                      <c:pt idx="72">
                        <c:v>45292</c:v>
                      </c:pt>
                      <c:pt idx="73">
                        <c:v>45323</c:v>
                      </c:pt>
                      <c:pt idx="74">
                        <c:v>45352</c:v>
                      </c:pt>
                      <c:pt idx="75">
                        <c:v>45383</c:v>
                      </c:pt>
                      <c:pt idx="76">
                        <c:v>45413</c:v>
                      </c:pt>
                      <c:pt idx="77">
                        <c:v>45444</c:v>
                      </c:pt>
                      <c:pt idx="78">
                        <c:v>45474</c:v>
                      </c:pt>
                      <c:pt idx="79">
                        <c:v>45505</c:v>
                      </c:pt>
                      <c:pt idx="80">
                        <c:v>45536</c:v>
                      </c:pt>
                      <c:pt idx="81">
                        <c:v>45566</c:v>
                      </c:pt>
                      <c:pt idx="82">
                        <c:v>45597</c:v>
                      </c:pt>
                      <c:pt idx="83">
                        <c:v>45627</c:v>
                      </c:pt>
                      <c:pt idx="84">
                        <c:v>45658</c:v>
                      </c:pt>
                      <c:pt idx="85">
                        <c:v>45689</c:v>
                      </c:pt>
                      <c:pt idx="86">
                        <c:v>45717</c:v>
                      </c:pt>
                      <c:pt idx="87">
                        <c:v>45748</c:v>
                      </c:pt>
                      <c:pt idx="88">
                        <c:v>45778</c:v>
                      </c:pt>
                      <c:pt idx="89">
                        <c:v>45809</c:v>
                      </c:pt>
                      <c:pt idx="90">
                        <c:v>45839</c:v>
                      </c:pt>
                      <c:pt idx="91">
                        <c:v>45870</c:v>
                      </c:pt>
                      <c:pt idx="92">
                        <c:v>45901</c:v>
                      </c:pt>
                      <c:pt idx="93">
                        <c:v>45931</c:v>
                      </c:pt>
                      <c:pt idx="94">
                        <c:v>45962</c:v>
                      </c:pt>
                      <c:pt idx="95">
                        <c:v>45992</c:v>
                      </c:pt>
                      <c:pt idx="96">
                        <c:v>46023</c:v>
                      </c:pt>
                      <c:pt idx="97">
                        <c:v>46054</c:v>
                      </c:pt>
                      <c:pt idx="98">
                        <c:v>46082</c:v>
                      </c:pt>
                      <c:pt idx="99">
                        <c:v>46113</c:v>
                      </c:pt>
                      <c:pt idx="100">
                        <c:v>46143</c:v>
                      </c:pt>
                      <c:pt idx="101">
                        <c:v>46174</c:v>
                      </c:pt>
                      <c:pt idx="102">
                        <c:v>46204</c:v>
                      </c:pt>
                      <c:pt idx="103">
                        <c:v>46235</c:v>
                      </c:pt>
                      <c:pt idx="104">
                        <c:v>46266</c:v>
                      </c:pt>
                      <c:pt idx="105">
                        <c:v>46296</c:v>
                      </c:pt>
                      <c:pt idx="106">
                        <c:v>46327</c:v>
                      </c:pt>
                      <c:pt idx="107">
                        <c:v>46357</c:v>
                      </c:pt>
                      <c:pt idx="108">
                        <c:v>46388</c:v>
                      </c:pt>
                      <c:pt idx="109">
                        <c:v>46419</c:v>
                      </c:pt>
                      <c:pt idx="110">
                        <c:v>46447</c:v>
                      </c:pt>
                      <c:pt idx="111">
                        <c:v>46478</c:v>
                      </c:pt>
                      <c:pt idx="112">
                        <c:v>46508</c:v>
                      </c:pt>
                      <c:pt idx="113">
                        <c:v>46539</c:v>
                      </c:pt>
                      <c:pt idx="114">
                        <c:v>46569</c:v>
                      </c:pt>
                      <c:pt idx="115">
                        <c:v>46600</c:v>
                      </c:pt>
                      <c:pt idx="116">
                        <c:v>46631</c:v>
                      </c:pt>
                      <c:pt idx="117">
                        <c:v>46661</c:v>
                      </c:pt>
                      <c:pt idx="118">
                        <c:v>46692</c:v>
                      </c:pt>
                      <c:pt idx="119">
                        <c:v>46722</c:v>
                      </c:pt>
                      <c:pt idx="120">
                        <c:v>46752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Прогноз_вторичка!$E$2:$E$122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64" formatCode="0">
                        <c:v>192528</c:v>
                      </c:pt>
                      <c:pt idx="65" formatCode="0">
                        <c:v>203287.00007690329</c:v>
                      </c:pt>
                      <c:pt idx="66" formatCode="0">
                        <c:v>205492.63413271366</c:v>
                      </c:pt>
                      <c:pt idx="67" formatCode="0">
                        <c:v>207401.48757207641</c:v>
                      </c:pt>
                      <c:pt idx="68" formatCode="0">
                        <c:v>209454.93205059308</c:v>
                      </c:pt>
                      <c:pt idx="69" formatCode="0">
                        <c:v>212445.70936969857</c:v>
                      </c:pt>
                      <c:pt idx="70" formatCode="0">
                        <c:v>214396.61226221098</c:v>
                      </c:pt>
                      <c:pt idx="71" formatCode="0">
                        <c:v>217599.02014145051</c:v>
                      </c:pt>
                      <c:pt idx="72" formatCode="0">
                        <c:v>219291.230184691</c:v>
                      </c:pt>
                      <c:pt idx="73" formatCode="0">
                        <c:v>221646.43164232923</c:v>
                      </c:pt>
                      <c:pt idx="74" formatCode="0">
                        <c:v>224095.4954296365</c:v>
                      </c:pt>
                      <c:pt idx="75" formatCode="0">
                        <c:v>227607.99151123859</c:v>
                      </c:pt>
                      <c:pt idx="76" formatCode="0">
                        <c:v>230826.25179920613</c:v>
                      </c:pt>
                      <c:pt idx="77" formatCode="0">
                        <c:v>231261.83634942188</c:v>
                      </c:pt>
                      <c:pt idx="78" formatCode="0">
                        <c:v>233044.90535405953</c:v>
                      </c:pt>
                      <c:pt idx="79" formatCode="0">
                        <c:v>234603.78491519892</c:v>
                      </c:pt>
                      <c:pt idx="80" formatCode="0">
                        <c:v>236360.04408077305</c:v>
                      </c:pt>
                      <c:pt idx="81" formatCode="0">
                        <c:v>239093.7690130382</c:v>
                      </c:pt>
                      <c:pt idx="82" formatCode="0">
                        <c:v>240819.14166676509</c:v>
                      </c:pt>
                      <c:pt idx="83" formatCode="0">
                        <c:v>243821.40603991473</c:v>
                      </c:pt>
                      <c:pt idx="84" formatCode="0">
                        <c:v>245334.32946261682</c:v>
                      </c:pt>
                      <c:pt idx="85" formatCode="0">
                        <c:v>247527.6607570599</c:v>
                      </c:pt>
                      <c:pt idx="86" formatCode="0">
                        <c:v>249829.59673522736</c:v>
                      </c:pt>
                      <c:pt idx="87" formatCode="0">
                        <c:v>253207.58846149233</c:v>
                      </c:pt>
                      <c:pt idx="88" formatCode="0">
                        <c:v>256302.26123436927</c:v>
                      </c:pt>
                      <c:pt idx="89" formatCode="0">
                        <c:v>256623.31884458597</c:v>
                      </c:pt>
                      <c:pt idx="90" formatCode="0">
                        <c:v>258300.72637563542</c:v>
                      </c:pt>
                      <c:pt idx="91" formatCode="0">
                        <c:v>259761.34772069735</c:v>
                      </c:pt>
                      <c:pt idx="92" formatCode="0">
                        <c:v>261425.93970284637</c:v>
                      </c:pt>
                      <c:pt idx="93" formatCode="0">
                        <c:v>264073.89730322326</c:v>
                      </c:pt>
                      <c:pt idx="94" formatCode="0">
                        <c:v>265718.80979410926</c:v>
                      </c:pt>
                      <c:pt idx="95" formatCode="0">
                        <c:v>268645.40943221748</c:v>
                      </c:pt>
                      <c:pt idx="96" formatCode="0">
                        <c:v>270087.018911344</c:v>
                      </c:pt>
                      <c:pt idx="97" formatCode="0">
                        <c:v>272212.99850067898</c:v>
                      </c:pt>
                      <c:pt idx="98" formatCode="0">
                        <c:v>274451.2036769907</c:v>
                      </c:pt>
                      <c:pt idx="99" formatCode="0">
                        <c:v>277768.78419206408</c:v>
                      </c:pt>
                      <c:pt idx="100" formatCode="0">
                        <c:v>280806.09816700045</c:v>
                      </c:pt>
                      <c:pt idx="101" formatCode="0">
                        <c:v>281072.38002179237</c:v>
                      </c:pt>
                      <c:pt idx="102" formatCode="0">
                        <c:v>282697.85589421872</c:v>
                      </c:pt>
                      <c:pt idx="103" formatCode="0">
                        <c:v>284108.95591783669</c:v>
                      </c:pt>
                      <c:pt idx="104" formatCode="0">
                        <c:v>285726.26528628485</c:v>
                      </c:pt>
                      <c:pt idx="105" formatCode="0">
                        <c:v>288329.02400337637</c:v>
                      </c:pt>
                      <c:pt idx="106" formatCode="0">
                        <c:v>289930.68098440423</c:v>
                      </c:pt>
                      <c:pt idx="107" formatCode="0">
                        <c:v>292815.84101438458</c:v>
                      </c:pt>
                      <c:pt idx="108" formatCode="0">
                        <c:v>294217.71071220696</c:v>
                      </c:pt>
                      <c:pt idx="109" formatCode="0">
                        <c:v>296305.54438641295</c:v>
                      </c:pt>
                      <c:pt idx="110" formatCode="0">
                        <c:v>298507.10055778787</c:v>
                      </c:pt>
                      <c:pt idx="111" formatCode="0">
                        <c:v>301789.44006311527</c:v>
                      </c:pt>
                      <c:pt idx="112" formatCode="0">
                        <c:v>304792.83930945123</c:v>
                      </c:pt>
                      <c:pt idx="113" formatCode="0">
                        <c:v>305026.31306533184</c:v>
                      </c:pt>
                      <c:pt idx="114" formatCode="0">
                        <c:v>306620.31190401106</c:v>
                      </c:pt>
                      <c:pt idx="115" formatCode="0">
                        <c:v>308001.05205656908</c:v>
                      </c:pt>
                      <c:pt idx="116" formatCode="0">
                        <c:v>309589.05931616202</c:v>
                      </c:pt>
                      <c:pt idx="117" formatCode="0">
                        <c:v>312163.51859296113</c:v>
                      </c:pt>
                      <c:pt idx="118" formatCode="0">
                        <c:v>313737.82762162678</c:v>
                      </c:pt>
                      <c:pt idx="119" formatCode="0">
                        <c:v>316596.54356897977</c:v>
                      </c:pt>
                      <c:pt idx="120" formatCode="0">
                        <c:v>317928.4761982187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5EB-4274-A9D5-F408D6CBC305}"/>
                  </c:ext>
                </c:extLst>
              </c15:ser>
            </c15:filteredLineSeries>
          </c:ext>
        </c:extLst>
      </c:lineChart>
      <c:dateAx>
        <c:axId val="213619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91007"/>
        <c:crosses val="autoZero"/>
        <c:auto val="1"/>
        <c:lblOffset val="100"/>
        <c:baseTimeUnit val="months"/>
      </c:dateAx>
      <c:valAx>
        <c:axId val="21361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layout>
            <c:manualLayout>
              <c:xMode val="edge"/>
              <c:yMode val="edge"/>
              <c:x val="1.1000687976096457E-2"/>
              <c:y val="0.25794325622592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Первичка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Предсказание!$B$2</c:f>
              <c:strCache>
                <c:ptCount val="1"/>
                <c:pt idx="0">
                  <c:v>Стоимость (руб/кв.м)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Предсказание!$B$3:$B$122</c:f>
              <c:numCache>
                <c:formatCode>0</c:formatCode>
                <c:ptCount val="120"/>
                <c:pt idx="0">
                  <c:v>100903</c:v>
                </c:pt>
                <c:pt idx="1">
                  <c:v>101274</c:v>
                </c:pt>
                <c:pt idx="2">
                  <c:v>101388</c:v>
                </c:pt>
                <c:pt idx="3">
                  <c:v>101531</c:v>
                </c:pt>
                <c:pt idx="4">
                  <c:v>102519</c:v>
                </c:pt>
                <c:pt idx="5">
                  <c:v>102707</c:v>
                </c:pt>
                <c:pt idx="6">
                  <c:v>102952</c:v>
                </c:pt>
                <c:pt idx="7">
                  <c:v>103742</c:v>
                </c:pt>
                <c:pt idx="8">
                  <c:v>103935</c:v>
                </c:pt>
                <c:pt idx="9">
                  <c:v>104206</c:v>
                </c:pt>
                <c:pt idx="10">
                  <c:v>105498</c:v>
                </c:pt>
                <c:pt idx="11">
                  <c:v>107859</c:v>
                </c:pt>
                <c:pt idx="12">
                  <c:v>108463</c:v>
                </c:pt>
                <c:pt idx="13">
                  <c:v>110130</c:v>
                </c:pt>
                <c:pt idx="14">
                  <c:v>111621</c:v>
                </c:pt>
                <c:pt idx="15">
                  <c:v>112526</c:v>
                </c:pt>
                <c:pt idx="16">
                  <c:v>113209</c:v>
                </c:pt>
                <c:pt idx="17">
                  <c:v>113364</c:v>
                </c:pt>
                <c:pt idx="18">
                  <c:v>114405</c:v>
                </c:pt>
                <c:pt idx="19">
                  <c:v>115942</c:v>
                </c:pt>
                <c:pt idx="20">
                  <c:v>116584</c:v>
                </c:pt>
                <c:pt idx="21">
                  <c:v>117192</c:v>
                </c:pt>
                <c:pt idx="22">
                  <c:v>117894</c:v>
                </c:pt>
                <c:pt idx="23">
                  <c:v>118750</c:v>
                </c:pt>
                <c:pt idx="24">
                  <c:v>119283</c:v>
                </c:pt>
                <c:pt idx="25">
                  <c:v>120698</c:v>
                </c:pt>
                <c:pt idx="26">
                  <c:v>123028</c:v>
                </c:pt>
                <c:pt idx="27">
                  <c:v>124195</c:v>
                </c:pt>
                <c:pt idx="28">
                  <c:v>125128</c:v>
                </c:pt>
                <c:pt idx="29">
                  <c:v>126187</c:v>
                </c:pt>
                <c:pt idx="30">
                  <c:v>126288</c:v>
                </c:pt>
                <c:pt idx="31">
                  <c:v>127043</c:v>
                </c:pt>
                <c:pt idx="32">
                  <c:v>128999</c:v>
                </c:pt>
                <c:pt idx="33">
                  <c:v>135622</c:v>
                </c:pt>
                <c:pt idx="34">
                  <c:v>141152</c:v>
                </c:pt>
                <c:pt idx="35">
                  <c:v>147197</c:v>
                </c:pt>
                <c:pt idx="36">
                  <c:v>149179</c:v>
                </c:pt>
                <c:pt idx="37">
                  <c:v>151838</c:v>
                </c:pt>
                <c:pt idx="38">
                  <c:v>156971</c:v>
                </c:pt>
                <c:pt idx="39">
                  <c:v>163180</c:v>
                </c:pt>
                <c:pt idx="40">
                  <c:v>170135</c:v>
                </c:pt>
                <c:pt idx="41">
                  <c:v>175323</c:v>
                </c:pt>
                <c:pt idx="42">
                  <c:v>176529</c:v>
                </c:pt>
                <c:pt idx="43">
                  <c:v>180229</c:v>
                </c:pt>
                <c:pt idx="44">
                  <c:v>179544</c:v>
                </c:pt>
                <c:pt idx="45">
                  <c:v>182578</c:v>
                </c:pt>
                <c:pt idx="46">
                  <c:v>183957</c:v>
                </c:pt>
                <c:pt idx="47">
                  <c:v>185150</c:v>
                </c:pt>
                <c:pt idx="48">
                  <c:v>186063</c:v>
                </c:pt>
                <c:pt idx="49">
                  <c:v>186472</c:v>
                </c:pt>
                <c:pt idx="50">
                  <c:v>196444</c:v>
                </c:pt>
                <c:pt idx="51">
                  <c:v>205328</c:v>
                </c:pt>
                <c:pt idx="52">
                  <c:v>209796</c:v>
                </c:pt>
                <c:pt idx="53">
                  <c:v>202300</c:v>
                </c:pt>
                <c:pt idx="54">
                  <c:v>202336</c:v>
                </c:pt>
                <c:pt idx="55">
                  <c:v>206747</c:v>
                </c:pt>
                <c:pt idx="56">
                  <c:v>213516</c:v>
                </c:pt>
                <c:pt idx="57">
                  <c:v>218584</c:v>
                </c:pt>
                <c:pt idx="58">
                  <c:v>218195</c:v>
                </c:pt>
                <c:pt idx="59">
                  <c:v>222623</c:v>
                </c:pt>
                <c:pt idx="60">
                  <c:v>222520</c:v>
                </c:pt>
                <c:pt idx="61">
                  <c:v>217818</c:v>
                </c:pt>
                <c:pt idx="62">
                  <c:v>219862</c:v>
                </c:pt>
                <c:pt idx="63">
                  <c:v>222861</c:v>
                </c:pt>
                <c:pt idx="64">
                  <c:v>217463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E-4083-A9C2-EBF7E7AF44E4}"/>
            </c:ext>
          </c:extLst>
        </c:ser>
        <c:ser>
          <c:idx val="1"/>
          <c:order val="1"/>
          <c:tx>
            <c:strRef>
              <c:f>Предсказание!$C$2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Предсказание!$C$3:$C$122</c:f>
              <c:numCache>
                <c:formatCode>General</c:formatCode>
                <c:ptCount val="120"/>
                <c:pt idx="64" formatCode="0">
                  <c:v>217463</c:v>
                </c:pt>
                <c:pt idx="65" formatCode="0">
                  <c:v>222204.79905899233</c:v>
                </c:pt>
                <c:pt idx="66" formatCode="0">
                  <c:v>225189.22856308997</c:v>
                </c:pt>
                <c:pt idx="67" formatCode="0">
                  <c:v>230957.97660656655</c:v>
                </c:pt>
                <c:pt idx="68" formatCode="0">
                  <c:v>236059.42135399522</c:v>
                </c:pt>
                <c:pt idx="69" formatCode="0">
                  <c:v>243300.02656651969</c:v>
                </c:pt>
                <c:pt idx="70" formatCode="0">
                  <c:v>248414.85167752343</c:v>
                </c:pt>
                <c:pt idx="71" formatCode="0">
                  <c:v>255587.63596893864</c:v>
                </c:pt>
                <c:pt idx="72" formatCode="0">
                  <c:v>219165.15616154674</c:v>
                </c:pt>
                <c:pt idx="73" formatCode="0">
                  <c:v>223401.34672557926</c:v>
                </c:pt>
                <c:pt idx="74" formatCode="0">
                  <c:v>231750.44516821395</c:v>
                </c:pt>
                <c:pt idx="75" formatCode="0">
                  <c:v>239764.73104256517</c:v>
                </c:pt>
                <c:pt idx="76" formatCode="0">
                  <c:v>246691.07671317898</c:v>
                </c:pt>
                <c:pt idx="77" formatCode="0">
                  <c:v>248618.1963617022</c:v>
                </c:pt>
                <c:pt idx="78" formatCode="0">
                  <c:v>251699.08739417579</c:v>
                </c:pt>
                <c:pt idx="79" formatCode="0">
                  <c:v>257878.5215871816</c:v>
                </c:pt>
                <c:pt idx="80" formatCode="0">
                  <c:v>263305.60196197307</c:v>
                </c:pt>
                <c:pt idx="81" formatCode="0">
                  <c:v>271118.73881724331</c:v>
                </c:pt>
                <c:pt idx="82" formatCode="0">
                  <c:v>276545.95398248557</c:v>
                </c:pt>
                <c:pt idx="83" formatCode="0">
                  <c:v>284264.81546173629</c:v>
                </c:pt>
                <c:pt idx="84" formatCode="0">
                  <c:v>243524.20543315323</c:v>
                </c:pt>
                <c:pt idx="85" formatCode="0">
                  <c:v>247999.66021420356</c:v>
                </c:pt>
                <c:pt idx="86" formatCode="0">
                  <c:v>256978.24447957615</c:v>
                </c:pt>
                <c:pt idx="87" formatCode="0">
                  <c:v>265625.84891777381</c:v>
                </c:pt>
                <c:pt idx="88" formatCode="0">
                  <c:v>273065.45779009053</c:v>
                </c:pt>
                <c:pt idx="89" formatCode="0">
                  <c:v>274959.42591221922</c:v>
                </c:pt>
                <c:pt idx="90" formatCode="0">
                  <c:v>278136.51491698029</c:v>
                </c:pt>
                <c:pt idx="91" formatCode="0">
                  <c:v>284725.51316621009</c:v>
                </c:pt>
                <c:pt idx="92" formatCode="0">
                  <c:v>290477.33945353597</c:v>
                </c:pt>
                <c:pt idx="93" formatCode="0">
                  <c:v>298861.44365744619</c:v>
                </c:pt>
                <c:pt idx="94" formatCode="0">
                  <c:v>304600.19535218808</c:v>
                </c:pt>
                <c:pt idx="95" formatCode="0">
                  <c:v>312863.64200510044</c:v>
                </c:pt>
                <c:pt idx="96" formatCode="0">
                  <c:v>267816.69992532895</c:v>
                </c:pt>
                <c:pt idx="97" formatCode="0">
                  <c:v>272530.76519602857</c:v>
                </c:pt>
                <c:pt idx="98" formatCode="0">
                  <c:v>282206.04379093833</c:v>
                </c:pt>
                <c:pt idx="99" formatCode="0">
                  <c:v>291486.96679298289</c:v>
                </c:pt>
                <c:pt idx="100" formatCode="0">
                  <c:v>299439.83886700252</c:v>
                </c:pt>
                <c:pt idx="101" formatCode="0">
                  <c:v>301300.65546273568</c:v>
                </c:pt>
                <c:pt idx="102" formatCode="0">
                  <c:v>304573.94243978435</c:v>
                </c:pt>
                <c:pt idx="103" formatCode="0">
                  <c:v>311572.5047452391</c:v>
                </c:pt>
                <c:pt idx="104" formatCode="0">
                  <c:v>317649.07694509841</c:v>
                </c:pt>
                <c:pt idx="105" formatCode="0">
                  <c:v>326604.14849764854</c:v>
                </c:pt>
                <c:pt idx="106" formatCode="0">
                  <c:v>332654.43672189058</c:v>
                </c:pt>
                <c:pt idx="107" formatCode="0">
                  <c:v>341462.46854846406</c:v>
                </c:pt>
                <c:pt idx="108" formatCode="0">
                  <c:v>292109.19441750512</c:v>
                </c:pt>
                <c:pt idx="109" formatCode="0">
                  <c:v>297061.87017785321</c:v>
                </c:pt>
                <c:pt idx="110" formatCode="0">
                  <c:v>307433.84310230095</c:v>
                </c:pt>
                <c:pt idx="111" formatCode="0">
                  <c:v>317348.0846681915</c:v>
                </c:pt>
                <c:pt idx="112" formatCode="0">
                  <c:v>325814.21994391404</c:v>
                </c:pt>
                <c:pt idx="113" formatCode="0">
                  <c:v>327641.88501325267</c:v>
                </c:pt>
                <c:pt idx="114" formatCode="0">
                  <c:v>331011.36996258883</c:v>
                </c:pt>
                <c:pt idx="115" formatCode="0">
                  <c:v>338419.49632426759</c:v>
                </c:pt>
                <c:pt idx="116" formatCode="0">
                  <c:v>344820.81443666131</c:v>
                </c:pt>
                <c:pt idx="117" formatCode="0">
                  <c:v>354346.85333785089</c:v>
                </c:pt>
                <c:pt idx="118" formatCode="0">
                  <c:v>360708.67809159361</c:v>
                </c:pt>
                <c:pt idx="119" formatCode="0">
                  <c:v>370061.29509182821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E-4083-A9C2-EBF7E7AF44E4}"/>
            </c:ext>
          </c:extLst>
        </c:ser>
        <c:ser>
          <c:idx val="2"/>
          <c:order val="2"/>
          <c:tx>
            <c:strRef>
              <c:f>Предсказание!$D$2</c:f>
              <c:strCache>
                <c:ptCount val="1"/>
                <c:pt idx="0">
                  <c:v>Пессимист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Предсказание!$D$3:$D$122</c:f>
              <c:numCache>
                <c:formatCode>General</c:formatCode>
                <c:ptCount val="120"/>
                <c:pt idx="64" formatCode="0">
                  <c:v>217463</c:v>
                </c:pt>
                <c:pt idx="65" formatCode="0">
                  <c:v>211849.20255929168</c:v>
                </c:pt>
                <c:pt idx="66" formatCode="0">
                  <c:v>214833.63206338932</c:v>
                </c:pt>
                <c:pt idx="67" formatCode="0">
                  <c:v>220602.38010686589</c:v>
                </c:pt>
                <c:pt idx="68" formatCode="0">
                  <c:v>225703.82485429457</c:v>
                </c:pt>
                <c:pt idx="69" formatCode="0">
                  <c:v>232944.43006681904</c:v>
                </c:pt>
                <c:pt idx="70" formatCode="0">
                  <c:v>238059.25517782278</c:v>
                </c:pt>
                <c:pt idx="71" formatCode="0">
                  <c:v>245232.03946923799</c:v>
                </c:pt>
                <c:pt idx="72" formatCode="0">
                  <c:v>208809.55966184608</c:v>
                </c:pt>
                <c:pt idx="73" formatCode="0">
                  <c:v>213045.75022587861</c:v>
                </c:pt>
                <c:pt idx="74" formatCode="0">
                  <c:v>221394.8486685133</c:v>
                </c:pt>
                <c:pt idx="75" formatCode="0">
                  <c:v>229409.13454286451</c:v>
                </c:pt>
                <c:pt idx="76" formatCode="0">
                  <c:v>236335.48021347832</c:v>
                </c:pt>
                <c:pt idx="77" formatCode="0">
                  <c:v>238262.59986200155</c:v>
                </c:pt>
                <c:pt idx="78" formatCode="0">
                  <c:v>241343.49089447514</c:v>
                </c:pt>
                <c:pt idx="79" formatCode="0">
                  <c:v>247522.92508748095</c:v>
                </c:pt>
                <c:pt idx="80" formatCode="0">
                  <c:v>252950.00546227241</c:v>
                </c:pt>
                <c:pt idx="81" formatCode="0">
                  <c:v>260763.14231754266</c:v>
                </c:pt>
                <c:pt idx="82" formatCode="0">
                  <c:v>266190.35748278489</c:v>
                </c:pt>
                <c:pt idx="83" formatCode="0">
                  <c:v>273909.21896203561</c:v>
                </c:pt>
                <c:pt idx="84" formatCode="0">
                  <c:v>233168.60893345258</c:v>
                </c:pt>
                <c:pt idx="85" formatCode="0">
                  <c:v>237644.0637145029</c:v>
                </c:pt>
                <c:pt idx="86" formatCode="0">
                  <c:v>246622.6479798755</c:v>
                </c:pt>
                <c:pt idx="87" formatCode="0">
                  <c:v>255270.25241807316</c:v>
                </c:pt>
                <c:pt idx="88" formatCode="0">
                  <c:v>262709.86129038985</c:v>
                </c:pt>
                <c:pt idx="89" formatCode="0">
                  <c:v>264603.82941251853</c:v>
                </c:pt>
                <c:pt idx="90" formatCode="0">
                  <c:v>267780.91841727961</c:v>
                </c:pt>
                <c:pt idx="91" formatCode="0">
                  <c:v>274369.91666650941</c:v>
                </c:pt>
                <c:pt idx="92" formatCode="0">
                  <c:v>280121.74295383529</c:v>
                </c:pt>
                <c:pt idx="93" formatCode="0">
                  <c:v>288505.84715774551</c:v>
                </c:pt>
                <c:pt idx="94" formatCode="0">
                  <c:v>294244.5988524874</c:v>
                </c:pt>
                <c:pt idx="95" formatCode="0">
                  <c:v>302508.04550539976</c:v>
                </c:pt>
                <c:pt idx="96" formatCode="0">
                  <c:v>257461.1034256283</c:v>
                </c:pt>
                <c:pt idx="97" formatCode="0">
                  <c:v>262175.16869632789</c:v>
                </c:pt>
                <c:pt idx="98" formatCode="0">
                  <c:v>271850.44729123765</c:v>
                </c:pt>
                <c:pt idx="99" formatCode="0">
                  <c:v>281131.37029328221</c:v>
                </c:pt>
                <c:pt idx="100" formatCode="0">
                  <c:v>289084.24236730183</c:v>
                </c:pt>
                <c:pt idx="101" formatCode="0">
                  <c:v>290945.058963035</c:v>
                </c:pt>
                <c:pt idx="102" formatCode="0">
                  <c:v>294218.34594008367</c:v>
                </c:pt>
                <c:pt idx="103" formatCode="0">
                  <c:v>301216.90824553842</c:v>
                </c:pt>
                <c:pt idx="104" formatCode="0">
                  <c:v>307293.48044539773</c:v>
                </c:pt>
                <c:pt idx="105" formatCode="0">
                  <c:v>316248.55199794786</c:v>
                </c:pt>
                <c:pt idx="106" formatCode="0">
                  <c:v>322298.8402221899</c:v>
                </c:pt>
                <c:pt idx="107" formatCode="0">
                  <c:v>331106.87204876338</c:v>
                </c:pt>
                <c:pt idx="108" formatCode="0">
                  <c:v>281753.59791780444</c:v>
                </c:pt>
                <c:pt idx="109" formatCode="0">
                  <c:v>286706.27367815253</c:v>
                </c:pt>
                <c:pt idx="110" formatCode="0">
                  <c:v>297078.24660260027</c:v>
                </c:pt>
                <c:pt idx="111" formatCode="0">
                  <c:v>306992.48816849082</c:v>
                </c:pt>
                <c:pt idx="112" formatCode="0">
                  <c:v>315458.62344421336</c:v>
                </c:pt>
                <c:pt idx="113" formatCode="0">
                  <c:v>317286.28851355199</c:v>
                </c:pt>
                <c:pt idx="114" formatCode="0">
                  <c:v>320655.77346288814</c:v>
                </c:pt>
                <c:pt idx="115" formatCode="0">
                  <c:v>328063.89982456691</c:v>
                </c:pt>
                <c:pt idx="116" formatCode="0">
                  <c:v>334465.21793696063</c:v>
                </c:pt>
                <c:pt idx="117" formatCode="0">
                  <c:v>343991.25683815021</c:v>
                </c:pt>
                <c:pt idx="118" formatCode="0">
                  <c:v>350353.08159189293</c:v>
                </c:pt>
                <c:pt idx="119" formatCode="0">
                  <c:v>359705.69859212753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E-4083-A9C2-EBF7E7AF44E4}"/>
            </c:ext>
          </c:extLst>
        </c:ser>
        <c:ser>
          <c:idx val="3"/>
          <c:order val="3"/>
          <c:tx>
            <c:strRef>
              <c:f>Предсказание!$E$2</c:f>
              <c:strCache>
                <c:ptCount val="1"/>
                <c:pt idx="0">
                  <c:v>Оптимист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Предсказание!$A$3:$A$122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Предсказание!$E$3:$E$122</c:f>
              <c:numCache>
                <c:formatCode>General</c:formatCode>
                <c:ptCount val="120"/>
                <c:pt idx="64" formatCode="0">
                  <c:v>217463</c:v>
                </c:pt>
                <c:pt idx="65" formatCode="0">
                  <c:v>232560.39555869298</c:v>
                </c:pt>
                <c:pt idx="66" formatCode="0">
                  <c:v>235544.82506279062</c:v>
                </c:pt>
                <c:pt idx="67" formatCode="0">
                  <c:v>241313.5731062672</c:v>
                </c:pt>
                <c:pt idx="68" formatCode="0">
                  <c:v>246415.01785369587</c:v>
                </c:pt>
                <c:pt idx="69" formatCode="0">
                  <c:v>253655.62306622035</c:v>
                </c:pt>
                <c:pt idx="70" formatCode="0">
                  <c:v>258770.44817722408</c:v>
                </c:pt>
                <c:pt idx="71" formatCode="0">
                  <c:v>265943.23246863933</c:v>
                </c:pt>
                <c:pt idx="72" formatCode="0">
                  <c:v>229520.75266124739</c:v>
                </c:pt>
                <c:pt idx="73" formatCode="0">
                  <c:v>233756.94322527992</c:v>
                </c:pt>
                <c:pt idx="74" formatCode="0">
                  <c:v>242106.0416679146</c:v>
                </c:pt>
                <c:pt idx="75" formatCode="0">
                  <c:v>250120.32754226582</c:v>
                </c:pt>
                <c:pt idx="76" formatCode="0">
                  <c:v>257046.67321287963</c:v>
                </c:pt>
                <c:pt idx="77" formatCode="0">
                  <c:v>258973.79286140285</c:v>
                </c:pt>
                <c:pt idx="78" formatCode="0">
                  <c:v>262054.68389387644</c:v>
                </c:pt>
                <c:pt idx="79" formatCode="0">
                  <c:v>268234.11808688228</c:v>
                </c:pt>
                <c:pt idx="80" formatCode="0">
                  <c:v>273661.19846167375</c:v>
                </c:pt>
                <c:pt idx="81" formatCode="0">
                  <c:v>281474.33531694399</c:v>
                </c:pt>
                <c:pt idx="82" formatCode="0">
                  <c:v>286901.55048218626</c:v>
                </c:pt>
                <c:pt idx="83" formatCode="0">
                  <c:v>294620.41196143697</c:v>
                </c:pt>
                <c:pt idx="84" formatCode="0">
                  <c:v>253879.80193285388</c:v>
                </c:pt>
                <c:pt idx="85" formatCode="0">
                  <c:v>258355.25671390421</c:v>
                </c:pt>
                <c:pt idx="86" formatCode="0">
                  <c:v>267333.84097927681</c:v>
                </c:pt>
                <c:pt idx="87" formatCode="0">
                  <c:v>275981.44541747449</c:v>
                </c:pt>
                <c:pt idx="88" formatCode="0">
                  <c:v>283421.05428979121</c:v>
                </c:pt>
                <c:pt idx="89" formatCode="0">
                  <c:v>285315.0224119199</c:v>
                </c:pt>
                <c:pt idx="90" formatCode="0">
                  <c:v>288492.11141668097</c:v>
                </c:pt>
                <c:pt idx="91" formatCode="0">
                  <c:v>295081.10966591077</c:v>
                </c:pt>
                <c:pt idx="92" formatCode="0">
                  <c:v>300832.93595323665</c:v>
                </c:pt>
                <c:pt idx="93" formatCode="0">
                  <c:v>309217.04015714687</c:v>
                </c:pt>
                <c:pt idx="94" formatCode="0">
                  <c:v>314955.79185188876</c:v>
                </c:pt>
                <c:pt idx="95" formatCode="0">
                  <c:v>323219.23850480112</c:v>
                </c:pt>
                <c:pt idx="96" formatCode="0">
                  <c:v>278172.29642502964</c:v>
                </c:pt>
                <c:pt idx="97" formatCode="0">
                  <c:v>282886.36169572925</c:v>
                </c:pt>
                <c:pt idx="98" formatCode="0">
                  <c:v>292561.64029063901</c:v>
                </c:pt>
                <c:pt idx="99" formatCode="0">
                  <c:v>301842.56329268357</c:v>
                </c:pt>
                <c:pt idx="100" formatCode="0">
                  <c:v>309795.4353667032</c:v>
                </c:pt>
                <c:pt idx="101" formatCode="0">
                  <c:v>311656.25196243636</c:v>
                </c:pt>
                <c:pt idx="102" formatCode="0">
                  <c:v>314929.53893948504</c:v>
                </c:pt>
                <c:pt idx="103" formatCode="0">
                  <c:v>321928.10124493978</c:v>
                </c:pt>
                <c:pt idx="104" formatCode="0">
                  <c:v>328004.67344479909</c:v>
                </c:pt>
                <c:pt idx="105" formatCode="0">
                  <c:v>336959.74499734922</c:v>
                </c:pt>
                <c:pt idx="106" formatCode="0">
                  <c:v>343010.03322159126</c:v>
                </c:pt>
                <c:pt idx="107" formatCode="0">
                  <c:v>351818.06504816475</c:v>
                </c:pt>
                <c:pt idx="108" formatCode="0">
                  <c:v>302464.7909172058</c:v>
                </c:pt>
                <c:pt idx="109" formatCode="0">
                  <c:v>307417.46667755389</c:v>
                </c:pt>
                <c:pt idx="110" formatCode="0">
                  <c:v>317789.43960200163</c:v>
                </c:pt>
                <c:pt idx="111" formatCode="0">
                  <c:v>327703.68116789218</c:v>
                </c:pt>
                <c:pt idx="112" formatCode="0">
                  <c:v>336169.81644361472</c:v>
                </c:pt>
                <c:pt idx="113" formatCode="0">
                  <c:v>337997.48151295335</c:v>
                </c:pt>
                <c:pt idx="114" formatCode="0">
                  <c:v>341366.96646228951</c:v>
                </c:pt>
                <c:pt idx="115" formatCode="0">
                  <c:v>348775.09282396827</c:v>
                </c:pt>
                <c:pt idx="116" formatCode="0">
                  <c:v>355176.41093636199</c:v>
                </c:pt>
                <c:pt idx="117" formatCode="0">
                  <c:v>364702.44983755157</c:v>
                </c:pt>
                <c:pt idx="118" formatCode="0">
                  <c:v>371064.27459129429</c:v>
                </c:pt>
                <c:pt idx="119" formatCode="0">
                  <c:v>380416.8915915289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EE-4083-A9C2-EBF7E7AF4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867327"/>
        <c:axId val="345868287"/>
      </c:lineChart>
      <c:dateAx>
        <c:axId val="34586732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868287"/>
        <c:crosses val="autoZero"/>
        <c:auto val="1"/>
        <c:lblOffset val="100"/>
        <c:baseTimeUnit val="months"/>
      </c:dateAx>
      <c:valAx>
        <c:axId val="3458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8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Вторичка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Предсказание!$I$2</c:f>
              <c:strCache>
                <c:ptCount val="1"/>
                <c:pt idx="0">
                  <c:v>Стоимость (руб/кв.м)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Предсказание!$H$3:$H$122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Предсказание!$I$3:$I$122</c:f>
              <c:numCache>
                <c:formatCode>0</c:formatCode>
                <c:ptCount val="120"/>
                <c:pt idx="0">
                  <c:v>107039</c:v>
                </c:pt>
                <c:pt idx="1">
                  <c:v>107214</c:v>
                </c:pt>
                <c:pt idx="2">
                  <c:v>107290</c:v>
                </c:pt>
                <c:pt idx="3">
                  <c:v>107472</c:v>
                </c:pt>
                <c:pt idx="4">
                  <c:v>108329</c:v>
                </c:pt>
                <c:pt idx="5">
                  <c:v>108766</c:v>
                </c:pt>
                <c:pt idx="6">
                  <c:v>109045</c:v>
                </c:pt>
                <c:pt idx="7">
                  <c:v>109457</c:v>
                </c:pt>
                <c:pt idx="8">
                  <c:v>110507</c:v>
                </c:pt>
                <c:pt idx="9">
                  <c:v>111410</c:v>
                </c:pt>
                <c:pt idx="10">
                  <c:v>111901</c:v>
                </c:pt>
                <c:pt idx="11">
                  <c:v>114047</c:v>
                </c:pt>
                <c:pt idx="12">
                  <c:v>114102</c:v>
                </c:pt>
                <c:pt idx="13">
                  <c:v>115051</c:v>
                </c:pt>
                <c:pt idx="14">
                  <c:v>117400</c:v>
                </c:pt>
                <c:pt idx="15">
                  <c:v>119409</c:v>
                </c:pt>
                <c:pt idx="16">
                  <c:v>120324</c:v>
                </c:pt>
                <c:pt idx="17">
                  <c:v>121545</c:v>
                </c:pt>
                <c:pt idx="18">
                  <c:v>122688</c:v>
                </c:pt>
                <c:pt idx="19">
                  <c:v>124029</c:v>
                </c:pt>
                <c:pt idx="20">
                  <c:v>124681</c:v>
                </c:pt>
                <c:pt idx="21">
                  <c:v>125238</c:v>
                </c:pt>
                <c:pt idx="22">
                  <c:v>125848</c:v>
                </c:pt>
                <c:pt idx="23">
                  <c:v>127662</c:v>
                </c:pt>
                <c:pt idx="24">
                  <c:v>127728</c:v>
                </c:pt>
                <c:pt idx="25">
                  <c:v>128598</c:v>
                </c:pt>
                <c:pt idx="26">
                  <c:v>129431</c:v>
                </c:pt>
                <c:pt idx="27">
                  <c:v>129533</c:v>
                </c:pt>
                <c:pt idx="28">
                  <c:v>130262</c:v>
                </c:pt>
                <c:pt idx="29">
                  <c:v>130015</c:v>
                </c:pt>
                <c:pt idx="30">
                  <c:v>131886</c:v>
                </c:pt>
                <c:pt idx="31">
                  <c:v>133021</c:v>
                </c:pt>
                <c:pt idx="32">
                  <c:v>135235</c:v>
                </c:pt>
                <c:pt idx="33">
                  <c:v>141553</c:v>
                </c:pt>
                <c:pt idx="34">
                  <c:v>145309</c:v>
                </c:pt>
                <c:pt idx="35">
                  <c:v>149973</c:v>
                </c:pt>
                <c:pt idx="36">
                  <c:v>154098</c:v>
                </c:pt>
                <c:pt idx="37">
                  <c:v>158461</c:v>
                </c:pt>
                <c:pt idx="38">
                  <c:v>161564</c:v>
                </c:pt>
                <c:pt idx="39">
                  <c:v>168923</c:v>
                </c:pt>
                <c:pt idx="40">
                  <c:v>175822</c:v>
                </c:pt>
                <c:pt idx="41">
                  <c:v>175323</c:v>
                </c:pt>
                <c:pt idx="42">
                  <c:v>176529</c:v>
                </c:pt>
                <c:pt idx="43">
                  <c:v>175056</c:v>
                </c:pt>
                <c:pt idx="44">
                  <c:v>172698</c:v>
                </c:pt>
                <c:pt idx="45">
                  <c:v>173837</c:v>
                </c:pt>
                <c:pt idx="46">
                  <c:v>172865</c:v>
                </c:pt>
                <c:pt idx="47">
                  <c:v>173712</c:v>
                </c:pt>
                <c:pt idx="48">
                  <c:v>173833</c:v>
                </c:pt>
                <c:pt idx="49">
                  <c:v>175807</c:v>
                </c:pt>
                <c:pt idx="50">
                  <c:v>184743</c:v>
                </c:pt>
                <c:pt idx="51">
                  <c:v>201437</c:v>
                </c:pt>
                <c:pt idx="52">
                  <c:v>198015</c:v>
                </c:pt>
                <c:pt idx="53">
                  <c:v>198051</c:v>
                </c:pt>
                <c:pt idx="54">
                  <c:v>199949</c:v>
                </c:pt>
                <c:pt idx="55">
                  <c:v>199807</c:v>
                </c:pt>
                <c:pt idx="56">
                  <c:v>198503</c:v>
                </c:pt>
                <c:pt idx="57">
                  <c:v>197328</c:v>
                </c:pt>
                <c:pt idx="58">
                  <c:v>195506</c:v>
                </c:pt>
                <c:pt idx="59">
                  <c:v>195401</c:v>
                </c:pt>
                <c:pt idx="60">
                  <c:v>195349</c:v>
                </c:pt>
                <c:pt idx="61">
                  <c:v>194346</c:v>
                </c:pt>
                <c:pt idx="62">
                  <c:v>193929</c:v>
                </c:pt>
                <c:pt idx="63">
                  <c:v>192893</c:v>
                </c:pt>
                <c:pt idx="64">
                  <c:v>192528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2-4F3B-8CE5-7DA1DD8BBA63}"/>
            </c:ext>
          </c:extLst>
        </c:ser>
        <c:ser>
          <c:idx val="1"/>
          <c:order val="1"/>
          <c:tx>
            <c:strRef>
              <c:f>Предсказание!$J$2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Предсказание!$H$3:$H$122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Предсказание!$J$3:$J$122</c:f>
              <c:numCache>
                <c:formatCode>General</c:formatCode>
                <c:ptCount val="120"/>
                <c:pt idx="64" formatCode="0">
                  <c:v>192528</c:v>
                </c:pt>
                <c:pt idx="65" formatCode="0">
                  <c:v>205962.97365652167</c:v>
                </c:pt>
                <c:pt idx="66" formatCode="0">
                  <c:v>208227.18378714708</c:v>
                </c:pt>
                <c:pt idx="67" formatCode="0">
                  <c:v>210572.66684941287</c:v>
                </c:pt>
                <c:pt idx="68" formatCode="0">
                  <c:v>212938.35926561052</c:v>
                </c:pt>
                <c:pt idx="69" formatCode="0">
                  <c:v>215250.85110686388</c:v>
                </c:pt>
                <c:pt idx="70" formatCode="0">
                  <c:v>217663.09219454639</c:v>
                </c:pt>
                <c:pt idx="71" formatCode="0">
                  <c:v>220023.6081490916</c:v>
                </c:pt>
                <c:pt idx="72" formatCode="0">
                  <c:v>220613.65347639465</c:v>
                </c:pt>
                <c:pt idx="73" formatCode="0">
                  <c:v>223021.26951637142</c:v>
                </c:pt>
                <c:pt idx="74" formatCode="0">
                  <c:v>225316.79983102245</c:v>
                </c:pt>
                <c:pt idx="75" formatCode="0">
                  <c:v>227765.82395354719</c:v>
                </c:pt>
                <c:pt idx="76" formatCode="0">
                  <c:v>230131.68277771288</c:v>
                </c:pt>
                <c:pt idx="77" formatCode="0">
                  <c:v>232650.60451848395</c:v>
                </c:pt>
                <c:pt idx="78" formatCode="0">
                  <c:v>235049.02479615642</c:v>
                </c:pt>
                <c:pt idx="79" formatCode="0">
                  <c:v>237508.50230865102</c:v>
                </c:pt>
                <c:pt idx="80" formatCode="0">
                  <c:v>240080.28260577534</c:v>
                </c:pt>
                <c:pt idx="81" formatCode="0">
                  <c:v>242668.17839297481</c:v>
                </c:pt>
                <c:pt idx="82" formatCode="0">
                  <c:v>245331.93011795453</c:v>
                </c:pt>
                <c:pt idx="83" formatCode="0">
                  <c:v>247944.67647521454</c:v>
                </c:pt>
                <c:pt idx="84" formatCode="0">
                  <c:v>248571.45919963799</c:v>
                </c:pt>
                <c:pt idx="85" formatCode="0">
                  <c:v>251269.86396975812</c:v>
                </c:pt>
                <c:pt idx="86" formatCode="0">
                  <c:v>253690.23309297487</c:v>
                </c:pt>
                <c:pt idx="87" formatCode="0">
                  <c:v>256232.28571128077</c:v>
                </c:pt>
                <c:pt idx="88" formatCode="0">
                  <c:v>258573.58163667578</c:v>
                </c:pt>
                <c:pt idx="89" formatCode="0">
                  <c:v>260996.82701087001</c:v>
                </c:pt>
                <c:pt idx="90" formatCode="0">
                  <c:v>263081.94864659925</c:v>
                </c:pt>
                <c:pt idx="91" formatCode="0">
                  <c:v>265027.15790180262</c:v>
                </c:pt>
                <c:pt idx="92" formatCode="0">
                  <c:v>266715.58460238855</c:v>
                </c:pt>
                <c:pt idx="93" formatCode="0">
                  <c:v>267849.44680728437</c:v>
                </c:pt>
                <c:pt idx="94" formatCode="0">
                  <c:v>268579.57731541112</c:v>
                </c:pt>
                <c:pt idx="95" formatCode="0">
                  <c:v>268425.58891904465</c:v>
                </c:pt>
                <c:pt idx="96" formatCode="0">
                  <c:v>265600.50415721204</c:v>
                </c:pt>
                <c:pt idx="97" formatCode="0">
                  <c:v>264170.83481079398</c:v>
                </c:pt>
                <c:pt idx="98" formatCode="0">
                  <c:v>261834.65146092986</c:v>
                </c:pt>
                <c:pt idx="99" formatCode="0">
                  <c:v>260014.18430841115</c:v>
                </c:pt>
                <c:pt idx="100" formatCode="0">
                  <c:v>257873.88519399328</c:v>
                </c:pt>
                <c:pt idx="101" formatCode="0">
                  <c:v>255858.56540152532</c:v>
                </c:pt>
                <c:pt idx="102" formatCode="0">
                  <c:v>253791.8392127805</c:v>
                </c:pt>
                <c:pt idx="103" formatCode="0">
                  <c:v>251989.16062030772</c:v>
                </c:pt>
                <c:pt idx="104" formatCode="0">
                  <c:v>250058.56868572551</c:v>
                </c:pt>
                <c:pt idx="105" formatCode="0">
                  <c:v>250087.15888207086</c:v>
                </c:pt>
                <c:pt idx="106" formatCode="0">
                  <c:v>252867.09595458198</c:v>
                </c:pt>
                <c:pt idx="107" formatCode="0">
                  <c:v>255022.89834102677</c:v>
                </c:pt>
                <c:pt idx="108" formatCode="0">
                  <c:v>255374.20041205146</c:v>
                </c:pt>
                <c:pt idx="109" formatCode="0">
                  <c:v>256186.63945531895</c:v>
                </c:pt>
                <c:pt idx="110" formatCode="0">
                  <c:v>253663.6664466639</c:v>
                </c:pt>
                <c:pt idx="111" formatCode="0">
                  <c:v>249789.33758159075</c:v>
                </c:pt>
                <c:pt idx="112" formatCode="0">
                  <c:v>241603.82975396104</c:v>
                </c:pt>
                <c:pt idx="113" formatCode="0">
                  <c:v>229335.15113988286</c:v>
                </c:pt>
                <c:pt idx="114" formatCode="0">
                  <c:v>210231.73830699714</c:v>
                </c:pt>
                <c:pt idx="115" formatCode="0">
                  <c:v>184186.68690545537</c:v>
                </c:pt>
                <c:pt idx="116" formatCode="0">
                  <c:v>160687.84033493788</c:v>
                </c:pt>
                <c:pt idx="117" formatCode="0">
                  <c:v>161859.74876826728</c:v>
                </c:pt>
                <c:pt idx="118" formatCode="0">
                  <c:v>156565.92305180669</c:v>
                </c:pt>
                <c:pt idx="119" formatCode="0">
                  <c:v>150271.2138355585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2-4F3B-8CE5-7DA1DD8BBA63}"/>
            </c:ext>
          </c:extLst>
        </c:ser>
        <c:ser>
          <c:idx val="2"/>
          <c:order val="2"/>
          <c:tx>
            <c:strRef>
              <c:f>Предсказание!$K$2</c:f>
              <c:strCache>
                <c:ptCount val="1"/>
                <c:pt idx="0">
                  <c:v>Пессимист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Предсказание!$H$3:$H$122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Предсказание!$K$3:$K$122</c:f>
              <c:numCache>
                <c:formatCode>General</c:formatCode>
                <c:ptCount val="120"/>
                <c:pt idx="64" formatCode="0">
                  <c:v>192528</c:v>
                </c:pt>
                <c:pt idx="65" formatCode="0">
                  <c:v>198115.72284324458</c:v>
                </c:pt>
                <c:pt idx="66" formatCode="0">
                  <c:v>200379.93297386999</c:v>
                </c:pt>
                <c:pt idx="67" formatCode="0">
                  <c:v>202725.41603613578</c:v>
                </c:pt>
                <c:pt idx="68" formatCode="0">
                  <c:v>205091.10845233343</c:v>
                </c:pt>
                <c:pt idx="69" formatCode="0">
                  <c:v>207403.60029358679</c:v>
                </c:pt>
                <c:pt idx="70" formatCode="0">
                  <c:v>209815.8413812693</c:v>
                </c:pt>
                <c:pt idx="71" formatCode="0">
                  <c:v>212176.35733581451</c:v>
                </c:pt>
                <c:pt idx="72" formatCode="0">
                  <c:v>212766.40266311757</c:v>
                </c:pt>
                <c:pt idx="73" formatCode="0">
                  <c:v>215174.01870309433</c:v>
                </c:pt>
                <c:pt idx="74" formatCode="0">
                  <c:v>217469.54901774536</c:v>
                </c:pt>
                <c:pt idx="75" formatCode="0">
                  <c:v>219918.57314027011</c:v>
                </c:pt>
                <c:pt idx="76" formatCode="0">
                  <c:v>222284.43196443579</c:v>
                </c:pt>
                <c:pt idx="77" formatCode="0">
                  <c:v>224803.35370520686</c:v>
                </c:pt>
                <c:pt idx="78" formatCode="0">
                  <c:v>227201.77398287933</c:v>
                </c:pt>
                <c:pt idx="79" formatCode="0">
                  <c:v>229661.25149537393</c:v>
                </c:pt>
                <c:pt idx="80" formatCode="0">
                  <c:v>232233.03179249825</c:v>
                </c:pt>
                <c:pt idx="81" formatCode="0">
                  <c:v>234820.92757969772</c:v>
                </c:pt>
                <c:pt idx="82" formatCode="0">
                  <c:v>237484.67930467744</c:v>
                </c:pt>
                <c:pt idx="83" formatCode="0">
                  <c:v>240097.42566193745</c:v>
                </c:pt>
                <c:pt idx="84" formatCode="0">
                  <c:v>240724.2083863609</c:v>
                </c:pt>
                <c:pt idx="85" formatCode="0">
                  <c:v>243422.61315648103</c:v>
                </c:pt>
                <c:pt idx="86" formatCode="0">
                  <c:v>245842.98227969778</c:v>
                </c:pt>
                <c:pt idx="87" formatCode="0">
                  <c:v>248385.03489800368</c:v>
                </c:pt>
                <c:pt idx="88" formatCode="0">
                  <c:v>250726.33082339869</c:v>
                </c:pt>
                <c:pt idx="89" formatCode="0">
                  <c:v>253149.57619759292</c:v>
                </c:pt>
                <c:pt idx="90" formatCode="0">
                  <c:v>255234.69783332216</c:v>
                </c:pt>
                <c:pt idx="91" formatCode="0">
                  <c:v>257179.90708852554</c:v>
                </c:pt>
                <c:pt idx="92" formatCode="0">
                  <c:v>258868.33378911146</c:v>
                </c:pt>
                <c:pt idx="93" formatCode="0">
                  <c:v>260002.19599400728</c:v>
                </c:pt>
                <c:pt idx="94" formatCode="0">
                  <c:v>260732.32650213403</c:v>
                </c:pt>
                <c:pt idx="95" formatCode="0">
                  <c:v>260578.33810576756</c:v>
                </c:pt>
                <c:pt idx="96" formatCode="0">
                  <c:v>257753.25334393495</c:v>
                </c:pt>
                <c:pt idx="97" formatCode="0">
                  <c:v>256323.58399751689</c:v>
                </c:pt>
                <c:pt idx="98" formatCode="0">
                  <c:v>253987.40064765277</c:v>
                </c:pt>
                <c:pt idx="99" formatCode="0">
                  <c:v>252166.93349513406</c:v>
                </c:pt>
                <c:pt idx="100" formatCode="0">
                  <c:v>250026.63438071619</c:v>
                </c:pt>
                <c:pt idx="101" formatCode="0">
                  <c:v>248011.31458824823</c:v>
                </c:pt>
                <c:pt idx="102" formatCode="0">
                  <c:v>245944.58839950341</c:v>
                </c:pt>
                <c:pt idx="103" formatCode="0">
                  <c:v>244141.90980703064</c:v>
                </c:pt>
                <c:pt idx="104" formatCode="0">
                  <c:v>242211.31787244842</c:v>
                </c:pt>
                <c:pt idx="105" formatCode="0">
                  <c:v>242239.90806879377</c:v>
                </c:pt>
                <c:pt idx="106" formatCode="0">
                  <c:v>245019.84514130489</c:v>
                </c:pt>
                <c:pt idx="107" formatCode="0">
                  <c:v>247175.64752774968</c:v>
                </c:pt>
                <c:pt idx="108" formatCode="0">
                  <c:v>247526.94959877437</c:v>
                </c:pt>
                <c:pt idx="109" formatCode="0">
                  <c:v>248339.38864204186</c:v>
                </c:pt>
                <c:pt idx="110" formatCode="0">
                  <c:v>245816.41563338682</c:v>
                </c:pt>
                <c:pt idx="111" formatCode="0">
                  <c:v>241942.08676831366</c:v>
                </c:pt>
                <c:pt idx="112" formatCode="0">
                  <c:v>233756.57894068395</c:v>
                </c:pt>
                <c:pt idx="113" formatCode="0">
                  <c:v>221487.90032660577</c:v>
                </c:pt>
                <c:pt idx="114" formatCode="0">
                  <c:v>202384.48749372005</c:v>
                </c:pt>
                <c:pt idx="115" formatCode="0">
                  <c:v>176339.43609217828</c:v>
                </c:pt>
                <c:pt idx="116" formatCode="0">
                  <c:v>152840.58952166079</c:v>
                </c:pt>
                <c:pt idx="117" formatCode="0">
                  <c:v>154012.49795499019</c:v>
                </c:pt>
                <c:pt idx="118" formatCode="0">
                  <c:v>148718.6722385296</c:v>
                </c:pt>
                <c:pt idx="119" formatCode="0">
                  <c:v>142423.96302228142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2-4F3B-8CE5-7DA1DD8BBA63}"/>
            </c:ext>
          </c:extLst>
        </c:ser>
        <c:ser>
          <c:idx val="3"/>
          <c:order val="3"/>
          <c:tx>
            <c:strRef>
              <c:f>Предсказание!$L$2</c:f>
              <c:strCache>
                <c:ptCount val="1"/>
                <c:pt idx="0">
                  <c:v>Оптимист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Предсказание!$H$3:$H$122</c:f>
              <c:numCache>
                <c:formatCode>mmm\-yy</c:formatCode>
                <c:ptCount val="12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  <c:pt idx="78">
                  <c:v>45474</c:v>
                </c:pt>
                <c:pt idx="79">
                  <c:v>45505</c:v>
                </c:pt>
                <c:pt idx="80">
                  <c:v>45536</c:v>
                </c:pt>
                <c:pt idx="81">
                  <c:v>45566</c:v>
                </c:pt>
                <c:pt idx="82">
                  <c:v>45597</c:v>
                </c:pt>
                <c:pt idx="83">
                  <c:v>45627</c:v>
                </c:pt>
                <c:pt idx="84">
                  <c:v>45658</c:v>
                </c:pt>
                <c:pt idx="85">
                  <c:v>45689</c:v>
                </c:pt>
                <c:pt idx="86">
                  <c:v>45717</c:v>
                </c:pt>
                <c:pt idx="87">
                  <c:v>45748</c:v>
                </c:pt>
                <c:pt idx="88">
                  <c:v>45778</c:v>
                </c:pt>
                <c:pt idx="89">
                  <c:v>45809</c:v>
                </c:pt>
                <c:pt idx="90">
                  <c:v>45839</c:v>
                </c:pt>
                <c:pt idx="91">
                  <c:v>45870</c:v>
                </c:pt>
                <c:pt idx="92">
                  <c:v>45901</c:v>
                </c:pt>
                <c:pt idx="93">
                  <c:v>45931</c:v>
                </c:pt>
                <c:pt idx="94">
                  <c:v>45962</c:v>
                </c:pt>
                <c:pt idx="95">
                  <c:v>45992</c:v>
                </c:pt>
                <c:pt idx="96">
                  <c:v>46023</c:v>
                </c:pt>
                <c:pt idx="97">
                  <c:v>46054</c:v>
                </c:pt>
                <c:pt idx="98">
                  <c:v>46082</c:v>
                </c:pt>
                <c:pt idx="99">
                  <c:v>46113</c:v>
                </c:pt>
                <c:pt idx="100">
                  <c:v>46143</c:v>
                </c:pt>
                <c:pt idx="101">
                  <c:v>46174</c:v>
                </c:pt>
                <c:pt idx="102">
                  <c:v>46204</c:v>
                </c:pt>
                <c:pt idx="103">
                  <c:v>46235</c:v>
                </c:pt>
                <c:pt idx="104">
                  <c:v>46266</c:v>
                </c:pt>
                <c:pt idx="105">
                  <c:v>46296</c:v>
                </c:pt>
                <c:pt idx="106">
                  <c:v>46327</c:v>
                </c:pt>
                <c:pt idx="107">
                  <c:v>46357</c:v>
                </c:pt>
                <c:pt idx="108">
                  <c:v>46388</c:v>
                </c:pt>
                <c:pt idx="109">
                  <c:v>46419</c:v>
                </c:pt>
                <c:pt idx="110">
                  <c:v>46447</c:v>
                </c:pt>
                <c:pt idx="111">
                  <c:v>46478</c:v>
                </c:pt>
                <c:pt idx="112">
                  <c:v>46508</c:v>
                </c:pt>
                <c:pt idx="113">
                  <c:v>46539</c:v>
                </c:pt>
                <c:pt idx="114">
                  <c:v>46569</c:v>
                </c:pt>
                <c:pt idx="115">
                  <c:v>46600</c:v>
                </c:pt>
                <c:pt idx="116">
                  <c:v>46631</c:v>
                </c:pt>
                <c:pt idx="117">
                  <c:v>46661</c:v>
                </c:pt>
                <c:pt idx="118">
                  <c:v>46692</c:v>
                </c:pt>
                <c:pt idx="119">
                  <c:v>46722</c:v>
                </c:pt>
              </c:numCache>
            </c:numRef>
          </c:cat>
          <c:val>
            <c:numRef>
              <c:f>Предсказание!$L$3:$L$122</c:f>
              <c:numCache>
                <c:formatCode>General</c:formatCode>
                <c:ptCount val="120"/>
                <c:pt idx="64" formatCode="0">
                  <c:v>192528</c:v>
                </c:pt>
                <c:pt idx="65" formatCode="0">
                  <c:v>213810.22446979876</c:v>
                </c:pt>
                <c:pt idx="66" formatCode="0">
                  <c:v>216074.43460042417</c:v>
                </c:pt>
                <c:pt idx="67" formatCode="0">
                  <c:v>218419.91766268996</c:v>
                </c:pt>
                <c:pt idx="68" formatCode="0">
                  <c:v>220785.61007888761</c:v>
                </c:pt>
                <c:pt idx="69" formatCode="0">
                  <c:v>223098.10192014097</c:v>
                </c:pt>
                <c:pt idx="70" formatCode="0">
                  <c:v>225510.34300782348</c:v>
                </c:pt>
                <c:pt idx="71" formatCode="0">
                  <c:v>227870.85896236869</c:v>
                </c:pt>
                <c:pt idx="72" formatCode="0">
                  <c:v>228460.90428967174</c:v>
                </c:pt>
                <c:pt idx="73" formatCode="0">
                  <c:v>230868.52032964851</c:v>
                </c:pt>
                <c:pt idx="74" formatCode="0">
                  <c:v>233164.05064429954</c:v>
                </c:pt>
                <c:pt idx="75" formatCode="0">
                  <c:v>235613.07476682428</c:v>
                </c:pt>
                <c:pt idx="76" formatCode="0">
                  <c:v>237978.93359098997</c:v>
                </c:pt>
                <c:pt idx="77" formatCode="0">
                  <c:v>240497.85533176103</c:v>
                </c:pt>
                <c:pt idx="78" formatCode="0">
                  <c:v>242896.27560943351</c:v>
                </c:pt>
                <c:pt idx="79" formatCode="0">
                  <c:v>245355.75312192811</c:v>
                </c:pt>
                <c:pt idx="80" formatCode="0">
                  <c:v>247927.53341905243</c:v>
                </c:pt>
                <c:pt idx="81" formatCode="0">
                  <c:v>250515.42920625189</c:v>
                </c:pt>
                <c:pt idx="82" formatCode="0">
                  <c:v>253179.18093123162</c:v>
                </c:pt>
                <c:pt idx="83" formatCode="0">
                  <c:v>255791.92728849163</c:v>
                </c:pt>
                <c:pt idx="84" formatCode="0">
                  <c:v>256418.71001291508</c:v>
                </c:pt>
                <c:pt idx="85" formatCode="0">
                  <c:v>259117.11478303521</c:v>
                </c:pt>
                <c:pt idx="86" formatCode="0">
                  <c:v>261537.48390625196</c:v>
                </c:pt>
                <c:pt idx="87" formatCode="0">
                  <c:v>264079.53652455786</c:v>
                </c:pt>
                <c:pt idx="88" formatCode="0">
                  <c:v>266420.83244995284</c:v>
                </c:pt>
                <c:pt idx="89" formatCode="0">
                  <c:v>268844.07782414707</c:v>
                </c:pt>
                <c:pt idx="90" formatCode="0">
                  <c:v>270929.19945987634</c:v>
                </c:pt>
                <c:pt idx="91" formatCode="0">
                  <c:v>272874.40871507971</c:v>
                </c:pt>
                <c:pt idx="92" formatCode="0">
                  <c:v>274562.83541566564</c:v>
                </c:pt>
                <c:pt idx="93" formatCode="0">
                  <c:v>275696.69762056146</c:v>
                </c:pt>
                <c:pt idx="94" formatCode="0">
                  <c:v>276426.82812868821</c:v>
                </c:pt>
                <c:pt idx="95" formatCode="0">
                  <c:v>276272.83973232174</c:v>
                </c:pt>
                <c:pt idx="96" formatCode="0">
                  <c:v>273447.75497048913</c:v>
                </c:pt>
                <c:pt idx="97" formatCode="0">
                  <c:v>272018.08562407107</c:v>
                </c:pt>
                <c:pt idx="98" formatCode="0">
                  <c:v>269681.90227420692</c:v>
                </c:pt>
                <c:pt idx="99" formatCode="0">
                  <c:v>267861.43512168824</c:v>
                </c:pt>
                <c:pt idx="100" formatCode="0">
                  <c:v>265721.13600727037</c:v>
                </c:pt>
                <c:pt idx="101" formatCode="0">
                  <c:v>263705.81621480238</c:v>
                </c:pt>
                <c:pt idx="102" formatCode="0">
                  <c:v>261639.09002605759</c:v>
                </c:pt>
                <c:pt idx="103" formatCode="0">
                  <c:v>259836.41143358481</c:v>
                </c:pt>
                <c:pt idx="104" formatCode="0">
                  <c:v>257905.81949900259</c:v>
                </c:pt>
                <c:pt idx="105" formatCode="0">
                  <c:v>257934.40969534795</c:v>
                </c:pt>
                <c:pt idx="106" formatCode="0">
                  <c:v>260714.34676785907</c:v>
                </c:pt>
                <c:pt idx="107" formatCode="0">
                  <c:v>262870.14915430383</c:v>
                </c:pt>
                <c:pt idx="108" formatCode="0">
                  <c:v>263221.45122532855</c:v>
                </c:pt>
                <c:pt idx="109" formatCode="0">
                  <c:v>264033.89026859601</c:v>
                </c:pt>
                <c:pt idx="110" formatCode="0">
                  <c:v>261510.91725994099</c:v>
                </c:pt>
                <c:pt idx="111" formatCode="0">
                  <c:v>257636.58839486784</c:v>
                </c:pt>
                <c:pt idx="112" formatCode="0">
                  <c:v>249451.08056723812</c:v>
                </c:pt>
                <c:pt idx="113" formatCode="0">
                  <c:v>237182.40195315995</c:v>
                </c:pt>
                <c:pt idx="114" formatCode="0">
                  <c:v>218078.98912027423</c:v>
                </c:pt>
                <c:pt idx="115" formatCode="0">
                  <c:v>192033.93771873246</c:v>
                </c:pt>
                <c:pt idx="116" formatCode="0">
                  <c:v>168535.09114821497</c:v>
                </c:pt>
                <c:pt idx="117" formatCode="0">
                  <c:v>169706.99958154437</c:v>
                </c:pt>
                <c:pt idx="118" formatCode="0">
                  <c:v>164413.17386508378</c:v>
                </c:pt>
                <c:pt idx="119" formatCode="0">
                  <c:v>158118.46464883559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32-4F3B-8CE5-7DA1DD8BB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389695"/>
        <c:axId val="351812079"/>
      </c:lineChart>
      <c:dateAx>
        <c:axId val="34538969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812079"/>
        <c:crosses val="autoZero"/>
        <c:auto val="1"/>
        <c:lblOffset val="100"/>
        <c:baseTimeUnit val="months"/>
      </c:dateAx>
      <c:valAx>
        <c:axId val="3518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38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Исходные данные и прогноз с 2018-2023 Первичный рынок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v>Нижняя граница дов.интервала</c:v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'1'!$A$2:$A$126</c:f>
              <c:numCache>
                <c:formatCode>mmm\-yy</c:formatCode>
                <c:ptCount val="12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44895</c:v>
                </c:pt>
              </c:numCache>
            </c:numRef>
          </c:cat>
          <c:val>
            <c:numRef>
              <c:f>'1'!$D$2:$D$126</c:f>
              <c:numCache>
                <c:formatCode>General</c:formatCode>
                <c:ptCount val="125"/>
                <c:pt idx="59" formatCode="0.00">
                  <c:v>100645</c:v>
                </c:pt>
                <c:pt idx="60" formatCode="0.00">
                  <c:v>99297.683569470581</c:v>
                </c:pt>
                <c:pt idx="61" formatCode="0.00">
                  <c:v>98976.33433347044</c:v>
                </c:pt>
                <c:pt idx="62" formatCode="0.00">
                  <c:v>98427.471376436093</c:v>
                </c:pt>
                <c:pt idx="63" formatCode="0.00">
                  <c:v>97857.014941524933</c:v>
                </c:pt>
                <c:pt idx="64" formatCode="0.00">
                  <c:v>97957.384599633966</c:v>
                </c:pt>
                <c:pt idx="65" formatCode="0.00">
                  <c:v>97010.209204730898</c:v>
                </c:pt>
                <c:pt idx="66" formatCode="0.00">
                  <c:v>97027.959154455588</c:v>
                </c:pt>
                <c:pt idx="67" formatCode="0.00">
                  <c:v>97068.446574165981</c:v>
                </c:pt>
                <c:pt idx="68" formatCode="0.00">
                  <c:v>97445.036770950421</c:v>
                </c:pt>
                <c:pt idx="69" formatCode="0.00">
                  <c:v>98052.423151925745</c:v>
                </c:pt>
                <c:pt idx="70" formatCode="0.00">
                  <c:v>97439.632155518048</c:v>
                </c:pt>
                <c:pt idx="71" formatCode="0.00">
                  <c:v>97265.609022360484</c:v>
                </c:pt>
                <c:pt idx="72" formatCode="0.00">
                  <c:v>98273.618212144866</c:v>
                </c:pt>
                <c:pt idx="73" formatCode="0.00">
                  <c:v>98266.892411465407</c:v>
                </c:pt>
                <c:pt idx="74" formatCode="0.00">
                  <c:v>97960.068016793084</c:v>
                </c:pt>
                <c:pt idx="75" formatCode="0.00">
                  <c:v>97585.580164714105</c:v>
                </c:pt>
                <c:pt idx="76" formatCode="0.00">
                  <c:v>97849.859539680605</c:v>
                </c:pt>
                <c:pt idx="77" formatCode="0.00">
                  <c:v>97042.941360715136</c:v>
                </c:pt>
                <c:pt idx="78" formatCode="0.00">
                  <c:v>97182.770911790169</c:v>
                </c:pt>
                <c:pt idx="79" formatCode="0.00">
                  <c:v>97330.938120052451</c:v>
                </c:pt>
                <c:pt idx="80" formatCode="0.00">
                  <c:v>97803.529850266437</c:v>
                </c:pt>
                <c:pt idx="81" formatCode="0.00">
                  <c:v>98497.266878203387</c:v>
                </c:pt>
                <c:pt idx="82" formatCode="0.00">
                  <c:v>97962.726935349638</c:v>
                </c:pt>
                <c:pt idx="83" formatCode="0.00">
                  <c:v>97860.068688864907</c:v>
                </c:pt>
                <c:pt idx="84" formatCode="0.00">
                  <c:v>98969.251994731196</c:v>
                </c:pt>
                <c:pt idx="85" formatCode="0.00">
                  <c:v>99020.158745719731</c:v>
                </c:pt>
                <c:pt idx="86" formatCode="0.00">
                  <c:v>98766.791928645398</c:v>
                </c:pt>
                <c:pt idx="87" formatCode="0.00">
                  <c:v>98442.067334880354</c:v>
                </c:pt>
                <c:pt idx="88" formatCode="0.00">
                  <c:v>98752.820962305617</c:v>
                </c:pt>
                <c:pt idx="89" formatCode="0.00">
                  <c:v>97989.432770425658</c:v>
                </c:pt>
                <c:pt idx="90" formatCode="0.00">
                  <c:v>98170.143541404628</c:v>
                </c:pt>
                <c:pt idx="91" formatCode="0.00">
                  <c:v>98356.798269123552</c:v>
                </c:pt>
                <c:pt idx="92" formatCode="0.00">
                  <c:v>98865.70538827448</c:v>
                </c:pt>
                <c:pt idx="93" formatCode="0.00">
                  <c:v>99593.77926562124</c:v>
                </c:pt>
                <c:pt idx="94" formatCode="0.00">
                  <c:v>99091.76767898789</c:v>
                </c:pt>
                <c:pt idx="95" formatCode="0.00">
                  <c:v>99019.979393078087</c:v>
                </c:pt>
                <c:pt idx="96" formatCode="0.00">
                  <c:v>100175.35020919437</c:v>
                </c:pt>
                <c:pt idx="97" formatCode="0.00">
                  <c:v>100253.41409243972</c:v>
                </c:pt>
                <c:pt idx="98" formatCode="0.00">
                  <c:v>100025.96083180487</c:v>
                </c:pt>
                <c:pt idx="99" formatCode="0.00">
                  <c:v>99725.995500311794</c:v>
                </c:pt>
                <c:pt idx="100" formatCode="0.00">
                  <c:v>100060.43461733295</c:v>
                </c:pt>
                <c:pt idx="101" formatCode="0.00">
                  <c:v>99319.730985985938</c:v>
                </c:pt>
                <c:pt idx="102" formatCode="0.00">
                  <c:v>99522.1914762901</c:v>
                </c:pt>
                <c:pt idx="103" formatCode="0.00">
                  <c:v>99729.721203639201</c:v>
                </c:pt>
                <c:pt idx="104" formatCode="0.00">
                  <c:v>100258.68343673758</c:v>
                </c:pt>
                <c:pt idx="105" formatCode="0.00">
                  <c:v>101006.04267508553</c:v>
                </c:pt>
                <c:pt idx="106" formatCode="0.00">
                  <c:v>100522.59263622995</c:v>
                </c:pt>
                <c:pt idx="107" formatCode="0.00">
                  <c:v>100468.68427391318</c:v>
                </c:pt>
                <c:pt idx="108" formatCode="0.00">
                  <c:v>101651.5484557708</c:v>
                </c:pt>
                <c:pt idx="109" formatCode="0.00">
                  <c:v>101745.89312745948</c:v>
                </c:pt>
                <c:pt idx="110" formatCode="0.00">
                  <c:v>101534.16540315932</c:v>
                </c:pt>
                <c:pt idx="111" formatCode="0.00">
                  <c:v>101249.39959348089</c:v>
                </c:pt>
                <c:pt idx="112" formatCode="0.00">
                  <c:v>101598.53934825849</c:v>
                </c:pt>
                <c:pt idx="113" formatCode="0.00">
                  <c:v>100872.06268575089</c:v>
                </c:pt>
                <c:pt idx="114" formatCode="0.00">
                  <c:v>101088.29994661329</c:v>
                </c:pt>
                <c:pt idx="115" formatCode="0.00">
                  <c:v>101309.17812486587</c:v>
                </c:pt>
                <c:pt idx="116" formatCode="0.00">
                  <c:v>101851.08091229276</c:v>
                </c:pt>
                <c:pt idx="117" formatCode="0.00">
                  <c:v>102610.991898318</c:v>
                </c:pt>
                <c:pt idx="118" formatCode="0.00">
                  <c:v>102139.72266726408</c:v>
                </c:pt>
                <c:pt idx="119" formatCode="0.00">
                  <c:v>102099.02544726097</c:v>
                </c:pt>
                <c:pt idx="120" formatCode="0.00">
                  <c:v>0</c:v>
                </c:pt>
                <c:pt idx="121" formatCode="0.00">
                  <c:v>0</c:v>
                </c:pt>
                <c:pt idx="122" formatCode="0.00">
                  <c:v>0</c:v>
                </c:pt>
                <c:pt idx="123" formatCode="0.00">
                  <c:v>0</c:v>
                </c:pt>
                <c:pt idx="12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8B-432B-97DF-C9C1C34FF3AC}"/>
            </c:ext>
          </c:extLst>
        </c:ser>
        <c:ser>
          <c:idx val="4"/>
          <c:order val="4"/>
          <c:tx>
            <c:v>Верхняя граница дов.интервала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val>
            <c:numRef>
              <c:f>'1'!$F$2:$F$126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5490.370784177212</c:v>
                </c:pt>
                <c:pt idx="61">
                  <c:v>6601.6525677877071</c:v>
                </c:pt>
                <c:pt idx="62">
                  <c:v>7553.7900808060076</c:v>
                </c:pt>
                <c:pt idx="63">
                  <c:v>8401.0722835483903</c:v>
                </c:pt>
                <c:pt idx="64">
                  <c:v>9172.6053932176728</c:v>
                </c:pt>
                <c:pt idx="65">
                  <c:v>9886.1432030933211</c:v>
                </c:pt>
                <c:pt idx="66">
                  <c:v>10553.458627336164</c:v>
                </c:pt>
                <c:pt idx="67">
                  <c:v>11182.83214076428</c:v>
                </c:pt>
                <c:pt idx="68">
                  <c:v>11780.349094541103</c:v>
                </c:pt>
                <c:pt idx="69">
                  <c:v>12350.636404229241</c:v>
                </c:pt>
                <c:pt idx="70">
                  <c:v>12897.308997519809</c:v>
                </c:pt>
                <c:pt idx="71">
                  <c:v>13423.254614351026</c:v>
                </c:pt>
                <c:pt idx="72">
                  <c:v>14202.974157900637</c:v>
                </c:pt>
                <c:pt idx="73">
                  <c:v>14685.009070869797</c:v>
                </c:pt>
                <c:pt idx="74">
                  <c:v>15153.06945916402</c:v>
                </c:pt>
                <c:pt idx="75">
                  <c:v>15608.414496242069</c:v>
                </c:pt>
                <c:pt idx="76">
                  <c:v>16052.12817219639</c:v>
                </c:pt>
                <c:pt idx="77">
                  <c:v>16485.151550196839</c:v>
                </c:pt>
                <c:pt idx="78">
                  <c:v>16908.307771739026</c:v>
                </c:pt>
                <c:pt idx="79">
                  <c:v>17322.321708063333</c:v>
                </c:pt>
                <c:pt idx="80">
                  <c:v>17727.835594981065</c:v>
                </c:pt>
                <c:pt idx="81">
                  <c:v>18125.42161074598</c:v>
                </c:pt>
                <c:pt idx="82">
                  <c:v>18515.592096928624</c:v>
                </c:pt>
                <c:pt idx="83">
                  <c:v>18898.807940414204</c:v>
                </c:pt>
                <c:pt idx="84">
                  <c:v>19476.179251799971</c:v>
                </c:pt>
                <c:pt idx="85">
                  <c:v>19842.949061433144</c:v>
                </c:pt>
                <c:pt idx="86">
                  <c:v>20204.094294531416</c:v>
                </c:pt>
                <c:pt idx="87">
                  <c:v>20559.912814981566</c:v>
                </c:pt>
                <c:pt idx="88">
                  <c:v>20910.677986018389</c:v>
                </c:pt>
                <c:pt idx="89">
                  <c:v>21256.64138984782</c:v>
                </c:pt>
                <c:pt idx="90">
                  <c:v>21598.035171582102</c:v>
                </c:pt>
                <c:pt idx="91">
                  <c:v>21935.074068993155</c:v>
                </c:pt>
                <c:pt idx="92">
                  <c:v>22267.957178036973</c:v>
                </c:pt>
                <c:pt idx="93">
                  <c:v>22596.869494982267</c:v>
                </c:pt>
                <c:pt idx="94">
                  <c:v>22921.983268724143</c:v>
                </c:pt>
                <c:pt idx="95">
                  <c:v>23243.459191059839</c:v>
                </c:pt>
                <c:pt idx="96">
                  <c:v>23728.455481945653</c:v>
                </c:pt>
                <c:pt idx="97">
                  <c:v>24040.911027065158</c:v>
                </c:pt>
                <c:pt idx="98">
                  <c:v>24350.229147284466</c:v>
                </c:pt>
                <c:pt idx="99">
                  <c:v>24656.52914319071</c:v>
                </c:pt>
                <c:pt idx="100">
                  <c:v>24959.92333503571</c:v>
                </c:pt>
                <c:pt idx="101">
                  <c:v>25260.517617799254</c:v>
                </c:pt>
                <c:pt idx="102">
                  <c:v>25558.411960883153</c:v>
                </c:pt>
                <c:pt idx="103">
                  <c:v>25853.700859033852</c:v>
                </c:pt>
                <c:pt idx="104">
                  <c:v>26146.473740182788</c:v>
                </c:pt>
                <c:pt idx="105">
                  <c:v>26436.815335125691</c:v>
                </c:pt>
                <c:pt idx="106">
                  <c:v>26724.806013312016</c:v>
                </c:pt>
                <c:pt idx="107">
                  <c:v>27010.522088461672</c:v>
                </c:pt>
                <c:pt idx="108">
                  <c:v>27440.531647864787</c:v>
                </c:pt>
                <c:pt idx="109">
                  <c:v>27720.425616097666</c:v>
                </c:pt>
                <c:pt idx="110">
                  <c:v>27998.29266364759</c:v>
                </c:pt>
                <c:pt idx="111">
                  <c:v>28274.193615924509</c:v>
                </c:pt>
                <c:pt idx="112">
                  <c:v>28548.186532256659</c:v>
                </c:pt>
                <c:pt idx="113">
                  <c:v>28820.326877341344</c:v>
                </c:pt>
                <c:pt idx="114">
                  <c:v>29090.667679308797</c:v>
                </c:pt>
                <c:pt idx="115">
                  <c:v>29359.259675652545</c:v>
                </c:pt>
                <c:pt idx="116">
                  <c:v>29626.151448144432</c:v>
                </c:pt>
                <c:pt idx="117">
                  <c:v>29891.389547732775</c:v>
                </c:pt>
                <c:pt idx="118">
                  <c:v>30155.018610315747</c:v>
                </c:pt>
                <c:pt idx="119">
                  <c:v>30408.382422487572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8B-432B-97DF-C9C1C34FF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67791"/>
        <c:axId val="657966351"/>
      </c:areaChart>
      <c:lineChart>
        <c:grouping val="standard"/>
        <c:varyColors val="0"/>
        <c:ser>
          <c:idx val="1"/>
          <c:order val="1"/>
          <c:tx>
            <c:v>Прогноз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'1'!$A$2:$A$126</c:f>
              <c:numCache>
                <c:formatCode>mmm\-yy</c:formatCode>
                <c:ptCount val="12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44895</c:v>
                </c:pt>
              </c:numCache>
            </c:numRef>
          </c:cat>
          <c:val>
            <c:numRef>
              <c:f>'1'!$C$2:$C$126</c:f>
              <c:numCache>
                <c:formatCode>General</c:formatCode>
                <c:ptCount val="125"/>
                <c:pt idx="59">
                  <c:v>100645</c:v>
                </c:pt>
                <c:pt idx="60">
                  <c:v>102042.86896155919</c:v>
                </c:pt>
                <c:pt idx="61">
                  <c:v>102277.16061736429</c:v>
                </c:pt>
                <c:pt idx="62">
                  <c:v>102204.3664168391</c:v>
                </c:pt>
                <c:pt idx="63">
                  <c:v>102057.55108329913</c:v>
                </c:pt>
                <c:pt idx="64">
                  <c:v>102543.6872962428</c:v>
                </c:pt>
                <c:pt idx="65">
                  <c:v>101953.28080627756</c:v>
                </c:pt>
                <c:pt idx="66">
                  <c:v>102304.68846812367</c:v>
                </c:pt>
                <c:pt idx="67">
                  <c:v>102659.86264454812</c:v>
                </c:pt>
                <c:pt idx="68">
                  <c:v>103335.21131822097</c:v>
                </c:pt>
                <c:pt idx="69">
                  <c:v>104227.74135404036</c:v>
                </c:pt>
                <c:pt idx="70">
                  <c:v>103888.28665427795</c:v>
                </c:pt>
                <c:pt idx="71">
                  <c:v>103977.236329536</c:v>
                </c:pt>
                <c:pt idx="72">
                  <c:v>105375.10529109518</c:v>
                </c:pt>
                <c:pt idx="73">
                  <c:v>105609.39694690031</c:v>
                </c:pt>
                <c:pt idx="74">
                  <c:v>105536.60274637509</c:v>
                </c:pt>
                <c:pt idx="75">
                  <c:v>105389.78741283514</c:v>
                </c:pt>
                <c:pt idx="76">
                  <c:v>105875.9236257788</c:v>
                </c:pt>
                <c:pt idx="77">
                  <c:v>105285.51713581356</c:v>
                </c:pt>
                <c:pt idx="78">
                  <c:v>105636.92479765968</c:v>
                </c:pt>
                <c:pt idx="79">
                  <c:v>105992.09897408412</c:v>
                </c:pt>
                <c:pt idx="80">
                  <c:v>106667.44764775697</c:v>
                </c:pt>
                <c:pt idx="81">
                  <c:v>107559.97768357638</c:v>
                </c:pt>
                <c:pt idx="82">
                  <c:v>107220.52298381395</c:v>
                </c:pt>
                <c:pt idx="83">
                  <c:v>107309.47265907201</c:v>
                </c:pt>
                <c:pt idx="84">
                  <c:v>108707.34162063118</c:v>
                </c:pt>
                <c:pt idx="85">
                  <c:v>108941.6332764363</c:v>
                </c:pt>
                <c:pt idx="86">
                  <c:v>108868.83907591111</c:v>
                </c:pt>
                <c:pt idx="87">
                  <c:v>108722.02374237114</c:v>
                </c:pt>
                <c:pt idx="88">
                  <c:v>109208.15995531481</c:v>
                </c:pt>
                <c:pt idx="89">
                  <c:v>108617.75346534957</c:v>
                </c:pt>
                <c:pt idx="90">
                  <c:v>108969.16112719568</c:v>
                </c:pt>
                <c:pt idx="91">
                  <c:v>109324.33530362013</c:v>
                </c:pt>
                <c:pt idx="92">
                  <c:v>109999.68397729297</c:v>
                </c:pt>
                <c:pt idx="93">
                  <c:v>110892.21401311237</c:v>
                </c:pt>
                <c:pt idx="94">
                  <c:v>110552.75931334996</c:v>
                </c:pt>
                <c:pt idx="95">
                  <c:v>110641.70898860801</c:v>
                </c:pt>
                <c:pt idx="96">
                  <c:v>112039.57795016719</c:v>
                </c:pt>
                <c:pt idx="97">
                  <c:v>112273.8696059723</c:v>
                </c:pt>
                <c:pt idx="98">
                  <c:v>112201.0754054471</c:v>
                </c:pt>
                <c:pt idx="99">
                  <c:v>112054.26007190715</c:v>
                </c:pt>
                <c:pt idx="100">
                  <c:v>112540.39628485081</c:v>
                </c:pt>
                <c:pt idx="101">
                  <c:v>111949.98979488557</c:v>
                </c:pt>
                <c:pt idx="102">
                  <c:v>112301.39745673168</c:v>
                </c:pt>
                <c:pt idx="103">
                  <c:v>112656.57163315613</c:v>
                </c:pt>
                <c:pt idx="104">
                  <c:v>113331.92030682898</c:v>
                </c:pt>
                <c:pt idx="105">
                  <c:v>114224.45034264837</c:v>
                </c:pt>
                <c:pt idx="106">
                  <c:v>113884.99564288596</c:v>
                </c:pt>
                <c:pt idx="107">
                  <c:v>113973.94531814402</c:v>
                </c:pt>
                <c:pt idx="108">
                  <c:v>115371.81427970319</c:v>
                </c:pt>
                <c:pt idx="109">
                  <c:v>115606.10593550831</c:v>
                </c:pt>
                <c:pt idx="110">
                  <c:v>115533.31173498312</c:v>
                </c:pt>
                <c:pt idx="111">
                  <c:v>115386.49640144315</c:v>
                </c:pt>
                <c:pt idx="112">
                  <c:v>115872.63261438682</c:v>
                </c:pt>
                <c:pt idx="113">
                  <c:v>115282.22612442156</c:v>
                </c:pt>
                <c:pt idx="114">
                  <c:v>115633.63378626769</c:v>
                </c:pt>
                <c:pt idx="115">
                  <c:v>115988.80796269214</c:v>
                </c:pt>
                <c:pt idx="116">
                  <c:v>116664.15663636498</c:v>
                </c:pt>
                <c:pt idx="117">
                  <c:v>117556.68667218438</c:v>
                </c:pt>
                <c:pt idx="118">
                  <c:v>117217.23197242196</c:v>
                </c:pt>
                <c:pt idx="119">
                  <c:v>117303.21665850475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B-432B-97DF-C9C1C34FF3AC}"/>
            </c:ext>
          </c:extLst>
        </c:ser>
        <c:ser>
          <c:idx val="0"/>
          <c:order val="0"/>
          <c:tx>
            <c:v>Исходные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'1'!$B$2:$B$126</c:f>
              <c:numCache>
                <c:formatCode>General</c:formatCode>
                <c:ptCount val="125"/>
                <c:pt idx="0">
                  <c:v>85245</c:v>
                </c:pt>
                <c:pt idx="1">
                  <c:v>85844</c:v>
                </c:pt>
                <c:pt idx="2">
                  <c:v>86003</c:v>
                </c:pt>
                <c:pt idx="3">
                  <c:v>85897</c:v>
                </c:pt>
                <c:pt idx="4">
                  <c:v>85805</c:v>
                </c:pt>
                <c:pt idx="5">
                  <c:v>86463</c:v>
                </c:pt>
                <c:pt idx="6">
                  <c:v>88182</c:v>
                </c:pt>
                <c:pt idx="7">
                  <c:v>89127</c:v>
                </c:pt>
                <c:pt idx="8">
                  <c:v>90614</c:v>
                </c:pt>
                <c:pt idx="9">
                  <c:v>90040</c:v>
                </c:pt>
                <c:pt idx="10">
                  <c:v>90311</c:v>
                </c:pt>
                <c:pt idx="11">
                  <c:v>89884</c:v>
                </c:pt>
                <c:pt idx="12">
                  <c:v>91147</c:v>
                </c:pt>
                <c:pt idx="13">
                  <c:v>91602</c:v>
                </c:pt>
                <c:pt idx="14">
                  <c:v>92995</c:v>
                </c:pt>
                <c:pt idx="15">
                  <c:v>93896</c:v>
                </c:pt>
                <c:pt idx="16">
                  <c:v>94669</c:v>
                </c:pt>
                <c:pt idx="17">
                  <c:v>93416</c:v>
                </c:pt>
                <c:pt idx="18">
                  <c:v>93283</c:v>
                </c:pt>
                <c:pt idx="19">
                  <c:v>93471</c:v>
                </c:pt>
                <c:pt idx="20">
                  <c:v>94673</c:v>
                </c:pt>
                <c:pt idx="21">
                  <c:v>96733</c:v>
                </c:pt>
                <c:pt idx="22">
                  <c:v>96102</c:v>
                </c:pt>
                <c:pt idx="23">
                  <c:v>98019</c:v>
                </c:pt>
                <c:pt idx="24">
                  <c:v>102870</c:v>
                </c:pt>
                <c:pt idx="25">
                  <c:v>100543</c:v>
                </c:pt>
                <c:pt idx="26">
                  <c:v>98958</c:v>
                </c:pt>
                <c:pt idx="27">
                  <c:v>99619</c:v>
                </c:pt>
                <c:pt idx="28">
                  <c:v>100521</c:v>
                </c:pt>
                <c:pt idx="29">
                  <c:v>98800</c:v>
                </c:pt>
                <c:pt idx="30">
                  <c:v>100870</c:v>
                </c:pt>
                <c:pt idx="31">
                  <c:v>101978</c:v>
                </c:pt>
                <c:pt idx="32">
                  <c:v>102316</c:v>
                </c:pt>
                <c:pt idx="33">
                  <c:v>103778</c:v>
                </c:pt>
                <c:pt idx="34">
                  <c:v>101025</c:v>
                </c:pt>
                <c:pt idx="35">
                  <c:v>100389</c:v>
                </c:pt>
                <c:pt idx="36">
                  <c:v>101309</c:v>
                </c:pt>
                <c:pt idx="37">
                  <c:v>101301</c:v>
                </c:pt>
                <c:pt idx="38">
                  <c:v>100261</c:v>
                </c:pt>
                <c:pt idx="39">
                  <c:v>98860</c:v>
                </c:pt>
                <c:pt idx="40">
                  <c:v>98919</c:v>
                </c:pt>
                <c:pt idx="41">
                  <c:v>99650</c:v>
                </c:pt>
                <c:pt idx="42">
                  <c:v>100952</c:v>
                </c:pt>
                <c:pt idx="43">
                  <c:v>101702</c:v>
                </c:pt>
                <c:pt idx="44">
                  <c:v>102388</c:v>
                </c:pt>
                <c:pt idx="45">
                  <c:v>102669</c:v>
                </c:pt>
                <c:pt idx="46">
                  <c:v>103202</c:v>
                </c:pt>
                <c:pt idx="47">
                  <c:v>103485</c:v>
                </c:pt>
                <c:pt idx="48">
                  <c:v>101012</c:v>
                </c:pt>
                <c:pt idx="49">
                  <c:v>100836</c:v>
                </c:pt>
                <c:pt idx="50">
                  <c:v>101300</c:v>
                </c:pt>
                <c:pt idx="51">
                  <c:v>100618</c:v>
                </c:pt>
                <c:pt idx="52">
                  <c:v>100309</c:v>
                </c:pt>
                <c:pt idx="53">
                  <c:v>101097</c:v>
                </c:pt>
                <c:pt idx="54">
                  <c:v>100794</c:v>
                </c:pt>
                <c:pt idx="55">
                  <c:v>100596</c:v>
                </c:pt>
                <c:pt idx="56">
                  <c:v>100341</c:v>
                </c:pt>
                <c:pt idx="57">
                  <c:v>100052</c:v>
                </c:pt>
                <c:pt idx="58">
                  <c:v>100519</c:v>
                </c:pt>
                <c:pt idx="59">
                  <c:v>100645</c:v>
                </c:pt>
                <c:pt idx="60">
                  <c:v>100903</c:v>
                </c:pt>
                <c:pt idx="61">
                  <c:v>101274</c:v>
                </c:pt>
                <c:pt idx="62">
                  <c:v>101388</c:v>
                </c:pt>
                <c:pt idx="63">
                  <c:v>101531</c:v>
                </c:pt>
                <c:pt idx="64">
                  <c:v>102519</c:v>
                </c:pt>
                <c:pt idx="65">
                  <c:v>102707</c:v>
                </c:pt>
                <c:pt idx="66">
                  <c:v>102952</c:v>
                </c:pt>
                <c:pt idx="67">
                  <c:v>103742</c:v>
                </c:pt>
                <c:pt idx="68">
                  <c:v>103935</c:v>
                </c:pt>
                <c:pt idx="69">
                  <c:v>104206</c:v>
                </c:pt>
                <c:pt idx="70">
                  <c:v>105498</c:v>
                </c:pt>
                <c:pt idx="71">
                  <c:v>107859</c:v>
                </c:pt>
                <c:pt idx="72">
                  <c:v>108463</c:v>
                </c:pt>
                <c:pt idx="73">
                  <c:v>110130</c:v>
                </c:pt>
                <c:pt idx="74">
                  <c:v>111621</c:v>
                </c:pt>
                <c:pt idx="75">
                  <c:v>112526</c:v>
                </c:pt>
                <c:pt idx="76">
                  <c:v>113209</c:v>
                </c:pt>
                <c:pt idx="77">
                  <c:v>113364</c:v>
                </c:pt>
                <c:pt idx="78">
                  <c:v>114405</c:v>
                </c:pt>
                <c:pt idx="79">
                  <c:v>115942</c:v>
                </c:pt>
                <c:pt idx="80">
                  <c:v>116584</c:v>
                </c:pt>
                <c:pt idx="81">
                  <c:v>117192</c:v>
                </c:pt>
                <c:pt idx="82">
                  <c:v>117894</c:v>
                </c:pt>
                <c:pt idx="83">
                  <c:v>118750</c:v>
                </c:pt>
                <c:pt idx="84">
                  <c:v>119283</c:v>
                </c:pt>
                <c:pt idx="85">
                  <c:v>120698</c:v>
                </c:pt>
                <c:pt idx="86">
                  <c:v>123028</c:v>
                </c:pt>
                <c:pt idx="87">
                  <c:v>124195</c:v>
                </c:pt>
                <c:pt idx="88">
                  <c:v>125128</c:v>
                </c:pt>
                <c:pt idx="89">
                  <c:v>126187</c:v>
                </c:pt>
                <c:pt idx="90">
                  <c:v>126288</c:v>
                </c:pt>
                <c:pt idx="91">
                  <c:v>127043</c:v>
                </c:pt>
                <c:pt idx="92">
                  <c:v>128999</c:v>
                </c:pt>
                <c:pt idx="93">
                  <c:v>135622</c:v>
                </c:pt>
                <c:pt idx="94">
                  <c:v>141152</c:v>
                </c:pt>
                <c:pt idx="95">
                  <c:v>147197</c:v>
                </c:pt>
                <c:pt idx="96">
                  <c:v>149179</c:v>
                </c:pt>
                <c:pt idx="97">
                  <c:v>151838</c:v>
                </c:pt>
                <c:pt idx="98">
                  <c:v>156971</c:v>
                </c:pt>
                <c:pt idx="99">
                  <c:v>163180</c:v>
                </c:pt>
                <c:pt idx="100">
                  <c:v>170135</c:v>
                </c:pt>
                <c:pt idx="101">
                  <c:v>175323</c:v>
                </c:pt>
                <c:pt idx="102">
                  <c:v>176529</c:v>
                </c:pt>
                <c:pt idx="103">
                  <c:v>180229</c:v>
                </c:pt>
                <c:pt idx="104">
                  <c:v>179544</c:v>
                </c:pt>
                <c:pt idx="105">
                  <c:v>182578</c:v>
                </c:pt>
                <c:pt idx="106">
                  <c:v>183957</c:v>
                </c:pt>
                <c:pt idx="107">
                  <c:v>185150</c:v>
                </c:pt>
                <c:pt idx="108">
                  <c:v>186063</c:v>
                </c:pt>
                <c:pt idx="109">
                  <c:v>186472</c:v>
                </c:pt>
                <c:pt idx="110">
                  <c:v>196444</c:v>
                </c:pt>
                <c:pt idx="111">
                  <c:v>205328</c:v>
                </c:pt>
                <c:pt idx="112">
                  <c:v>209796</c:v>
                </c:pt>
                <c:pt idx="113">
                  <c:v>202300</c:v>
                </c:pt>
                <c:pt idx="114">
                  <c:v>202336</c:v>
                </c:pt>
                <c:pt idx="115">
                  <c:v>206747</c:v>
                </c:pt>
                <c:pt idx="116">
                  <c:v>213516</c:v>
                </c:pt>
                <c:pt idx="117">
                  <c:v>218584</c:v>
                </c:pt>
                <c:pt idx="118">
                  <c:v>218195</c:v>
                </c:pt>
                <c:pt idx="119">
                  <c:v>222623</c:v>
                </c:pt>
                <c:pt idx="120">
                  <c:v>222520</c:v>
                </c:pt>
                <c:pt idx="121">
                  <c:v>217818</c:v>
                </c:pt>
                <c:pt idx="122">
                  <c:v>219862</c:v>
                </c:pt>
                <c:pt idx="123">
                  <c:v>222861</c:v>
                </c:pt>
                <c:pt idx="124">
                  <c:v>217463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B-432B-97DF-C9C1C34FF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967791"/>
        <c:axId val="65796635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'1'!$E$1</c15:sqref>
                        </c15:formulaRef>
                      </c:ext>
                    </c:extLst>
                    <c:strCache>
                      <c:ptCount val="1"/>
                      <c:pt idx="0">
                        <c:v>Привязка высокой вероятности(Стоимость (руб/кв.м))</c:v>
                      </c:pt>
                    </c:strCache>
                  </c:strRef>
                </c:tx>
                <c:spPr>
                  <a:ln w="12700" cap="rnd">
                    <a:solidFill>
                      <a:srgbClr val="ED7D31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'1'!$A$2:$A$126</c15:sqref>
                        </c15:formulaRef>
                      </c:ext>
                    </c:extLst>
                    <c:numCache>
                      <c:formatCode>mmm\-yy</c:formatCode>
                      <c:ptCount val="125"/>
                      <c:pt idx="0">
                        <c:v>41275</c:v>
                      </c:pt>
                      <c:pt idx="1">
                        <c:v>41306</c:v>
                      </c:pt>
                      <c:pt idx="2">
                        <c:v>41334</c:v>
                      </c:pt>
                      <c:pt idx="3">
                        <c:v>41365</c:v>
                      </c:pt>
                      <c:pt idx="4">
                        <c:v>41395</c:v>
                      </c:pt>
                      <c:pt idx="5">
                        <c:v>41426</c:v>
                      </c:pt>
                      <c:pt idx="6">
                        <c:v>41456</c:v>
                      </c:pt>
                      <c:pt idx="7">
                        <c:v>41487</c:v>
                      </c:pt>
                      <c:pt idx="8">
                        <c:v>41518</c:v>
                      </c:pt>
                      <c:pt idx="9">
                        <c:v>41548</c:v>
                      </c:pt>
                      <c:pt idx="10">
                        <c:v>41579</c:v>
                      </c:pt>
                      <c:pt idx="11">
                        <c:v>41609</c:v>
                      </c:pt>
                      <c:pt idx="12">
                        <c:v>41640</c:v>
                      </c:pt>
                      <c:pt idx="13">
                        <c:v>41671</c:v>
                      </c:pt>
                      <c:pt idx="14">
                        <c:v>41699</c:v>
                      </c:pt>
                      <c:pt idx="15">
                        <c:v>41730</c:v>
                      </c:pt>
                      <c:pt idx="16">
                        <c:v>41760</c:v>
                      </c:pt>
                      <c:pt idx="17">
                        <c:v>41791</c:v>
                      </c:pt>
                      <c:pt idx="18">
                        <c:v>41821</c:v>
                      </c:pt>
                      <c:pt idx="19">
                        <c:v>41852</c:v>
                      </c:pt>
                      <c:pt idx="20">
                        <c:v>41883</c:v>
                      </c:pt>
                      <c:pt idx="21">
                        <c:v>41913</c:v>
                      </c:pt>
                      <c:pt idx="22">
                        <c:v>41944</c:v>
                      </c:pt>
                      <c:pt idx="23">
                        <c:v>41974</c:v>
                      </c:pt>
                      <c:pt idx="24">
                        <c:v>42005</c:v>
                      </c:pt>
                      <c:pt idx="25">
                        <c:v>42036</c:v>
                      </c:pt>
                      <c:pt idx="26">
                        <c:v>42064</c:v>
                      </c:pt>
                      <c:pt idx="27">
                        <c:v>42095</c:v>
                      </c:pt>
                      <c:pt idx="28">
                        <c:v>42125</c:v>
                      </c:pt>
                      <c:pt idx="29">
                        <c:v>42156</c:v>
                      </c:pt>
                      <c:pt idx="30">
                        <c:v>42186</c:v>
                      </c:pt>
                      <c:pt idx="31">
                        <c:v>42217</c:v>
                      </c:pt>
                      <c:pt idx="32">
                        <c:v>42248</c:v>
                      </c:pt>
                      <c:pt idx="33">
                        <c:v>42278</c:v>
                      </c:pt>
                      <c:pt idx="34">
                        <c:v>42309</c:v>
                      </c:pt>
                      <c:pt idx="35">
                        <c:v>42339</c:v>
                      </c:pt>
                      <c:pt idx="36">
                        <c:v>42370</c:v>
                      </c:pt>
                      <c:pt idx="37">
                        <c:v>42401</c:v>
                      </c:pt>
                      <c:pt idx="38">
                        <c:v>42430</c:v>
                      </c:pt>
                      <c:pt idx="39">
                        <c:v>42461</c:v>
                      </c:pt>
                      <c:pt idx="40">
                        <c:v>42491</c:v>
                      </c:pt>
                      <c:pt idx="41">
                        <c:v>42522</c:v>
                      </c:pt>
                      <c:pt idx="42">
                        <c:v>42552</c:v>
                      </c:pt>
                      <c:pt idx="43">
                        <c:v>42583</c:v>
                      </c:pt>
                      <c:pt idx="44">
                        <c:v>42614</c:v>
                      </c:pt>
                      <c:pt idx="45">
                        <c:v>42644</c:v>
                      </c:pt>
                      <c:pt idx="46">
                        <c:v>42675</c:v>
                      </c:pt>
                      <c:pt idx="47">
                        <c:v>42705</c:v>
                      </c:pt>
                      <c:pt idx="48">
                        <c:v>42736</c:v>
                      </c:pt>
                      <c:pt idx="49">
                        <c:v>42767</c:v>
                      </c:pt>
                      <c:pt idx="50">
                        <c:v>42795</c:v>
                      </c:pt>
                      <c:pt idx="51">
                        <c:v>42826</c:v>
                      </c:pt>
                      <c:pt idx="52">
                        <c:v>42856</c:v>
                      </c:pt>
                      <c:pt idx="53">
                        <c:v>42887</c:v>
                      </c:pt>
                      <c:pt idx="54">
                        <c:v>42917</c:v>
                      </c:pt>
                      <c:pt idx="55">
                        <c:v>42948</c:v>
                      </c:pt>
                      <c:pt idx="56">
                        <c:v>42979</c:v>
                      </c:pt>
                      <c:pt idx="57">
                        <c:v>43009</c:v>
                      </c:pt>
                      <c:pt idx="58">
                        <c:v>43040</c:v>
                      </c:pt>
                      <c:pt idx="59">
                        <c:v>43070</c:v>
                      </c:pt>
                      <c:pt idx="60">
                        <c:v>43101</c:v>
                      </c:pt>
                      <c:pt idx="61">
                        <c:v>43132</c:v>
                      </c:pt>
                      <c:pt idx="62">
                        <c:v>43160</c:v>
                      </c:pt>
                      <c:pt idx="63">
                        <c:v>43191</c:v>
                      </c:pt>
                      <c:pt idx="64">
                        <c:v>43221</c:v>
                      </c:pt>
                      <c:pt idx="65">
                        <c:v>43252</c:v>
                      </c:pt>
                      <c:pt idx="66">
                        <c:v>43282</c:v>
                      </c:pt>
                      <c:pt idx="67">
                        <c:v>43313</c:v>
                      </c:pt>
                      <c:pt idx="68">
                        <c:v>43344</c:v>
                      </c:pt>
                      <c:pt idx="69">
                        <c:v>43374</c:v>
                      </c:pt>
                      <c:pt idx="70">
                        <c:v>43405</c:v>
                      </c:pt>
                      <c:pt idx="71">
                        <c:v>43435</c:v>
                      </c:pt>
                      <c:pt idx="72">
                        <c:v>43466</c:v>
                      </c:pt>
                      <c:pt idx="73">
                        <c:v>43497</c:v>
                      </c:pt>
                      <c:pt idx="74">
                        <c:v>43525</c:v>
                      </c:pt>
                      <c:pt idx="75">
                        <c:v>43556</c:v>
                      </c:pt>
                      <c:pt idx="76">
                        <c:v>43586</c:v>
                      </c:pt>
                      <c:pt idx="77">
                        <c:v>43617</c:v>
                      </c:pt>
                      <c:pt idx="78">
                        <c:v>43647</c:v>
                      </c:pt>
                      <c:pt idx="79">
                        <c:v>43678</c:v>
                      </c:pt>
                      <c:pt idx="80">
                        <c:v>43709</c:v>
                      </c:pt>
                      <c:pt idx="81">
                        <c:v>43739</c:v>
                      </c:pt>
                      <c:pt idx="82">
                        <c:v>43770</c:v>
                      </c:pt>
                      <c:pt idx="83">
                        <c:v>43800</c:v>
                      </c:pt>
                      <c:pt idx="84">
                        <c:v>43831</c:v>
                      </c:pt>
                      <c:pt idx="85">
                        <c:v>43862</c:v>
                      </c:pt>
                      <c:pt idx="86">
                        <c:v>43891</c:v>
                      </c:pt>
                      <c:pt idx="87">
                        <c:v>43922</c:v>
                      </c:pt>
                      <c:pt idx="88">
                        <c:v>43952</c:v>
                      </c:pt>
                      <c:pt idx="89">
                        <c:v>43983</c:v>
                      </c:pt>
                      <c:pt idx="90">
                        <c:v>44013</c:v>
                      </c:pt>
                      <c:pt idx="91">
                        <c:v>44044</c:v>
                      </c:pt>
                      <c:pt idx="92">
                        <c:v>44075</c:v>
                      </c:pt>
                      <c:pt idx="93">
                        <c:v>44105</c:v>
                      </c:pt>
                      <c:pt idx="94">
                        <c:v>44136</c:v>
                      </c:pt>
                      <c:pt idx="95">
                        <c:v>44166</c:v>
                      </c:pt>
                      <c:pt idx="96">
                        <c:v>44197</c:v>
                      </c:pt>
                      <c:pt idx="97">
                        <c:v>44228</c:v>
                      </c:pt>
                      <c:pt idx="98">
                        <c:v>44256</c:v>
                      </c:pt>
                      <c:pt idx="99">
                        <c:v>44287</c:v>
                      </c:pt>
                      <c:pt idx="100">
                        <c:v>44317</c:v>
                      </c:pt>
                      <c:pt idx="101">
                        <c:v>44348</c:v>
                      </c:pt>
                      <c:pt idx="102">
                        <c:v>44378</c:v>
                      </c:pt>
                      <c:pt idx="103">
                        <c:v>44409</c:v>
                      </c:pt>
                      <c:pt idx="104">
                        <c:v>44440</c:v>
                      </c:pt>
                      <c:pt idx="105">
                        <c:v>44470</c:v>
                      </c:pt>
                      <c:pt idx="106">
                        <c:v>44501</c:v>
                      </c:pt>
                      <c:pt idx="107">
                        <c:v>44531</c:v>
                      </c:pt>
                      <c:pt idx="108">
                        <c:v>44562</c:v>
                      </c:pt>
                      <c:pt idx="109">
                        <c:v>44593</c:v>
                      </c:pt>
                      <c:pt idx="110">
                        <c:v>44621</c:v>
                      </c:pt>
                      <c:pt idx="111">
                        <c:v>44652</c:v>
                      </c:pt>
                      <c:pt idx="112">
                        <c:v>44682</c:v>
                      </c:pt>
                      <c:pt idx="113">
                        <c:v>44713</c:v>
                      </c:pt>
                      <c:pt idx="114">
                        <c:v>44743</c:v>
                      </c:pt>
                      <c:pt idx="115">
                        <c:v>44774</c:v>
                      </c:pt>
                      <c:pt idx="116">
                        <c:v>44805</c:v>
                      </c:pt>
                      <c:pt idx="117">
                        <c:v>44835</c:v>
                      </c:pt>
                      <c:pt idx="118">
                        <c:v>44866</c:v>
                      </c:pt>
                      <c:pt idx="119">
                        <c:v>44895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'1'!$E$2:$E$126</c15:sqref>
                        </c15:formulaRef>
                      </c:ext>
                    </c:extLst>
                    <c:numCache>
                      <c:formatCode>General</c:formatCode>
                      <c:ptCount val="125"/>
                      <c:pt idx="59" formatCode="0.00">
                        <c:v>100645</c:v>
                      </c:pt>
                      <c:pt idx="60" formatCode="0.00">
                        <c:v>104788.05435364779</c:v>
                      </c:pt>
                      <c:pt idx="61" formatCode="0.00">
                        <c:v>105577.98690125815</c:v>
                      </c:pt>
                      <c:pt idx="62" formatCode="0.00">
                        <c:v>105981.2614572421</c:v>
                      </c:pt>
                      <c:pt idx="63" formatCode="0.00">
                        <c:v>106258.08722507332</c:v>
                      </c:pt>
                      <c:pt idx="64" formatCode="0.00">
                        <c:v>107129.98999285164</c:v>
                      </c:pt>
                      <c:pt idx="65" formatCode="0.00">
                        <c:v>106896.35240782422</c:v>
                      </c:pt>
                      <c:pt idx="66" formatCode="0.00">
                        <c:v>107581.41778179175</c:v>
                      </c:pt>
                      <c:pt idx="67" formatCode="0.00">
                        <c:v>108251.27871493026</c:v>
                      </c:pt>
                      <c:pt idx="68" formatCode="0.00">
                        <c:v>109225.38586549152</c:v>
                      </c:pt>
                      <c:pt idx="69" formatCode="0.00">
                        <c:v>110403.05955615499</c:v>
                      </c:pt>
                      <c:pt idx="70" formatCode="0.00">
                        <c:v>110336.94115303786</c:v>
                      </c:pt>
                      <c:pt idx="71" formatCode="0.00">
                        <c:v>110688.86363671151</c:v>
                      </c:pt>
                      <c:pt idx="72" formatCode="0.00">
                        <c:v>112476.5923700455</c:v>
                      </c:pt>
                      <c:pt idx="73" formatCode="0.00">
                        <c:v>112951.9014823352</c:v>
                      </c:pt>
                      <c:pt idx="74" formatCode="0.00">
                        <c:v>113113.1374759571</c:v>
                      </c:pt>
                      <c:pt idx="75" formatCode="0.00">
                        <c:v>113193.99466095617</c:v>
                      </c:pt>
                      <c:pt idx="76" formatCode="0.00">
                        <c:v>113901.98771187699</c:v>
                      </c:pt>
                      <c:pt idx="77" formatCode="0.00">
                        <c:v>113528.09291091198</c:v>
                      </c:pt>
                      <c:pt idx="78" formatCode="0.00">
                        <c:v>114091.07868352919</c:v>
                      </c:pt>
                      <c:pt idx="79" formatCode="0.00">
                        <c:v>114653.25982811578</c:v>
                      </c:pt>
                      <c:pt idx="80" formatCode="0.00">
                        <c:v>115531.3654452475</c:v>
                      </c:pt>
                      <c:pt idx="81" formatCode="0.00">
                        <c:v>116622.68848894937</c:v>
                      </c:pt>
                      <c:pt idx="82" formatCode="0.00">
                        <c:v>116478.31903227826</c:v>
                      </c:pt>
                      <c:pt idx="83" formatCode="0.00">
                        <c:v>116758.87662927911</c:v>
                      </c:pt>
                      <c:pt idx="84" formatCode="0.00">
                        <c:v>118445.43124653117</c:v>
                      </c:pt>
                      <c:pt idx="85" formatCode="0.00">
                        <c:v>118863.10780715288</c:v>
                      </c:pt>
                      <c:pt idx="86" formatCode="0.00">
                        <c:v>118970.88622317681</c:v>
                      </c:pt>
                      <c:pt idx="87" formatCode="0.00">
                        <c:v>119001.98014986192</c:v>
                      </c:pt>
                      <c:pt idx="88" formatCode="0.00">
                        <c:v>119663.49894832401</c:v>
                      </c:pt>
                      <c:pt idx="89" formatCode="0.00">
                        <c:v>119246.07416027348</c:v>
                      </c:pt>
                      <c:pt idx="90" formatCode="0.00">
                        <c:v>119768.17871298673</c:v>
                      </c:pt>
                      <c:pt idx="91" formatCode="0.00">
                        <c:v>120291.87233811671</c:v>
                      </c:pt>
                      <c:pt idx="92" formatCode="0.00">
                        <c:v>121133.66256631145</c:v>
                      </c:pt>
                      <c:pt idx="93" formatCode="0.00">
                        <c:v>122190.64876060351</c:v>
                      </c:pt>
                      <c:pt idx="94" formatCode="0.00">
                        <c:v>122013.75094771203</c:v>
                      </c:pt>
                      <c:pt idx="95" formatCode="0.00">
                        <c:v>122263.43858413793</c:v>
                      </c:pt>
                      <c:pt idx="96" formatCode="0.00">
                        <c:v>123903.80569114002</c:v>
                      </c:pt>
                      <c:pt idx="97" formatCode="0.00">
                        <c:v>124294.32511950488</c:v>
                      </c:pt>
                      <c:pt idx="98" formatCode="0.00">
                        <c:v>124376.18997908934</c:v>
                      </c:pt>
                      <c:pt idx="99" formatCode="0.00">
                        <c:v>124382.5246435025</c:v>
                      </c:pt>
                      <c:pt idx="100" formatCode="0.00">
                        <c:v>125020.35795236866</c:v>
                      </c:pt>
                      <c:pt idx="101" formatCode="0.00">
                        <c:v>124580.24860378519</c:v>
                      </c:pt>
                      <c:pt idx="102" formatCode="0.00">
                        <c:v>125080.60343717325</c:v>
                      </c:pt>
                      <c:pt idx="103" formatCode="0.00">
                        <c:v>125583.42206267305</c:v>
                      </c:pt>
                      <c:pt idx="104" formatCode="0.00">
                        <c:v>126405.15717692037</c:v>
                      </c:pt>
                      <c:pt idx="105" formatCode="0.00">
                        <c:v>127442.85801021122</c:v>
                      </c:pt>
                      <c:pt idx="106" formatCode="0.00">
                        <c:v>127247.39864954197</c:v>
                      </c:pt>
                      <c:pt idx="107" formatCode="0.00">
                        <c:v>127479.20636237485</c:v>
                      </c:pt>
                      <c:pt idx="108" formatCode="0.00">
                        <c:v>129092.08010363558</c:v>
                      </c:pt>
                      <c:pt idx="109" formatCode="0.00">
                        <c:v>129466.31874355715</c:v>
                      </c:pt>
                      <c:pt idx="110" formatCode="0.00">
                        <c:v>129532.45806680691</c:v>
                      </c:pt>
                      <c:pt idx="111" formatCode="0.00">
                        <c:v>129523.5932094054</c:v>
                      </c:pt>
                      <c:pt idx="112" formatCode="0.00">
                        <c:v>130146.72588051515</c:v>
                      </c:pt>
                      <c:pt idx="113" formatCode="0.00">
                        <c:v>129692.38956309223</c:v>
                      </c:pt>
                      <c:pt idx="114" formatCode="0.00">
                        <c:v>130178.96762592209</c:v>
                      </c:pt>
                      <c:pt idx="115" formatCode="0.00">
                        <c:v>130668.43780051841</c:v>
                      </c:pt>
                      <c:pt idx="116" formatCode="0.00">
                        <c:v>131477.23236043719</c:v>
                      </c:pt>
                      <c:pt idx="117" formatCode="0.00">
                        <c:v>132502.38144605077</c:v>
                      </c:pt>
                      <c:pt idx="118" formatCode="0.00">
                        <c:v>132294.74127757983</c:v>
                      </c:pt>
                      <c:pt idx="119" formatCode="0.00">
                        <c:v>132507.40786974854</c:v>
                      </c:pt>
                      <c:pt idx="120" formatCode="0.00">
                        <c:v>0</c:v>
                      </c:pt>
                      <c:pt idx="121" formatCode="0.00">
                        <c:v>0</c:v>
                      </c:pt>
                      <c:pt idx="122" formatCode="0.00">
                        <c:v>0</c:v>
                      </c:pt>
                      <c:pt idx="123" formatCode="0.00">
                        <c:v>0</c:v>
                      </c:pt>
                      <c:pt idx="124" formatCode="0.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C8B-432B-97DF-C9C1C34FF3AC}"/>
                  </c:ext>
                </c:extLst>
              </c15:ser>
            </c15:filteredLineSeries>
          </c:ext>
        </c:extLst>
      </c:lineChart>
      <c:dateAx>
        <c:axId val="65796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66351"/>
        <c:crosses val="autoZero"/>
        <c:auto val="1"/>
        <c:lblOffset val="100"/>
        <c:baseTimeUnit val="months"/>
      </c:dateAx>
      <c:valAx>
        <c:axId val="65796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Исходные данные и прогноз с 2018-2023 Вторичный рынок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v>Нижняя граница дов.интервала</c:v>
          </c:tx>
          <c:spPr>
            <a:noFill/>
            <a:ln w="12700">
              <a:noFill/>
              <a:prstDash val="solid"/>
            </a:ln>
            <a:effectLst/>
          </c:spPr>
          <c:cat>
            <c:numRef>
              <c:f>'2'!$A$2:$A$121</c:f>
              <c:numCache>
                <c:formatCode>mmm\-yy</c:formatCode>
                <c:ptCount val="12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44896</c:v>
                </c:pt>
              </c:numCache>
            </c:numRef>
          </c:cat>
          <c:val>
            <c:numRef>
              <c:f>'2'!$D$2:$D$121</c:f>
              <c:numCache>
                <c:formatCode>General</c:formatCode>
                <c:ptCount val="120"/>
                <c:pt idx="59" formatCode="0.00">
                  <c:v>107388</c:v>
                </c:pt>
                <c:pt idx="60" formatCode="0.00">
                  <c:v>106641.534914149</c:v>
                </c:pt>
                <c:pt idx="61" formatCode="0.00">
                  <c:v>106857.57687651188</c:v>
                </c:pt>
                <c:pt idx="62" formatCode="0.00">
                  <c:v>106726.10977262919</c:v>
                </c:pt>
                <c:pt idx="63" formatCode="0.00">
                  <c:v>106971.60847418866</c:v>
                </c:pt>
                <c:pt idx="64" formatCode="0.00">
                  <c:v>106871.38194440585</c:v>
                </c:pt>
                <c:pt idx="65" formatCode="0.00">
                  <c:v>105971.07529945318</c:v>
                </c:pt>
                <c:pt idx="66" formatCode="0.00">
                  <c:v>105848.88898574086</c:v>
                </c:pt>
                <c:pt idx="67" formatCode="0.00">
                  <c:v>105702.65771551702</c:v>
                </c:pt>
                <c:pt idx="68" formatCode="0.00">
                  <c:v>105753.22949460901</c:v>
                </c:pt>
                <c:pt idx="69" formatCode="0.00">
                  <c:v>105365.75517513165</c:v>
                </c:pt>
                <c:pt idx="70" formatCode="0.00">
                  <c:v>105190.00924467942</c:v>
                </c:pt>
                <c:pt idx="71" formatCode="0.00">
                  <c:v>105352.39622500811</c:v>
                </c:pt>
                <c:pt idx="72" formatCode="0.00">
                  <c:v>105855.99568571508</c:v>
                </c:pt>
                <c:pt idx="73" formatCode="0.00">
                  <c:v>106402.87193543978</c:v>
                </c:pt>
                <c:pt idx="74" formatCode="0.00">
                  <c:v>106501.68055121564</c:v>
                </c:pt>
                <c:pt idx="75" formatCode="0.00">
                  <c:v>106923.96792732936</c:v>
                </c:pt>
                <c:pt idx="76" formatCode="0.00">
                  <c:v>106966.69040819284</c:v>
                </c:pt>
                <c:pt idx="77" formatCode="0.00">
                  <c:v>106185.83699669244</c:v>
                </c:pt>
                <c:pt idx="78" formatCode="0.00">
                  <c:v>106165.79868431788</c:v>
                </c:pt>
                <c:pt idx="79" formatCode="0.00">
                  <c:v>106108.43425296084</c:v>
                </c:pt>
                <c:pt idx="80" formatCode="0.00">
                  <c:v>106237.36410000011</c:v>
                </c:pt>
                <c:pt idx="81" formatCode="0.00">
                  <c:v>105919.73370333426</c:v>
                </c:pt>
                <c:pt idx="82" formatCode="0.00">
                  <c:v>105806.80170721776</c:v>
                </c:pt>
                <c:pt idx="83" formatCode="0.00">
                  <c:v>106026.1071244989</c:v>
                </c:pt>
                <c:pt idx="84" formatCode="0.00">
                  <c:v>106593.28244239885</c:v>
                </c:pt>
                <c:pt idx="85" formatCode="0.00">
                  <c:v>107186.83424791828</c:v>
                </c:pt>
                <c:pt idx="86" formatCode="0.00">
                  <c:v>107328.70514245388</c:v>
                </c:pt>
                <c:pt idx="87" formatCode="0.00">
                  <c:v>107790.8887642474</c:v>
                </c:pt>
                <c:pt idx="88" formatCode="0.00">
                  <c:v>107870.71340965634</c:v>
                </c:pt>
                <c:pt idx="89" formatCode="0.00">
                  <c:v>107124.48056164253</c:v>
                </c:pt>
                <c:pt idx="90" formatCode="0.00">
                  <c:v>107136.84610157397</c:v>
                </c:pt>
                <c:pt idx="91" formatCode="0.00">
                  <c:v>107109.89517624282</c:v>
                </c:pt>
                <c:pt idx="92" formatCode="0.00">
                  <c:v>107267.44303687989</c:v>
                </c:pt>
                <c:pt idx="93" formatCode="0.00">
                  <c:v>106976.80399954236</c:v>
                </c:pt>
                <c:pt idx="94" formatCode="0.00">
                  <c:v>106889.38388552505</c:v>
                </c:pt>
                <c:pt idx="95" formatCode="0.00">
                  <c:v>107132.85070980358</c:v>
                </c:pt>
                <c:pt idx="96" formatCode="0.00">
                  <c:v>107728.30810693685</c:v>
                </c:pt>
                <c:pt idx="97" formatCode="0.00">
                  <c:v>108343.38913362214</c:v>
                </c:pt>
                <c:pt idx="98" formatCode="0.00">
                  <c:v>108505.76237784995</c:v>
                </c:pt>
                <c:pt idx="99" formatCode="0.00">
                  <c:v>108987.49916765995</c:v>
                </c:pt>
                <c:pt idx="100" formatCode="0.00">
                  <c:v>109085.99745388905</c:v>
                </c:pt>
                <c:pt idx="101" formatCode="0.00">
                  <c:v>108357.62138441489</c:v>
                </c:pt>
                <c:pt idx="102" formatCode="0.00">
                  <c:v>108387.08339884513</c:v>
                </c:pt>
                <c:pt idx="103" formatCode="0.00">
                  <c:v>108376.5198449067</c:v>
                </c:pt>
                <c:pt idx="104" formatCode="0.00">
                  <c:v>108549.79245669174</c:v>
                </c:pt>
                <c:pt idx="105" formatCode="0.00">
                  <c:v>108274.25786288612</c:v>
                </c:pt>
                <c:pt idx="106" formatCode="0.00">
                  <c:v>108201.36049877209</c:v>
                </c:pt>
                <c:pt idx="107" formatCode="0.00">
                  <c:v>108458.80370231532</c:v>
                </c:pt>
                <c:pt idx="108" formatCode="0.00">
                  <c:v>109070.95236672671</c:v>
                </c:pt>
                <c:pt idx="109" formatCode="0.00">
                  <c:v>109698.89793351293</c:v>
                </c:pt>
                <c:pt idx="110" formatCode="0.00">
                  <c:v>109873.68522021394</c:v>
                </c:pt>
                <c:pt idx="111" formatCode="0.00">
                  <c:v>110367.410344331</c:v>
                </c:pt>
                <c:pt idx="112" formatCode="0.00">
                  <c:v>110477.49417705556</c:v>
                </c:pt>
                <c:pt idx="113" formatCode="0.00">
                  <c:v>109760.32209548559</c:v>
                </c:pt>
                <c:pt idx="114" formatCode="0.00">
                  <c:v>109800.62623492442</c:v>
                </c:pt>
                <c:pt idx="115" formatCode="0.00">
                  <c:v>109800.56124522386</c:v>
                </c:pt>
                <c:pt idx="116" formatCode="0.00">
                  <c:v>109984.00589362808</c:v>
                </c:pt>
                <c:pt idx="117" formatCode="0.00">
                  <c:v>109718.33268420407</c:v>
                </c:pt>
                <c:pt idx="118" formatCode="0.00">
                  <c:v>109655.00086932477</c:v>
                </c:pt>
                <c:pt idx="119" formatCode="0.00">
                  <c:v>109921.72763495363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0-4922-A50F-43CA14878F78}"/>
            </c:ext>
          </c:extLst>
        </c:ser>
        <c:ser>
          <c:idx val="3"/>
          <c:order val="3"/>
          <c:tx>
            <c:v>Верхняя граница дов.интервала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'2'!$F$2:$F$121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2967.949069618684</c:v>
                </c:pt>
                <c:pt idx="61">
                  <c:v>3994.953159709723</c:v>
                </c:pt>
                <c:pt idx="62">
                  <c:v>4808.9980184948945</c:v>
                </c:pt>
                <c:pt idx="63">
                  <c:v>5505.3767244515766</c:v>
                </c:pt>
                <c:pt idx="64">
                  <c:v>6124.3612870611832</c:v>
                </c:pt>
                <c:pt idx="65">
                  <c:v>6687.4781830143766</c:v>
                </c:pt>
                <c:pt idx="66">
                  <c:v>7207.834648290358</c:v>
                </c:pt>
                <c:pt idx="67">
                  <c:v>7694.1124503286555</c:v>
                </c:pt>
                <c:pt idx="68">
                  <c:v>8152.4131586517906</c:v>
                </c:pt>
                <c:pt idx="69">
                  <c:v>8587.2183894266491</c:v>
                </c:pt>
                <c:pt idx="70">
                  <c:v>9001.9343527261517</c:v>
                </c:pt>
                <c:pt idx="71">
                  <c:v>9399.2215207459813</c:v>
                </c:pt>
                <c:pt idx="72">
                  <c:v>9866.5568770561949</c:v>
                </c:pt>
                <c:pt idx="73">
                  <c:v>10231.892392423615</c:v>
                </c:pt>
                <c:pt idx="74">
                  <c:v>10585.38581189164</c:v>
                </c:pt>
                <c:pt idx="75">
                  <c:v>10928.187168739823</c:v>
                </c:pt>
                <c:pt idx="76">
                  <c:v>11261.273710056877</c:v>
                </c:pt>
                <c:pt idx="77">
                  <c:v>11585.484139105538</c:v>
                </c:pt>
                <c:pt idx="78">
                  <c:v>11901.544601705973</c:v>
                </c:pt>
                <c:pt idx="79">
                  <c:v>12210.088726010668</c:v>
                </c:pt>
                <c:pt idx="80">
                  <c:v>12511.673298439273</c:v>
                </c:pt>
                <c:pt idx="81">
                  <c:v>12806.790683591098</c:v>
                </c:pt>
                <c:pt idx="82">
                  <c:v>13095.878778219136</c:v>
                </c:pt>
                <c:pt idx="83">
                  <c:v>13379.329072334047</c:v>
                </c:pt>
                <c:pt idx="84">
                  <c:v>13719.512714258308</c:v>
                </c:pt>
                <c:pt idx="85">
                  <c:v>13991.497118036292</c:v>
                </c:pt>
                <c:pt idx="86">
                  <c:v>14258.865979984839</c:v>
                </c:pt>
                <c:pt idx="87">
                  <c:v>14521.874845473416</c:v>
                </c:pt>
                <c:pt idx="88">
                  <c:v>14780.75705769952</c:v>
                </c:pt>
                <c:pt idx="89">
                  <c:v>15035.726359775028</c:v>
                </c:pt>
                <c:pt idx="90">
                  <c:v>15286.979117763462</c:v>
                </c:pt>
                <c:pt idx="91">
                  <c:v>15534.696230016387</c:v>
                </c:pt>
                <c:pt idx="92">
                  <c:v>15779.044775249349</c:v>
                </c:pt>
                <c:pt idx="93">
                  <c:v>16020.179441744549</c:v>
                </c:pt>
                <c:pt idx="94">
                  <c:v>16258.243772174232</c:v>
                </c:pt>
                <c:pt idx="95">
                  <c:v>16493.371252294368</c:v>
                </c:pt>
                <c:pt idx="96">
                  <c:v>16776.990735751984</c:v>
                </c:pt>
                <c:pt idx="97">
                  <c:v>17005.916697198205</c:v>
                </c:pt>
                <c:pt idx="98">
                  <c:v>17232.280859762337</c:v>
                </c:pt>
                <c:pt idx="99">
                  <c:v>17456.183389218</c:v>
                </c:pt>
                <c:pt idx="100">
                  <c:v>17677.718319803767</c:v>
                </c:pt>
                <c:pt idx="101">
                  <c:v>17896.974064799957</c:v>
                </c:pt>
                <c:pt idx="102">
                  <c:v>18114.033873790788</c:v>
                </c:pt>
                <c:pt idx="103">
                  <c:v>18328.976243258279</c:v>
                </c:pt>
                <c:pt idx="104">
                  <c:v>18541.87528619534</c:v>
                </c:pt>
                <c:pt idx="105">
                  <c:v>18752.8010656267</c:v>
                </c:pt>
                <c:pt idx="106">
                  <c:v>18961.819896249799</c:v>
                </c:pt>
                <c:pt idx="107">
                  <c:v>19168.994617840537</c:v>
                </c:pt>
                <c:pt idx="108">
                  <c:v>19419.231566741946</c:v>
                </c:pt>
                <c:pt idx="109">
                  <c:v>19622.428447986313</c:v>
                </c:pt>
                <c:pt idx="110">
                  <c:v>19823.964525604038</c:v>
                </c:pt>
                <c:pt idx="111">
                  <c:v>20023.890386445535</c:v>
                </c:pt>
                <c:pt idx="112">
                  <c:v>20222.254224040429</c:v>
                </c:pt>
                <c:pt idx="113">
                  <c:v>20419.101993228222</c:v>
                </c:pt>
                <c:pt idx="114">
                  <c:v>20614.47755220189</c:v>
                </c:pt>
                <c:pt idx="115">
                  <c:v>20808.422793193633</c:v>
                </c:pt>
                <c:pt idx="116">
                  <c:v>21000.977762892289</c:v>
                </c:pt>
                <c:pt idx="117">
                  <c:v>21192.180773560482</c:v>
                </c:pt>
                <c:pt idx="118">
                  <c:v>21382.068505714124</c:v>
                </c:pt>
                <c:pt idx="119">
                  <c:v>21570.676103133592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90-4922-A50F-43CA1487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08047"/>
        <c:axId val="2132505647"/>
      </c:areaChart>
      <c:lineChart>
        <c:grouping val="standard"/>
        <c:varyColors val="0"/>
        <c:ser>
          <c:idx val="0"/>
          <c:order val="0"/>
          <c:tx>
            <c:v>Исходные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'2'!$B$2:$B$121</c:f>
              <c:numCache>
                <c:formatCode>General</c:formatCode>
                <c:ptCount val="120"/>
                <c:pt idx="0">
                  <c:v>95052</c:v>
                </c:pt>
                <c:pt idx="1">
                  <c:v>95270</c:v>
                </c:pt>
                <c:pt idx="2">
                  <c:v>95459</c:v>
                </c:pt>
                <c:pt idx="3">
                  <c:v>95005</c:v>
                </c:pt>
                <c:pt idx="4">
                  <c:v>95026</c:v>
                </c:pt>
                <c:pt idx="5">
                  <c:v>94974</c:v>
                </c:pt>
                <c:pt idx="6">
                  <c:v>95285</c:v>
                </c:pt>
                <c:pt idx="7">
                  <c:v>95731</c:v>
                </c:pt>
                <c:pt idx="8">
                  <c:v>95997</c:v>
                </c:pt>
                <c:pt idx="9">
                  <c:v>95835</c:v>
                </c:pt>
                <c:pt idx="10">
                  <c:v>95965</c:v>
                </c:pt>
                <c:pt idx="11">
                  <c:v>96023</c:v>
                </c:pt>
                <c:pt idx="12">
                  <c:v>96441</c:v>
                </c:pt>
                <c:pt idx="13">
                  <c:v>96890</c:v>
                </c:pt>
                <c:pt idx="14">
                  <c:v>97672</c:v>
                </c:pt>
                <c:pt idx="15">
                  <c:v>99331</c:v>
                </c:pt>
                <c:pt idx="16">
                  <c:v>100056</c:v>
                </c:pt>
                <c:pt idx="17">
                  <c:v>99885</c:v>
                </c:pt>
                <c:pt idx="18">
                  <c:v>100259</c:v>
                </c:pt>
                <c:pt idx="19">
                  <c:v>100712</c:v>
                </c:pt>
                <c:pt idx="20">
                  <c:v>101564</c:v>
                </c:pt>
                <c:pt idx="21">
                  <c:v>101397</c:v>
                </c:pt>
                <c:pt idx="22">
                  <c:v>101934</c:v>
                </c:pt>
                <c:pt idx="23">
                  <c:v>103023</c:v>
                </c:pt>
                <c:pt idx="24">
                  <c:v>106177</c:v>
                </c:pt>
                <c:pt idx="25">
                  <c:v>107147</c:v>
                </c:pt>
                <c:pt idx="26">
                  <c:v>107271</c:v>
                </c:pt>
                <c:pt idx="27">
                  <c:v>106566</c:v>
                </c:pt>
                <c:pt idx="28">
                  <c:v>105677</c:v>
                </c:pt>
                <c:pt idx="29">
                  <c:v>104476</c:v>
                </c:pt>
                <c:pt idx="30">
                  <c:v>104708</c:v>
                </c:pt>
                <c:pt idx="31">
                  <c:v>104149</c:v>
                </c:pt>
                <c:pt idx="32">
                  <c:v>104048</c:v>
                </c:pt>
                <c:pt idx="33">
                  <c:v>103970</c:v>
                </c:pt>
                <c:pt idx="34">
                  <c:v>103187</c:v>
                </c:pt>
                <c:pt idx="35">
                  <c:v>102952</c:v>
                </c:pt>
                <c:pt idx="36">
                  <c:v>101971</c:v>
                </c:pt>
                <c:pt idx="37">
                  <c:v>102937</c:v>
                </c:pt>
                <c:pt idx="38">
                  <c:v>103093</c:v>
                </c:pt>
                <c:pt idx="39">
                  <c:v>103273</c:v>
                </c:pt>
                <c:pt idx="40">
                  <c:v>103659</c:v>
                </c:pt>
                <c:pt idx="41">
                  <c:v>103154</c:v>
                </c:pt>
                <c:pt idx="42">
                  <c:v>104136</c:v>
                </c:pt>
                <c:pt idx="43">
                  <c:v>104554</c:v>
                </c:pt>
                <c:pt idx="44">
                  <c:v>104813</c:v>
                </c:pt>
                <c:pt idx="45">
                  <c:v>104931</c:v>
                </c:pt>
                <c:pt idx="46">
                  <c:v>105001</c:v>
                </c:pt>
                <c:pt idx="47">
                  <c:v>105990</c:v>
                </c:pt>
                <c:pt idx="48">
                  <c:v>106036</c:v>
                </c:pt>
                <c:pt idx="49">
                  <c:v>105626</c:v>
                </c:pt>
                <c:pt idx="50">
                  <c:v>104095</c:v>
                </c:pt>
                <c:pt idx="51">
                  <c:v>105133</c:v>
                </c:pt>
                <c:pt idx="52">
                  <c:v>106321</c:v>
                </c:pt>
                <c:pt idx="53">
                  <c:v>107190</c:v>
                </c:pt>
                <c:pt idx="54">
                  <c:v>107285</c:v>
                </c:pt>
                <c:pt idx="55">
                  <c:v>107806</c:v>
                </c:pt>
                <c:pt idx="56">
                  <c:v>108160</c:v>
                </c:pt>
                <c:pt idx="57">
                  <c:v>107256</c:v>
                </c:pt>
                <c:pt idx="58">
                  <c:v>107245</c:v>
                </c:pt>
                <c:pt idx="59">
                  <c:v>107388</c:v>
                </c:pt>
                <c:pt idx="60">
                  <c:v>107039</c:v>
                </c:pt>
                <c:pt idx="61">
                  <c:v>107214</c:v>
                </c:pt>
                <c:pt idx="62">
                  <c:v>107290</c:v>
                </c:pt>
                <c:pt idx="63">
                  <c:v>107472</c:v>
                </c:pt>
                <c:pt idx="64">
                  <c:v>108329</c:v>
                </c:pt>
                <c:pt idx="65">
                  <c:v>108766</c:v>
                </c:pt>
                <c:pt idx="66">
                  <c:v>109045</c:v>
                </c:pt>
                <c:pt idx="67">
                  <c:v>109457</c:v>
                </c:pt>
                <c:pt idx="68">
                  <c:v>110507</c:v>
                </c:pt>
                <c:pt idx="69">
                  <c:v>111410</c:v>
                </c:pt>
                <c:pt idx="70">
                  <c:v>111901</c:v>
                </c:pt>
                <c:pt idx="71">
                  <c:v>114047</c:v>
                </c:pt>
                <c:pt idx="72">
                  <c:v>114102</c:v>
                </c:pt>
                <c:pt idx="73">
                  <c:v>115051</c:v>
                </c:pt>
                <c:pt idx="74">
                  <c:v>117400</c:v>
                </c:pt>
                <c:pt idx="75">
                  <c:v>119409</c:v>
                </c:pt>
                <c:pt idx="76">
                  <c:v>120324</c:v>
                </c:pt>
                <c:pt idx="77">
                  <c:v>121545</c:v>
                </c:pt>
                <c:pt idx="78">
                  <c:v>122688</c:v>
                </c:pt>
                <c:pt idx="79">
                  <c:v>124029</c:v>
                </c:pt>
                <c:pt idx="80">
                  <c:v>124681</c:v>
                </c:pt>
                <c:pt idx="81">
                  <c:v>125238</c:v>
                </c:pt>
                <c:pt idx="82">
                  <c:v>125848</c:v>
                </c:pt>
                <c:pt idx="83">
                  <c:v>127662</c:v>
                </c:pt>
                <c:pt idx="84">
                  <c:v>127728</c:v>
                </c:pt>
                <c:pt idx="85">
                  <c:v>128598</c:v>
                </c:pt>
                <c:pt idx="86">
                  <c:v>129431</c:v>
                </c:pt>
                <c:pt idx="87">
                  <c:v>129533</c:v>
                </c:pt>
                <c:pt idx="88">
                  <c:v>130262</c:v>
                </c:pt>
                <c:pt idx="89">
                  <c:v>130015</c:v>
                </c:pt>
                <c:pt idx="90">
                  <c:v>131886</c:v>
                </c:pt>
                <c:pt idx="91">
                  <c:v>133021</c:v>
                </c:pt>
                <c:pt idx="92">
                  <c:v>135235</c:v>
                </c:pt>
                <c:pt idx="93">
                  <c:v>141553</c:v>
                </c:pt>
                <c:pt idx="94">
                  <c:v>145309</c:v>
                </c:pt>
                <c:pt idx="95">
                  <c:v>149973</c:v>
                </c:pt>
                <c:pt idx="96">
                  <c:v>154098</c:v>
                </c:pt>
                <c:pt idx="97">
                  <c:v>158461</c:v>
                </c:pt>
                <c:pt idx="98">
                  <c:v>161564</c:v>
                </c:pt>
                <c:pt idx="99">
                  <c:v>168923</c:v>
                </c:pt>
                <c:pt idx="100">
                  <c:v>175822</c:v>
                </c:pt>
                <c:pt idx="101">
                  <c:v>175323</c:v>
                </c:pt>
                <c:pt idx="102">
                  <c:v>176529</c:v>
                </c:pt>
                <c:pt idx="103">
                  <c:v>175056</c:v>
                </c:pt>
                <c:pt idx="104">
                  <c:v>172698</c:v>
                </c:pt>
                <c:pt idx="105">
                  <c:v>173837</c:v>
                </c:pt>
                <c:pt idx="106">
                  <c:v>172865</c:v>
                </c:pt>
                <c:pt idx="107">
                  <c:v>173712</c:v>
                </c:pt>
                <c:pt idx="108">
                  <c:v>173833</c:v>
                </c:pt>
                <c:pt idx="109">
                  <c:v>175807</c:v>
                </c:pt>
                <c:pt idx="110">
                  <c:v>184743</c:v>
                </c:pt>
                <c:pt idx="111">
                  <c:v>201437</c:v>
                </c:pt>
                <c:pt idx="112">
                  <c:v>198015</c:v>
                </c:pt>
                <c:pt idx="113">
                  <c:v>198051</c:v>
                </c:pt>
                <c:pt idx="114">
                  <c:v>199949</c:v>
                </c:pt>
                <c:pt idx="115">
                  <c:v>199807</c:v>
                </c:pt>
                <c:pt idx="116">
                  <c:v>198503</c:v>
                </c:pt>
                <c:pt idx="117">
                  <c:v>197328</c:v>
                </c:pt>
                <c:pt idx="118">
                  <c:v>195506</c:v>
                </c:pt>
                <c:pt idx="119">
                  <c:v>195401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0-4922-A50F-43CA14878F78}"/>
            </c:ext>
          </c:extLst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'2'!$A$2:$A$121</c:f>
              <c:numCache>
                <c:formatCode>mmm\-yy</c:formatCode>
                <c:ptCount val="12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  <c:pt idx="94">
                  <c:v>44136</c:v>
                </c:pt>
                <c:pt idx="95">
                  <c:v>44166</c:v>
                </c:pt>
                <c:pt idx="96">
                  <c:v>44197</c:v>
                </c:pt>
                <c:pt idx="97">
                  <c:v>44228</c:v>
                </c:pt>
                <c:pt idx="98">
                  <c:v>44256</c:v>
                </c:pt>
                <c:pt idx="99">
                  <c:v>44287</c:v>
                </c:pt>
                <c:pt idx="100">
                  <c:v>44317</c:v>
                </c:pt>
                <c:pt idx="101">
                  <c:v>44348</c:v>
                </c:pt>
                <c:pt idx="102">
                  <c:v>44378</c:v>
                </c:pt>
                <c:pt idx="103">
                  <c:v>44409</c:v>
                </c:pt>
                <c:pt idx="104">
                  <c:v>44440</c:v>
                </c:pt>
                <c:pt idx="105">
                  <c:v>44470</c:v>
                </c:pt>
                <c:pt idx="106">
                  <c:v>44501</c:v>
                </c:pt>
                <c:pt idx="107">
                  <c:v>44531</c:v>
                </c:pt>
                <c:pt idx="108">
                  <c:v>44562</c:v>
                </c:pt>
                <c:pt idx="109">
                  <c:v>44593</c:v>
                </c:pt>
                <c:pt idx="110">
                  <c:v>44621</c:v>
                </c:pt>
                <c:pt idx="111">
                  <c:v>44652</c:v>
                </c:pt>
                <c:pt idx="112">
                  <c:v>44682</c:v>
                </c:pt>
                <c:pt idx="113">
                  <c:v>44713</c:v>
                </c:pt>
                <c:pt idx="114">
                  <c:v>44743</c:v>
                </c:pt>
                <c:pt idx="115">
                  <c:v>44774</c:v>
                </c:pt>
                <c:pt idx="116">
                  <c:v>44805</c:v>
                </c:pt>
                <c:pt idx="117">
                  <c:v>44835</c:v>
                </c:pt>
                <c:pt idx="118">
                  <c:v>44866</c:v>
                </c:pt>
                <c:pt idx="119">
                  <c:v>44896</c:v>
                </c:pt>
              </c:numCache>
            </c:numRef>
          </c:cat>
          <c:val>
            <c:numRef>
              <c:f>'2'!$C$2:$C$121</c:f>
              <c:numCache>
                <c:formatCode>General</c:formatCode>
                <c:ptCount val="120"/>
                <c:pt idx="59">
                  <c:v>107388</c:v>
                </c:pt>
                <c:pt idx="60">
                  <c:v>108125.50944895834</c:v>
                </c:pt>
                <c:pt idx="61">
                  <c:v>108855.05345636675</c:v>
                </c:pt>
                <c:pt idx="62">
                  <c:v>109130.60878187664</c:v>
                </c:pt>
                <c:pt idx="63">
                  <c:v>109724.29683641445</c:v>
                </c:pt>
                <c:pt idx="64">
                  <c:v>109933.56258793644</c:v>
                </c:pt>
                <c:pt idx="65">
                  <c:v>109314.81439096037</c:v>
                </c:pt>
                <c:pt idx="66">
                  <c:v>109452.80630988604</c:v>
                </c:pt>
                <c:pt idx="67">
                  <c:v>109549.71394068135</c:v>
                </c:pt>
                <c:pt idx="68">
                  <c:v>109829.43607393491</c:v>
                </c:pt>
                <c:pt idx="69">
                  <c:v>109659.36436984497</c:v>
                </c:pt>
                <c:pt idx="70">
                  <c:v>109690.97642104249</c:v>
                </c:pt>
                <c:pt idx="71">
                  <c:v>110052.0069853811</c:v>
                </c:pt>
                <c:pt idx="72">
                  <c:v>110789.27412424318</c:v>
                </c:pt>
                <c:pt idx="73">
                  <c:v>111518.81813165158</c:v>
                </c:pt>
                <c:pt idx="74">
                  <c:v>111794.37345716146</c:v>
                </c:pt>
                <c:pt idx="75">
                  <c:v>112388.06151169927</c:v>
                </c:pt>
                <c:pt idx="76">
                  <c:v>112597.32726322128</c:v>
                </c:pt>
                <c:pt idx="77">
                  <c:v>111978.57906624521</c:v>
                </c:pt>
                <c:pt idx="78">
                  <c:v>112116.57098517087</c:v>
                </c:pt>
                <c:pt idx="79">
                  <c:v>112213.47861596617</c:v>
                </c:pt>
                <c:pt idx="80">
                  <c:v>112493.20074921974</c:v>
                </c:pt>
                <c:pt idx="81">
                  <c:v>112323.12904512981</c:v>
                </c:pt>
                <c:pt idx="82">
                  <c:v>112354.74109632733</c:v>
                </c:pt>
                <c:pt idx="83">
                  <c:v>112715.77166066592</c:v>
                </c:pt>
                <c:pt idx="84">
                  <c:v>113453.038799528</c:v>
                </c:pt>
                <c:pt idx="85">
                  <c:v>114182.58280693642</c:v>
                </c:pt>
                <c:pt idx="86">
                  <c:v>114458.1381324463</c:v>
                </c:pt>
                <c:pt idx="87">
                  <c:v>115051.82618698411</c:v>
                </c:pt>
                <c:pt idx="88">
                  <c:v>115261.0919385061</c:v>
                </c:pt>
                <c:pt idx="89">
                  <c:v>114642.34374153004</c:v>
                </c:pt>
                <c:pt idx="90">
                  <c:v>114780.3356604557</c:v>
                </c:pt>
                <c:pt idx="91">
                  <c:v>114877.24329125101</c:v>
                </c:pt>
                <c:pt idx="92">
                  <c:v>115156.96542450457</c:v>
                </c:pt>
                <c:pt idx="93">
                  <c:v>114986.89372041464</c:v>
                </c:pt>
                <c:pt idx="94">
                  <c:v>115018.50577161217</c:v>
                </c:pt>
                <c:pt idx="95">
                  <c:v>115379.53633595076</c:v>
                </c:pt>
                <c:pt idx="96">
                  <c:v>116116.80347481284</c:v>
                </c:pt>
                <c:pt idx="97">
                  <c:v>116846.34748222124</c:v>
                </c:pt>
                <c:pt idx="98">
                  <c:v>117121.90280773112</c:v>
                </c:pt>
                <c:pt idx="99">
                  <c:v>117715.59086226895</c:v>
                </c:pt>
                <c:pt idx="100">
                  <c:v>117924.85661379094</c:v>
                </c:pt>
                <c:pt idx="101">
                  <c:v>117306.10841681487</c:v>
                </c:pt>
                <c:pt idx="102">
                  <c:v>117444.10033574053</c:v>
                </c:pt>
                <c:pt idx="103">
                  <c:v>117541.00796653584</c:v>
                </c:pt>
                <c:pt idx="104">
                  <c:v>117820.73009978941</c:v>
                </c:pt>
                <c:pt idx="105">
                  <c:v>117650.65839569947</c:v>
                </c:pt>
                <c:pt idx="106">
                  <c:v>117682.27044689699</c:v>
                </c:pt>
                <c:pt idx="107">
                  <c:v>118043.30101123558</c:v>
                </c:pt>
                <c:pt idx="108">
                  <c:v>118780.56815009768</c:v>
                </c:pt>
                <c:pt idx="109">
                  <c:v>119510.11215750608</c:v>
                </c:pt>
                <c:pt idx="110">
                  <c:v>119785.66748301596</c:v>
                </c:pt>
                <c:pt idx="111">
                  <c:v>120379.35553755377</c:v>
                </c:pt>
                <c:pt idx="112">
                  <c:v>120588.62128907577</c:v>
                </c:pt>
                <c:pt idx="113">
                  <c:v>119969.8730920997</c:v>
                </c:pt>
                <c:pt idx="114">
                  <c:v>120107.86501102537</c:v>
                </c:pt>
                <c:pt idx="115">
                  <c:v>120204.77264182067</c:v>
                </c:pt>
                <c:pt idx="116">
                  <c:v>120484.49477507423</c:v>
                </c:pt>
                <c:pt idx="117">
                  <c:v>120314.42307098431</c:v>
                </c:pt>
                <c:pt idx="118">
                  <c:v>120346.03512218183</c:v>
                </c:pt>
                <c:pt idx="119">
                  <c:v>120707.06568652042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0-4922-A50F-43CA1487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508047"/>
        <c:axId val="2132505647"/>
      </c:lineChart>
      <c:catAx>
        <c:axId val="213250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505647"/>
        <c:crosses val="autoZero"/>
        <c:auto val="1"/>
        <c:lblAlgn val="ctr"/>
        <c:lblOffset val="100"/>
        <c:noMultiLvlLbl val="0"/>
      </c:catAx>
      <c:valAx>
        <c:axId val="213250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Стоимость (руб за 1 кв.м)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50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150090</xdr:colOff>
      <xdr:row>2</xdr:row>
      <xdr:rowOff>129311</xdr:rowOff>
    </xdr:from>
    <xdr:to>
      <xdr:col>24</xdr:col>
      <xdr:colOff>31750</xdr:colOff>
      <xdr:row>27</xdr:row>
      <xdr:rowOff>79375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1B64057-10CC-F321-8898-DB4710E89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156482</xdr:colOff>
      <xdr:row>29</xdr:row>
      <xdr:rowOff>78920</xdr:rowOff>
    </xdr:from>
    <xdr:to>
      <xdr:col>24</xdr:col>
      <xdr:colOff>195036</xdr:colOff>
      <xdr:row>54</xdr:row>
      <xdr:rowOff>43090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524444A-3AE0-F4A1-6B26-86682B9CC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165101</xdr:colOff>
      <xdr:row>56</xdr:row>
      <xdr:rowOff>8616</xdr:rowOff>
    </xdr:from>
    <xdr:to>
      <xdr:col>24</xdr:col>
      <xdr:colOff>185965</xdr:colOff>
      <xdr:row>80</xdr:row>
      <xdr:rowOff>6804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4D14B0F-DC4C-4C12-A6B7-6F241CAAA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472622</xdr:colOff>
      <xdr:row>29</xdr:row>
      <xdr:rowOff>75747</xdr:rowOff>
    </xdr:from>
    <xdr:to>
      <xdr:col>39</xdr:col>
      <xdr:colOff>523422</xdr:colOff>
      <xdr:row>54</xdr:row>
      <xdr:rowOff>31297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C9DC48AB-FC57-4A91-9D8F-5C9A001759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487456</xdr:colOff>
      <xdr:row>56</xdr:row>
      <xdr:rowOff>71904</xdr:rowOff>
    </xdr:from>
    <xdr:to>
      <xdr:col>39</xdr:col>
      <xdr:colOff>525080</xdr:colOff>
      <xdr:row>80</xdr:row>
      <xdr:rowOff>3956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E7168321-1387-4B3E-A52E-0C166484E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118918</xdr:colOff>
      <xdr:row>1</xdr:row>
      <xdr:rowOff>104487</xdr:rowOff>
    </xdr:from>
    <xdr:to>
      <xdr:col>22</xdr:col>
      <xdr:colOff>223880</xdr:colOff>
      <xdr:row>26</xdr:row>
      <xdr:rowOff>125405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4D66AD-C9E5-45E9-B75D-F8B7BF0AE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131906</xdr:colOff>
      <xdr:row>1</xdr:row>
      <xdr:rowOff>152689</xdr:rowOff>
    </xdr:from>
    <xdr:to>
      <xdr:col>22</xdr:col>
      <xdr:colOff>189056</xdr:colOff>
      <xdr:row>25</xdr:row>
      <xdr:rowOff>133639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1E5A7E7-46EE-8839-4468-71C34DEC2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593725</xdr:colOff>
      <xdr:row>2</xdr:row>
      <xdr:rowOff>66675</xdr:rowOff>
    </xdr:from>
    <xdr:to>
      <xdr:col>22</xdr:col>
      <xdr:colOff>288925</xdr:colOff>
      <xdr:row>17</xdr:row>
      <xdr:rowOff>47625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16AB405-4AED-E547-375B-BB521D96D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19</xdr:row>
      <xdr:rowOff>92075</xdr:rowOff>
    </xdr:from>
    <xdr:to>
      <xdr:col>22</xdr:col>
      <xdr:colOff>314325</xdr:colOff>
      <xdr:row>34</xdr:row>
      <xdr:rowOff>73025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B62825-D631-413A-6947-7F7E82D64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147108</xdr:colOff>
      <xdr:row>0</xdr:row>
      <xdr:rowOff>458257</xdr:rowOff>
    </xdr:from>
    <xdr:to>
      <xdr:col>20</xdr:col>
      <xdr:colOff>275166</xdr:colOff>
      <xdr:row>25</xdr:row>
      <xdr:rowOff>175681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2D60FB-088D-488B-45FB-4BFAC4AB9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223309</xdr:colOff>
      <xdr:row>1</xdr:row>
      <xdr:rowOff>136525</xdr:rowOff>
    </xdr:from>
    <xdr:to>
      <xdr:col>20</xdr:col>
      <xdr:colOff>338666</xdr:colOff>
      <xdr:row>25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CAC440-7965-9EC4-EAD9-146B8EB8C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A478EE-6824-4099-8E03-C4776E188003}" name="Таблица6" displayName="Таблица6" ref="A1:F122" totalsRowShown="0">
  <autoFilter ref="A1:F122" xr:uid="{D8A478EE-6824-4099-8E03-C4776E188003}"/>
  <tableColumns count="6">
    <tableColumn id="1" xr3:uid="{3717DDA3-6C20-4A9D-BA53-82B40E6CD906}" name="Месяц, год" dataDxfId="19"/>
    <tableColumn id="2" xr3:uid="{CCFD0CAF-32B8-4873-86D6-2B46216B9CE8}" name="Стоимость (руб/кв.м)"/>
    <tableColumn id="3" xr3:uid="{BF1ABA66-3C0F-4C2E-9057-0C38A85A008C}" name="Прогноз(Стоимость (руб/кв.м))" dataDxfId="18">
      <calculatedColumnFormula>_xlfn.FORECAST.ETS(A2,$B$2:$B$66,$A$2:$A$66,12,1)</calculatedColumnFormula>
    </tableColumn>
    <tableColumn id="4" xr3:uid="{FC89CA7E-5546-446C-8EB9-E3871AB0EF74}" name="Привязка низкой вероятности(Стоимость (руб/кв.м))" dataDxfId="17">
      <calculatedColumnFormula>C2-_xlfn.FORECAST.ETS.CONFINT(A2,$B$2:$B$66,$A$2:$A$66,0.95,12,1)</calculatedColumnFormula>
    </tableColumn>
    <tableColumn id="5" xr3:uid="{2B312FCA-E2DD-44A5-949C-6783DE438170}" name="Привязка высокой вероятности(Стоимость (руб/кв.м))" dataDxfId="16">
      <calculatedColumnFormula>C2+_xlfn.FORECAST.ETS.CONFINT(A2,$B$2:$B$66,$A$2:$A$66,0.95,12,1)</calculatedColumnFormula>
    </tableColumn>
    <tableColumn id="6" xr3:uid="{ADCC121B-BD8D-4298-8733-5E0A596C4455}" name="коридор" dataDxfId="15">
      <calculatedColumnFormula>Таблица6[[#This Row],[Привязка высокой вероятности(Стоимость (руб/кв.м))]]-Таблица6[[#This Row],[Привязка низкой вероятности(Стоимость (руб/кв.м))]]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6D9669-199F-4E24-A4DD-1CD7A8A4B241}" name="Таблица7" displayName="Таблица7" ref="A1:F122" totalsRowShown="0">
  <autoFilter ref="A1:F122" xr:uid="{AA6D9669-199F-4E24-A4DD-1CD7A8A4B241}"/>
  <tableColumns count="6">
    <tableColumn id="1" xr3:uid="{5C605354-DABE-4ADF-95C4-F193685CD3FE}" name="Месяц, год" dataDxfId="14"/>
    <tableColumn id="2" xr3:uid="{25C4EB11-4750-486F-9960-0DB4191ECA51}" name="Стоимость (руб/кв.м)"/>
    <tableColumn id="3" xr3:uid="{EEAFDD60-F765-4EA2-A3B4-EE71E79604BE}" name="Прогноз(Стоимость (руб/кв.м))" dataDxfId="13">
      <calculatedColumnFormula>_xlfn.FORECAST.ETS(A2,$B$2:$B$66,$A$2:$A$66,12,1)</calculatedColumnFormula>
    </tableColumn>
    <tableColumn id="4" xr3:uid="{6CEBFC14-4E78-4A8D-8DAA-92F54BA8F13D}" name="Привязка низкой вероятности(Стоимость (руб/кв.м))" dataDxfId="12">
      <calculatedColumnFormula>C2-_xlfn.FORECAST.ETS.CONFINT(A2,$B$2:$B$66,$A$2:$A$66,0.95,12,1)</calculatedColumnFormula>
    </tableColumn>
    <tableColumn id="5" xr3:uid="{5FAC6772-CF54-43E5-8741-00A05B330B4B}" name="Привязка высокой вероятности(Стоимость (руб/кв.м))" dataDxfId="11">
      <calculatedColumnFormula>C2+_xlfn.FORECAST.ETS.CONFINT(A2,$B$2:$B$66,$A$2:$A$66,0.95,12,1)</calculatedColumnFormula>
    </tableColumn>
    <tableColumn id="6" xr3:uid="{FCEBFB14-9543-4C50-B005-5FA237EBFFEB}" name="Коридор" dataDxfId="10">
      <calculatedColumnFormula>Таблица7[[#This Row],[Привязка высокой вероятности(Стоимость (руб/кв.м))]]-Таблица7[[#This Row],[Привязка низкой вероятности(Стоимость (руб/кв.м))]]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758D97-CF01-439F-BE21-331A2152182F}" name="Таблица11" displayName="Таблица11" ref="A1:F126" totalsRowShown="0" headerRowDxfId="9">
  <autoFilter ref="A1:F126" xr:uid="{BA758D97-CF01-439F-BE21-331A2152182F}"/>
  <tableColumns count="6">
    <tableColumn id="1" xr3:uid="{62301153-5B64-40D6-99AB-674FCB73A23A}" name="Месяц, год" dataDxfId="8"/>
    <tableColumn id="2" xr3:uid="{D8B6AE2F-786F-4232-AB77-B86BF25D336F}" name="Стоимость (руб/кв.м)"/>
    <tableColumn id="3" xr3:uid="{92C92116-C2C9-4DDC-A0A7-42D6F34C2743}" name="Прогноз(Стоимость (руб/кв.м))">
      <calculatedColumnFormula>_xlfn.FORECAST.ETS(A2,$B$2:$B$61,$A$2:$A$61,12,1)</calculatedColumnFormula>
    </tableColumn>
    <tableColumn id="4" xr3:uid="{0B5CF26A-9398-44EF-9644-9778ECF7CE34}" name="Привязка низкой вероятности(Стоимость (руб/кв.м))" dataDxfId="7">
      <calculatedColumnFormula>C2-_xlfn.FORECAST.ETS.CONFINT(A2,$B$2:$B$61,$A$2:$A$61,0.95,12,1)</calculatedColumnFormula>
    </tableColumn>
    <tableColumn id="5" xr3:uid="{B920EA52-692D-4462-A148-9A19ADB640D3}" name="Привязка высокой вероятности(Стоимость (руб/кв.м))" dataDxfId="6">
      <calculatedColumnFormula>C2+_xlfn.FORECAST.ETS.CONFINT(A2,$B$2:$B$61,$A$2:$A$61,0.95,12,1)</calculatedColumnFormula>
    </tableColumn>
    <tableColumn id="6" xr3:uid="{CEC89B08-41CE-4A7C-8202-E24985C2E5E0}" name="Коридор" dataDxfId="5">
      <calculatedColumnFormula>Таблица11[[#This Row],[Привязка высокой вероятности(Стоимость (руб/кв.м))]]-Таблица11[[#This Row],[Привязка низкой вероятности(Стоимость (руб/кв.м))]]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88EDEA-B1B6-493B-BCBE-24BD554FE1DB}" name="Таблица13" displayName="Таблица13" ref="A1:F121" totalsRowShown="0" headerRowDxfId="4">
  <autoFilter ref="A1:F121" xr:uid="{2988EDEA-B1B6-493B-BCBE-24BD554FE1DB}"/>
  <tableColumns count="6">
    <tableColumn id="1" xr3:uid="{BF9E972B-F13C-4731-9EB3-C6A60CED1112}" name="Временная шкала" dataDxfId="3"/>
    <tableColumn id="2" xr3:uid="{9AD33071-8656-433A-81C2-22B935D5B62D}" name="Значения"/>
    <tableColumn id="3" xr3:uid="{9072A591-91F1-4564-9C7B-8E9C7DE6EC56}" name="Прогноз">
      <calculatedColumnFormula>_xlfn.FORECAST.ETS(A2,$B$2:$B$61,$A$2:$A$61,12,1)</calculatedColumnFormula>
    </tableColumn>
    <tableColumn id="4" xr3:uid="{120987DF-E372-4D20-A248-82A3BBCFA5AF}" name="Привязка низкой вероятности" dataDxfId="2">
      <calculatedColumnFormula>C2-_xlfn.FORECAST.ETS.CONFINT(A2,$B$2:$B$61,$A$2:$A$61,0.95,12,1)</calculatedColumnFormula>
    </tableColumn>
    <tableColumn id="5" xr3:uid="{C91B622D-3E8F-4302-AA2B-AC22E3CF5013}" name="Привязка высокой вероятности" dataDxfId="1">
      <calculatedColumnFormula>C2+_xlfn.FORECAST.ETS.CONFINT(A2,$B$2:$B$61,$A$2:$A$61,0.95,12,1)</calculatedColumnFormula>
    </tableColumn>
    <tableColumn id="6" xr3:uid="{48B7AC50-1100-4593-BEA8-629E313FDB90}" name="коридор" dataDxfId="0">
      <calculatedColumnFormula>Таблица13[[#This Row],[Привязка высокой вероятности]]-Таблица13[[#This Row],[Привязка низкой вероятности]]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n.ru/analytic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n.ru/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CFE6-AB67-48D7-BE19-F2C86F167E47}">
  <dimension ref="A1:J154"/>
  <sheetViews>
    <sheetView tabSelected="1" zoomScale="55" zoomScaleNormal="55" workbookViewId="0">
      <selection activeCell="A2" sqref="A2"/>
    </sheetView>
  </sheetViews>
  <sheetFormatPr defaultRowHeight="14.5" x14ac:dyDescent="0.35"/>
  <cols>
    <col min="1" max="1" width="13.08984375" customWidth="1"/>
    <col min="2" max="4" width="11.1796875" customWidth="1"/>
    <col min="5" max="5" width="11.81640625" customWidth="1"/>
    <col min="6" max="6" width="12.36328125" customWidth="1"/>
    <col min="7" max="7" width="10.6328125" customWidth="1"/>
    <col min="8" max="8" width="9.6328125" customWidth="1"/>
  </cols>
  <sheetData>
    <row r="1" spans="1:10" ht="20.5" customHeight="1" x14ac:dyDescent="0.35">
      <c r="A1" s="16" t="s">
        <v>1</v>
      </c>
      <c r="B1" s="16"/>
      <c r="C1" s="17"/>
      <c r="D1" s="17"/>
      <c r="E1" s="16" t="s">
        <v>2</v>
      </c>
      <c r="F1" s="16"/>
      <c r="G1" s="18"/>
      <c r="H1" s="18"/>
      <c r="J1" s="6" t="s">
        <v>4</v>
      </c>
    </row>
    <row r="2" spans="1:10" s="3" customFormat="1" ht="29" x14ac:dyDescent="0.35">
      <c r="A2" s="12" t="s">
        <v>0</v>
      </c>
      <c r="B2" s="13" t="s">
        <v>3</v>
      </c>
      <c r="C2" s="13" t="s">
        <v>9</v>
      </c>
      <c r="D2" s="13" t="s">
        <v>10</v>
      </c>
      <c r="E2" s="12" t="s">
        <v>0</v>
      </c>
      <c r="F2" s="13" t="s">
        <v>3</v>
      </c>
      <c r="G2" s="13" t="s">
        <v>9</v>
      </c>
      <c r="H2" s="13" t="s">
        <v>10</v>
      </c>
    </row>
    <row r="3" spans="1:10" x14ac:dyDescent="0.35">
      <c r="A3" s="7">
        <v>43101</v>
      </c>
      <c r="B3" s="4">
        <v>100903</v>
      </c>
      <c r="C3" s="1"/>
      <c r="D3" s="1"/>
      <c r="E3" s="7">
        <v>43101</v>
      </c>
      <c r="F3" s="4">
        <v>107039</v>
      </c>
      <c r="G3" s="1"/>
      <c r="H3" s="1"/>
    </row>
    <row r="4" spans="1:10" x14ac:dyDescent="0.35">
      <c r="A4" s="7">
        <v>43132</v>
      </c>
      <c r="B4" s="4">
        <v>101274</v>
      </c>
      <c r="C4" s="1"/>
      <c r="D4" s="1"/>
      <c r="E4" s="7">
        <v>43132</v>
      </c>
      <c r="F4" s="4">
        <v>107214</v>
      </c>
      <c r="G4" s="1"/>
      <c r="H4" s="1"/>
    </row>
    <row r="5" spans="1:10" x14ac:dyDescent="0.35">
      <c r="A5" s="7">
        <v>43160</v>
      </c>
      <c r="B5" s="4">
        <v>101388</v>
      </c>
      <c r="C5" s="1"/>
      <c r="D5" s="1"/>
      <c r="E5" s="7">
        <v>43160</v>
      </c>
      <c r="F5" s="4">
        <v>107290</v>
      </c>
      <c r="G5" s="1"/>
      <c r="H5" s="1"/>
    </row>
    <row r="6" spans="1:10" x14ac:dyDescent="0.35">
      <c r="A6" s="7">
        <v>43191</v>
      </c>
      <c r="B6" s="4">
        <v>101531</v>
      </c>
      <c r="C6" s="1"/>
      <c r="D6" s="1"/>
      <c r="E6" s="7">
        <v>43191</v>
      </c>
      <c r="F6" s="4">
        <v>107472</v>
      </c>
      <c r="G6" s="1"/>
      <c r="H6" s="1"/>
    </row>
    <row r="7" spans="1:10" x14ac:dyDescent="0.35">
      <c r="A7" s="7">
        <v>43221</v>
      </c>
      <c r="B7" s="4">
        <v>102519</v>
      </c>
      <c r="C7" s="1"/>
      <c r="D7" s="1"/>
      <c r="E7" s="7">
        <v>43221</v>
      </c>
      <c r="F7" s="4">
        <v>108329</v>
      </c>
      <c r="G7" s="1"/>
      <c r="H7" s="1"/>
    </row>
    <row r="8" spans="1:10" x14ac:dyDescent="0.35">
      <c r="A8" s="7">
        <v>43252</v>
      </c>
      <c r="B8" s="4">
        <v>102707</v>
      </c>
      <c r="C8" s="1"/>
      <c r="D8" s="1"/>
      <c r="E8" s="7">
        <v>43252</v>
      </c>
      <c r="F8" s="4">
        <v>108766</v>
      </c>
      <c r="G8" s="1"/>
      <c r="H8" s="1"/>
    </row>
    <row r="9" spans="1:10" x14ac:dyDescent="0.35">
      <c r="A9" s="7">
        <v>43282</v>
      </c>
      <c r="B9" s="4">
        <v>102952</v>
      </c>
      <c r="C9" s="1"/>
      <c r="D9" s="1"/>
      <c r="E9" s="7">
        <v>43282</v>
      </c>
      <c r="F9" s="4">
        <v>109045</v>
      </c>
      <c r="G9" s="1"/>
      <c r="H9" s="1"/>
    </row>
    <row r="10" spans="1:10" x14ac:dyDescent="0.35">
      <c r="A10" s="7">
        <v>43313</v>
      </c>
      <c r="B10" s="4">
        <v>103742</v>
      </c>
      <c r="C10" s="1"/>
      <c r="D10" s="1"/>
      <c r="E10" s="7">
        <v>43313</v>
      </c>
      <c r="F10" s="4">
        <v>109457</v>
      </c>
      <c r="G10" s="1"/>
      <c r="H10" s="1"/>
    </row>
    <row r="11" spans="1:10" x14ac:dyDescent="0.35">
      <c r="A11" s="7">
        <v>43344</v>
      </c>
      <c r="B11" s="4">
        <v>103935</v>
      </c>
      <c r="C11" s="1"/>
      <c r="D11" s="1"/>
      <c r="E11" s="7">
        <v>43344</v>
      </c>
      <c r="F11" s="4">
        <v>110507</v>
      </c>
      <c r="G11" s="1"/>
      <c r="H11" s="1"/>
    </row>
    <row r="12" spans="1:10" x14ac:dyDescent="0.35">
      <c r="A12" s="7">
        <v>43374</v>
      </c>
      <c r="B12" s="4">
        <v>104206</v>
      </c>
      <c r="C12" s="1"/>
      <c r="D12" s="1"/>
      <c r="E12" s="7">
        <v>43374</v>
      </c>
      <c r="F12" s="4">
        <v>111410</v>
      </c>
      <c r="G12" s="1"/>
      <c r="H12" s="1"/>
    </row>
    <row r="13" spans="1:10" x14ac:dyDescent="0.35">
      <c r="A13" s="7">
        <v>43405</v>
      </c>
      <c r="B13" s="4">
        <v>105498</v>
      </c>
      <c r="C13" s="1"/>
      <c r="D13" s="1"/>
      <c r="E13" s="7">
        <v>43405</v>
      </c>
      <c r="F13" s="4">
        <v>111901</v>
      </c>
      <c r="G13" s="1"/>
      <c r="H13" s="1"/>
    </row>
    <row r="14" spans="1:10" x14ac:dyDescent="0.35">
      <c r="A14" s="7">
        <v>43435</v>
      </c>
      <c r="B14" s="4">
        <v>107859</v>
      </c>
      <c r="C14" s="1"/>
      <c r="D14" s="1"/>
      <c r="E14" s="7">
        <v>43435</v>
      </c>
      <c r="F14" s="4">
        <v>114047</v>
      </c>
      <c r="G14" s="1"/>
      <c r="H14" s="1"/>
    </row>
    <row r="15" spans="1:10" x14ac:dyDescent="0.35">
      <c r="A15" s="7">
        <v>43466</v>
      </c>
      <c r="B15" s="4">
        <v>108463</v>
      </c>
      <c r="C15" s="1"/>
      <c r="D15" s="1"/>
      <c r="E15" s="7">
        <v>43466</v>
      </c>
      <c r="F15" s="4">
        <v>114102</v>
      </c>
      <c r="G15" s="1"/>
      <c r="H15" s="1"/>
    </row>
    <row r="16" spans="1:10" x14ac:dyDescent="0.35">
      <c r="A16" s="7">
        <v>43497</v>
      </c>
      <c r="B16" s="4">
        <v>110130</v>
      </c>
      <c r="C16" s="1"/>
      <c r="D16" s="1"/>
      <c r="E16" s="7">
        <v>43497</v>
      </c>
      <c r="F16" s="4">
        <v>115051</v>
      </c>
      <c r="G16" s="1"/>
      <c r="H16" s="1"/>
    </row>
    <row r="17" spans="1:8" x14ac:dyDescent="0.35">
      <c r="A17" s="7">
        <v>43525</v>
      </c>
      <c r="B17" s="4">
        <v>111621</v>
      </c>
      <c r="C17" s="1"/>
      <c r="D17" s="1"/>
      <c r="E17" s="7">
        <v>43525</v>
      </c>
      <c r="F17" s="4">
        <v>117400</v>
      </c>
      <c r="G17" s="1"/>
      <c r="H17" s="1"/>
    </row>
    <row r="18" spans="1:8" x14ac:dyDescent="0.35">
      <c r="A18" s="7">
        <v>43556</v>
      </c>
      <c r="B18" s="4">
        <v>112526</v>
      </c>
      <c r="C18" s="1"/>
      <c r="D18" s="1"/>
      <c r="E18" s="7">
        <v>43556</v>
      </c>
      <c r="F18" s="4">
        <v>119409</v>
      </c>
      <c r="G18" s="1"/>
      <c r="H18" s="1"/>
    </row>
    <row r="19" spans="1:8" x14ac:dyDescent="0.35">
      <c r="A19" s="7">
        <v>43586</v>
      </c>
      <c r="B19" s="4">
        <v>113209</v>
      </c>
      <c r="C19" s="1"/>
      <c r="D19" s="1"/>
      <c r="E19" s="7">
        <v>43586</v>
      </c>
      <c r="F19" s="4">
        <v>120324</v>
      </c>
      <c r="G19" s="1"/>
      <c r="H19" s="1"/>
    </row>
    <row r="20" spans="1:8" x14ac:dyDescent="0.35">
      <c r="A20" s="7">
        <v>43617</v>
      </c>
      <c r="B20" s="4">
        <v>113364</v>
      </c>
      <c r="C20" s="1"/>
      <c r="D20" s="1"/>
      <c r="E20" s="7">
        <v>43617</v>
      </c>
      <c r="F20" s="4">
        <v>121545</v>
      </c>
      <c r="G20" s="1"/>
      <c r="H20" s="1"/>
    </row>
    <row r="21" spans="1:8" x14ac:dyDescent="0.35">
      <c r="A21" s="7">
        <v>43647</v>
      </c>
      <c r="B21" s="4">
        <v>114405</v>
      </c>
      <c r="C21" s="1"/>
      <c r="D21" s="1"/>
      <c r="E21" s="7">
        <v>43647</v>
      </c>
      <c r="F21" s="4">
        <v>122688</v>
      </c>
      <c r="G21" s="1"/>
      <c r="H21" s="1"/>
    </row>
    <row r="22" spans="1:8" x14ac:dyDescent="0.35">
      <c r="A22" s="7">
        <v>43678</v>
      </c>
      <c r="B22" s="4">
        <v>115942</v>
      </c>
      <c r="C22" s="1"/>
      <c r="D22" s="1"/>
      <c r="E22" s="7">
        <v>43678</v>
      </c>
      <c r="F22" s="4">
        <v>124029</v>
      </c>
      <c r="G22" s="1"/>
      <c r="H22" s="1"/>
    </row>
    <row r="23" spans="1:8" x14ac:dyDescent="0.35">
      <c r="A23" s="7">
        <v>43709</v>
      </c>
      <c r="B23" s="4">
        <v>116584</v>
      </c>
      <c r="C23" s="1"/>
      <c r="D23" s="1"/>
      <c r="E23" s="7">
        <v>43709</v>
      </c>
      <c r="F23" s="4">
        <v>124681</v>
      </c>
      <c r="G23" s="1"/>
      <c r="H23" s="1"/>
    </row>
    <row r="24" spans="1:8" x14ac:dyDescent="0.35">
      <c r="A24" s="7">
        <v>43739</v>
      </c>
      <c r="B24" s="4">
        <v>117192</v>
      </c>
      <c r="C24" s="1"/>
      <c r="D24" s="1"/>
      <c r="E24" s="7">
        <v>43739</v>
      </c>
      <c r="F24" s="4">
        <v>125238</v>
      </c>
      <c r="G24" s="1"/>
      <c r="H24" s="1"/>
    </row>
    <row r="25" spans="1:8" x14ac:dyDescent="0.35">
      <c r="A25" s="7">
        <v>43770</v>
      </c>
      <c r="B25" s="4">
        <v>117894</v>
      </c>
      <c r="C25" s="1"/>
      <c r="D25" s="1"/>
      <c r="E25" s="7">
        <v>43770</v>
      </c>
      <c r="F25" s="4">
        <v>125848</v>
      </c>
      <c r="G25" s="1"/>
      <c r="H25" s="1"/>
    </row>
    <row r="26" spans="1:8" x14ac:dyDescent="0.35">
      <c r="A26" s="7">
        <v>43800</v>
      </c>
      <c r="B26" s="4">
        <v>118750</v>
      </c>
      <c r="C26" s="1"/>
      <c r="D26" s="1"/>
      <c r="E26" s="7">
        <v>43800</v>
      </c>
      <c r="F26" s="4">
        <v>127662</v>
      </c>
      <c r="G26" s="1"/>
      <c r="H26" s="1"/>
    </row>
    <row r="27" spans="1:8" x14ac:dyDescent="0.35">
      <c r="A27" s="7">
        <v>43831</v>
      </c>
      <c r="B27" s="4">
        <v>119283</v>
      </c>
      <c r="C27" s="1"/>
      <c r="D27" s="1"/>
      <c r="E27" s="7">
        <v>43831</v>
      </c>
      <c r="F27" s="4">
        <v>127728</v>
      </c>
      <c r="G27" s="1"/>
      <c r="H27" s="1"/>
    </row>
    <row r="28" spans="1:8" x14ac:dyDescent="0.35">
      <c r="A28" s="7">
        <v>43862</v>
      </c>
      <c r="B28" s="4">
        <v>120698</v>
      </c>
      <c r="C28" s="1"/>
      <c r="D28" s="1"/>
      <c r="E28" s="7">
        <v>43862</v>
      </c>
      <c r="F28" s="4">
        <v>128598</v>
      </c>
      <c r="G28" s="1"/>
      <c r="H28" s="1"/>
    </row>
    <row r="29" spans="1:8" x14ac:dyDescent="0.35">
      <c r="A29" s="7">
        <v>43891</v>
      </c>
      <c r="B29" s="4">
        <v>123028</v>
      </c>
      <c r="C29" s="1"/>
      <c r="D29" s="1"/>
      <c r="E29" s="7">
        <v>43891</v>
      </c>
      <c r="F29" s="4">
        <v>129431</v>
      </c>
      <c r="G29" s="1"/>
      <c r="H29" s="1"/>
    </row>
    <row r="30" spans="1:8" x14ac:dyDescent="0.35">
      <c r="A30" s="7">
        <v>43922</v>
      </c>
      <c r="B30" s="4">
        <v>124195</v>
      </c>
      <c r="C30" s="1"/>
      <c r="D30" s="1"/>
      <c r="E30" s="7">
        <v>43922</v>
      </c>
      <c r="F30" s="4">
        <v>129533</v>
      </c>
      <c r="G30" s="1"/>
      <c r="H30" s="1"/>
    </row>
    <row r="31" spans="1:8" x14ac:dyDescent="0.35">
      <c r="A31" s="7">
        <v>43952</v>
      </c>
      <c r="B31" s="4">
        <v>125128</v>
      </c>
      <c r="C31" s="1"/>
      <c r="D31" s="1"/>
      <c r="E31" s="7">
        <v>43952</v>
      </c>
      <c r="F31" s="4">
        <v>130262</v>
      </c>
      <c r="G31" s="1"/>
      <c r="H31" s="1"/>
    </row>
    <row r="32" spans="1:8" x14ac:dyDescent="0.35">
      <c r="A32" s="7">
        <v>43983</v>
      </c>
      <c r="B32" s="4">
        <v>126187</v>
      </c>
      <c r="C32" s="1"/>
      <c r="D32" s="1"/>
      <c r="E32" s="7">
        <v>43983</v>
      </c>
      <c r="F32" s="4">
        <v>130015</v>
      </c>
      <c r="G32" s="1"/>
      <c r="H32" s="1"/>
    </row>
    <row r="33" spans="1:8" x14ac:dyDescent="0.35">
      <c r="A33" s="7">
        <v>44013</v>
      </c>
      <c r="B33" s="4">
        <v>126288</v>
      </c>
      <c r="C33" s="1"/>
      <c r="D33" s="1"/>
      <c r="E33" s="7">
        <v>44013</v>
      </c>
      <c r="F33" s="4">
        <v>131886</v>
      </c>
      <c r="G33" s="1"/>
      <c r="H33" s="1"/>
    </row>
    <row r="34" spans="1:8" x14ac:dyDescent="0.35">
      <c r="A34" s="7">
        <v>44044</v>
      </c>
      <c r="B34" s="4">
        <v>127043</v>
      </c>
      <c r="C34" s="1"/>
      <c r="D34" s="1"/>
      <c r="E34" s="7">
        <v>44044</v>
      </c>
      <c r="F34" s="4">
        <v>133021</v>
      </c>
      <c r="G34" s="1"/>
      <c r="H34" s="1"/>
    </row>
    <row r="35" spans="1:8" x14ac:dyDescent="0.35">
      <c r="A35" s="7">
        <v>44075</v>
      </c>
      <c r="B35" s="4">
        <v>128999</v>
      </c>
      <c r="C35" s="1"/>
      <c r="D35" s="1"/>
      <c r="E35" s="7">
        <v>44075</v>
      </c>
      <c r="F35" s="4">
        <v>135235</v>
      </c>
      <c r="G35" s="1"/>
      <c r="H35" s="1"/>
    </row>
    <row r="36" spans="1:8" x14ac:dyDescent="0.35">
      <c r="A36" s="7">
        <v>44105</v>
      </c>
      <c r="B36" s="4">
        <v>135622</v>
      </c>
      <c r="C36" s="1"/>
      <c r="D36" s="1"/>
      <c r="E36" s="7">
        <v>44105</v>
      </c>
      <c r="F36" s="4">
        <v>141553</v>
      </c>
      <c r="G36" s="1"/>
      <c r="H36" s="1"/>
    </row>
    <row r="37" spans="1:8" x14ac:dyDescent="0.35">
      <c r="A37" s="7">
        <v>44136</v>
      </c>
      <c r="B37" s="4">
        <v>141152</v>
      </c>
      <c r="C37" s="1"/>
      <c r="D37" s="1"/>
      <c r="E37" s="7">
        <v>44136</v>
      </c>
      <c r="F37" s="4">
        <v>145309</v>
      </c>
      <c r="G37" s="1"/>
      <c r="H37" s="1"/>
    </row>
    <row r="38" spans="1:8" x14ac:dyDescent="0.35">
      <c r="A38" s="7">
        <v>44166</v>
      </c>
      <c r="B38" s="4">
        <v>147197</v>
      </c>
      <c r="C38" s="1"/>
      <c r="D38" s="1"/>
      <c r="E38" s="7">
        <v>44166</v>
      </c>
      <c r="F38" s="4">
        <v>149973</v>
      </c>
      <c r="G38" s="1"/>
      <c r="H38" s="1"/>
    </row>
    <row r="39" spans="1:8" x14ac:dyDescent="0.35">
      <c r="A39" s="7">
        <v>44197</v>
      </c>
      <c r="B39" s="4">
        <v>149179</v>
      </c>
      <c r="C39" s="1"/>
      <c r="D39" s="1"/>
      <c r="E39" s="7">
        <v>44197</v>
      </c>
      <c r="F39" s="4">
        <v>154098</v>
      </c>
      <c r="G39" s="1"/>
      <c r="H39" s="1"/>
    </row>
    <row r="40" spans="1:8" x14ac:dyDescent="0.35">
      <c r="A40" s="7">
        <v>44228</v>
      </c>
      <c r="B40" s="4">
        <v>151838</v>
      </c>
      <c r="C40" s="1"/>
      <c r="D40" s="1"/>
      <c r="E40" s="7">
        <v>44228</v>
      </c>
      <c r="F40" s="4">
        <v>158461</v>
      </c>
      <c r="G40" s="1"/>
      <c r="H40" s="1"/>
    </row>
    <row r="41" spans="1:8" x14ac:dyDescent="0.35">
      <c r="A41" s="7">
        <v>44256</v>
      </c>
      <c r="B41" s="4">
        <v>156971</v>
      </c>
      <c r="C41" s="1"/>
      <c r="D41" s="1"/>
      <c r="E41" s="7">
        <v>44256</v>
      </c>
      <c r="F41" s="4">
        <v>161564</v>
      </c>
      <c r="G41" s="1"/>
      <c r="H41" s="1"/>
    </row>
    <row r="42" spans="1:8" x14ac:dyDescent="0.35">
      <c r="A42" s="7">
        <v>44287</v>
      </c>
      <c r="B42" s="4">
        <v>163180</v>
      </c>
      <c r="C42" s="1"/>
      <c r="D42" s="1"/>
      <c r="E42" s="7">
        <v>44287</v>
      </c>
      <c r="F42" s="4">
        <v>168923</v>
      </c>
      <c r="G42" s="1"/>
      <c r="H42" s="1"/>
    </row>
    <row r="43" spans="1:8" x14ac:dyDescent="0.35">
      <c r="A43" s="7">
        <v>44317</v>
      </c>
      <c r="B43" s="4">
        <v>170135</v>
      </c>
      <c r="C43" s="1"/>
      <c r="D43" s="1"/>
      <c r="E43" s="7">
        <v>44317</v>
      </c>
      <c r="F43" s="4">
        <v>175822</v>
      </c>
      <c r="G43" s="1"/>
      <c r="H43" s="1"/>
    </row>
    <row r="44" spans="1:8" x14ac:dyDescent="0.35">
      <c r="A44" s="7">
        <v>44348</v>
      </c>
      <c r="B44" s="4">
        <v>175323</v>
      </c>
      <c r="C44" s="1"/>
      <c r="D44" s="1"/>
      <c r="E44" s="7">
        <v>44348</v>
      </c>
      <c r="F44" s="4">
        <v>175323</v>
      </c>
      <c r="G44" s="1"/>
      <c r="H44" s="1"/>
    </row>
    <row r="45" spans="1:8" x14ac:dyDescent="0.35">
      <c r="A45" s="7">
        <v>44378</v>
      </c>
      <c r="B45" s="4">
        <v>176529</v>
      </c>
      <c r="C45" s="1"/>
      <c r="D45" s="1"/>
      <c r="E45" s="7">
        <v>44378</v>
      </c>
      <c r="F45" s="4">
        <v>176529</v>
      </c>
      <c r="G45" s="1"/>
      <c r="H45" s="1"/>
    </row>
    <row r="46" spans="1:8" x14ac:dyDescent="0.35">
      <c r="A46" s="7">
        <v>44409</v>
      </c>
      <c r="B46" s="4">
        <v>180229</v>
      </c>
      <c r="C46" s="1"/>
      <c r="D46" s="1"/>
      <c r="E46" s="7">
        <v>44409</v>
      </c>
      <c r="F46" s="4">
        <v>175056</v>
      </c>
      <c r="G46" s="1"/>
      <c r="H46" s="1"/>
    </row>
    <row r="47" spans="1:8" x14ac:dyDescent="0.35">
      <c r="A47" s="7">
        <v>44440</v>
      </c>
      <c r="B47" s="4">
        <v>179544</v>
      </c>
      <c r="C47" s="1"/>
      <c r="D47" s="1"/>
      <c r="E47" s="7">
        <v>44440</v>
      </c>
      <c r="F47" s="4">
        <v>172698</v>
      </c>
      <c r="G47" s="1"/>
      <c r="H47" s="1"/>
    </row>
    <row r="48" spans="1:8" x14ac:dyDescent="0.35">
      <c r="A48" s="7">
        <v>44470</v>
      </c>
      <c r="B48" s="4">
        <v>182578</v>
      </c>
      <c r="C48" s="1"/>
      <c r="D48" s="1"/>
      <c r="E48" s="7">
        <v>44470</v>
      </c>
      <c r="F48" s="4">
        <v>173837</v>
      </c>
      <c r="G48" s="1"/>
      <c r="H48" s="1"/>
    </row>
    <row r="49" spans="1:8" x14ac:dyDescent="0.35">
      <c r="A49" s="7">
        <v>44501</v>
      </c>
      <c r="B49" s="4">
        <v>183957</v>
      </c>
      <c r="C49" s="1"/>
      <c r="D49" s="1"/>
      <c r="E49" s="7">
        <v>44501</v>
      </c>
      <c r="F49" s="4">
        <v>172865</v>
      </c>
      <c r="G49" s="1"/>
      <c r="H49" s="1"/>
    </row>
    <row r="50" spans="1:8" x14ac:dyDescent="0.35">
      <c r="A50" s="7">
        <v>44531</v>
      </c>
      <c r="B50" s="4">
        <v>185150</v>
      </c>
      <c r="C50" s="1"/>
      <c r="D50" s="1"/>
      <c r="E50" s="7">
        <v>44531</v>
      </c>
      <c r="F50" s="4">
        <v>173712</v>
      </c>
      <c r="G50" s="1"/>
      <c r="H50" s="1"/>
    </row>
    <row r="51" spans="1:8" x14ac:dyDescent="0.35">
      <c r="A51" s="7">
        <v>44562</v>
      </c>
      <c r="B51" s="4">
        <v>186063</v>
      </c>
      <c r="C51" s="1"/>
      <c r="D51" s="1"/>
      <c r="E51" s="7">
        <v>44562</v>
      </c>
      <c r="F51" s="4">
        <v>173833</v>
      </c>
      <c r="G51" s="1"/>
      <c r="H51" s="1"/>
    </row>
    <row r="52" spans="1:8" x14ac:dyDescent="0.35">
      <c r="A52" s="7">
        <v>44593</v>
      </c>
      <c r="B52" s="4">
        <v>186472</v>
      </c>
      <c r="C52" s="1"/>
      <c r="D52" s="1"/>
      <c r="E52" s="7">
        <v>44593</v>
      </c>
      <c r="F52" s="4">
        <v>175807</v>
      </c>
      <c r="G52" s="1"/>
      <c r="H52" s="1"/>
    </row>
    <row r="53" spans="1:8" x14ac:dyDescent="0.35">
      <c r="A53" s="7">
        <v>44621</v>
      </c>
      <c r="B53" s="4">
        <v>196444</v>
      </c>
      <c r="C53" s="1"/>
      <c r="D53" s="1"/>
      <c r="E53" s="7">
        <v>44621</v>
      </c>
      <c r="F53" s="4">
        <v>184743</v>
      </c>
      <c r="G53" s="1"/>
      <c r="H53" s="1"/>
    </row>
    <row r="54" spans="1:8" x14ac:dyDescent="0.35">
      <c r="A54" s="7">
        <v>44652</v>
      </c>
      <c r="B54" s="4">
        <v>205328</v>
      </c>
      <c r="C54" s="1"/>
      <c r="D54" s="1"/>
      <c r="E54" s="7">
        <v>44652</v>
      </c>
      <c r="F54" s="4">
        <v>201437</v>
      </c>
      <c r="G54" s="1"/>
      <c r="H54" s="1"/>
    </row>
    <row r="55" spans="1:8" x14ac:dyDescent="0.35">
      <c r="A55" s="7">
        <v>44682</v>
      </c>
      <c r="B55" s="4">
        <v>209796</v>
      </c>
      <c r="C55" s="1"/>
      <c r="D55" s="1"/>
      <c r="E55" s="7">
        <v>44682</v>
      </c>
      <c r="F55" s="4">
        <v>198015</v>
      </c>
      <c r="G55" s="1"/>
      <c r="H55" s="1"/>
    </row>
    <row r="56" spans="1:8" x14ac:dyDescent="0.35">
      <c r="A56" s="7">
        <v>44713</v>
      </c>
      <c r="B56" s="4">
        <v>202300</v>
      </c>
      <c r="C56" s="1"/>
      <c r="D56" s="1"/>
      <c r="E56" s="7">
        <v>44713</v>
      </c>
      <c r="F56" s="4">
        <v>198051</v>
      </c>
      <c r="G56" s="1"/>
      <c r="H56" s="1"/>
    </row>
    <row r="57" spans="1:8" x14ac:dyDescent="0.35">
      <c r="A57" s="7">
        <v>44743</v>
      </c>
      <c r="B57" s="4">
        <v>202336</v>
      </c>
      <c r="C57" s="1"/>
      <c r="D57" s="1"/>
      <c r="E57" s="7">
        <v>44743</v>
      </c>
      <c r="F57" s="4">
        <v>199949</v>
      </c>
      <c r="G57" s="1"/>
      <c r="H57" s="1"/>
    </row>
    <row r="58" spans="1:8" x14ac:dyDescent="0.35">
      <c r="A58" s="7">
        <v>44774</v>
      </c>
      <c r="B58" s="4">
        <v>206747</v>
      </c>
      <c r="C58" s="1"/>
      <c r="D58" s="1"/>
      <c r="E58" s="7">
        <v>44774</v>
      </c>
      <c r="F58" s="4">
        <v>199807</v>
      </c>
      <c r="G58" s="1"/>
      <c r="H58" s="1"/>
    </row>
    <row r="59" spans="1:8" x14ac:dyDescent="0.35">
      <c r="A59" s="7">
        <v>44805</v>
      </c>
      <c r="B59" s="4">
        <v>213516</v>
      </c>
      <c r="C59" s="1"/>
      <c r="D59" s="1"/>
      <c r="E59" s="7">
        <v>44805</v>
      </c>
      <c r="F59" s="4">
        <v>198503</v>
      </c>
      <c r="G59" s="1"/>
      <c r="H59" s="1"/>
    </row>
    <row r="60" spans="1:8" x14ac:dyDescent="0.35">
      <c r="A60" s="7">
        <v>44835</v>
      </c>
      <c r="B60" s="4">
        <v>218584</v>
      </c>
      <c r="C60" s="1"/>
      <c r="D60" s="1"/>
      <c r="E60" s="7">
        <v>44835</v>
      </c>
      <c r="F60" s="4">
        <v>197328</v>
      </c>
      <c r="G60" s="1"/>
      <c r="H60" s="1"/>
    </row>
    <row r="61" spans="1:8" x14ac:dyDescent="0.35">
      <c r="A61" s="7">
        <v>44866</v>
      </c>
      <c r="B61" s="4">
        <v>218195</v>
      </c>
      <c r="C61" s="1"/>
      <c r="D61" s="1"/>
      <c r="E61" s="7">
        <v>44866</v>
      </c>
      <c r="F61" s="4">
        <v>195506</v>
      </c>
      <c r="G61" s="1"/>
      <c r="H61" s="1"/>
    </row>
    <row r="62" spans="1:8" x14ac:dyDescent="0.35">
      <c r="A62" s="7">
        <v>44896</v>
      </c>
      <c r="B62" s="4">
        <v>222623</v>
      </c>
      <c r="C62" s="1"/>
      <c r="D62" s="1"/>
      <c r="E62" s="7">
        <v>44896</v>
      </c>
      <c r="F62" s="4">
        <v>195401</v>
      </c>
      <c r="G62" s="1"/>
      <c r="H62" s="1"/>
    </row>
    <row r="63" spans="1:8" x14ac:dyDescent="0.35">
      <c r="A63" s="7">
        <v>44927</v>
      </c>
      <c r="B63" s="4">
        <v>222520</v>
      </c>
      <c r="C63" s="1"/>
      <c r="D63" s="1"/>
      <c r="E63" s="7">
        <v>44927</v>
      </c>
      <c r="F63" s="4">
        <v>195349</v>
      </c>
      <c r="G63" s="1"/>
      <c r="H63" s="1"/>
    </row>
    <row r="64" spans="1:8" x14ac:dyDescent="0.35">
      <c r="A64" s="7">
        <v>44958</v>
      </c>
      <c r="B64" s="4">
        <v>217818</v>
      </c>
      <c r="C64" s="1"/>
      <c r="D64" s="1"/>
      <c r="E64" s="7">
        <v>44958</v>
      </c>
      <c r="F64" s="4">
        <v>194346</v>
      </c>
      <c r="G64" s="1"/>
      <c r="H64" s="1"/>
    </row>
    <row r="65" spans="1:8" x14ac:dyDescent="0.35">
      <c r="A65" s="7">
        <v>44986</v>
      </c>
      <c r="B65" s="4">
        <v>219862</v>
      </c>
      <c r="C65" s="1"/>
      <c r="D65" s="1"/>
      <c r="E65" s="7">
        <v>44986</v>
      </c>
      <c r="F65" s="4">
        <v>193929</v>
      </c>
      <c r="G65" s="1"/>
      <c r="H65" s="1"/>
    </row>
    <row r="66" spans="1:8" x14ac:dyDescent="0.35">
      <c r="A66" s="7">
        <v>45017</v>
      </c>
      <c r="B66" s="4">
        <v>222861</v>
      </c>
      <c r="C66" s="1"/>
      <c r="D66" s="1"/>
      <c r="E66" s="7">
        <v>45017</v>
      </c>
      <c r="F66" s="4">
        <v>192893</v>
      </c>
      <c r="G66" s="1"/>
      <c r="H66" s="1"/>
    </row>
    <row r="67" spans="1:8" x14ac:dyDescent="0.35">
      <c r="A67" s="7">
        <v>45047</v>
      </c>
      <c r="B67" s="4">
        <v>217463</v>
      </c>
      <c r="C67" s="4">
        <v>217463</v>
      </c>
      <c r="D67" s="4">
        <v>217463</v>
      </c>
      <c r="E67" s="7">
        <v>45047</v>
      </c>
      <c r="F67" s="4">
        <v>192528</v>
      </c>
      <c r="G67" s="4">
        <v>192528</v>
      </c>
      <c r="H67" s="4">
        <v>192528</v>
      </c>
    </row>
    <row r="68" spans="1:8" x14ac:dyDescent="0.35">
      <c r="A68" s="7">
        <v>45078</v>
      </c>
      <c r="B68" s="1"/>
      <c r="C68" s="4">
        <f>TREND($B$3:$B$67,$A$3:$A$67,A68)</f>
        <v>223178.62337712897</v>
      </c>
      <c r="D68" s="4">
        <f>GROWTH($B$3:$B$67,$A$3:$A$67,A68)</f>
        <v>233916.92959037796</v>
      </c>
      <c r="E68" s="7">
        <v>45078</v>
      </c>
      <c r="F68" s="1"/>
      <c r="G68" s="4">
        <f>TREND($F$3:$F$67,$E$3:$E$67,E68)</f>
        <v>206035.40140429512</v>
      </c>
      <c r="H68" s="4">
        <f>GROWTH($F$3:$F$67,$E$3:$E$67,E68)</f>
        <v>213478.17916883499</v>
      </c>
    </row>
    <row r="69" spans="1:8" x14ac:dyDescent="0.35">
      <c r="A69" s="7">
        <v>45108</v>
      </c>
      <c r="B69" s="1"/>
      <c r="C69" s="4">
        <f t="shared" ref="C69:C122" si="0">TREND($B$3:$B$67,$A$3:$A$67,A69)</f>
        <v>225353.14431298291</v>
      </c>
      <c r="D69" s="4">
        <f t="shared" ref="D69:D122" si="1">GROWTH($B$3:$B$67,$A$3:$A$67,A69)</f>
        <v>237303.42944045833</v>
      </c>
      <c r="E69" s="7">
        <v>45108</v>
      </c>
      <c r="F69" s="1"/>
      <c r="G69" s="4">
        <f t="shared" ref="G69:G122" si="2">TREND($F$3:$F$67,$E$3:$E$67,E69)</f>
        <v>207728.7042308934</v>
      </c>
      <c r="H69" s="4">
        <f t="shared" ref="H69:H122" si="3">GROWTH($F$3:$F$67,$E$3:$E$67,E69)</f>
        <v>215927.62828199775</v>
      </c>
    </row>
    <row r="70" spans="1:8" x14ac:dyDescent="0.35">
      <c r="A70" s="7">
        <v>45139</v>
      </c>
      <c r="B70" s="1"/>
      <c r="C70" s="4">
        <f t="shared" si="0"/>
        <v>227600.14928003168</v>
      </c>
      <c r="D70" s="4">
        <f t="shared" si="1"/>
        <v>240854.32707300951</v>
      </c>
      <c r="E70" s="7">
        <v>45139</v>
      </c>
      <c r="F70" s="1"/>
      <c r="G70" s="4">
        <f t="shared" si="2"/>
        <v>209478.45048504509</v>
      </c>
      <c r="H70" s="4">
        <f t="shared" si="3"/>
        <v>218488.25530056888</v>
      </c>
    </row>
    <row r="71" spans="1:8" x14ac:dyDescent="0.35">
      <c r="A71" s="7">
        <v>45170</v>
      </c>
      <c r="B71" s="1"/>
      <c r="C71" s="4">
        <f t="shared" si="0"/>
        <v>229847.15424708091</v>
      </c>
      <c r="D71" s="4">
        <f t="shared" si="1"/>
        <v>244458.35867849307</v>
      </c>
      <c r="E71" s="7">
        <v>45170</v>
      </c>
      <c r="F71" s="1"/>
      <c r="G71" s="4">
        <f t="shared" si="2"/>
        <v>211228.19673919678</v>
      </c>
      <c r="H71" s="4">
        <f t="shared" si="3"/>
        <v>221079.24809854678</v>
      </c>
    </row>
    <row r="72" spans="1:8" x14ac:dyDescent="0.35">
      <c r="A72" s="7">
        <v>45200</v>
      </c>
      <c r="B72" s="1"/>
      <c r="C72" s="4">
        <f t="shared" si="0"/>
        <v>232021.67518293485</v>
      </c>
      <c r="D72" s="4">
        <f t="shared" si="1"/>
        <v>247997.47060367654</v>
      </c>
      <c r="E72" s="7">
        <v>45200</v>
      </c>
      <c r="F72" s="1"/>
      <c r="G72" s="4">
        <f t="shared" si="2"/>
        <v>212921.49956579553</v>
      </c>
      <c r="H72" s="4">
        <f t="shared" si="3"/>
        <v>223615.91189389137</v>
      </c>
    </row>
    <row r="73" spans="1:8" x14ac:dyDescent="0.35">
      <c r="A73" s="7">
        <v>45231</v>
      </c>
      <c r="B73" s="1"/>
      <c r="C73" s="4">
        <f t="shared" si="0"/>
        <v>234268.68014998361</v>
      </c>
      <c r="D73" s="4">
        <f t="shared" si="1"/>
        <v>251708.38887115155</v>
      </c>
      <c r="E73" s="7">
        <v>45231</v>
      </c>
      <c r="F73" s="1"/>
      <c r="G73" s="4">
        <f t="shared" si="2"/>
        <v>214671.24581994722</v>
      </c>
      <c r="H73" s="4">
        <f t="shared" si="3"/>
        <v>226267.71217685609</v>
      </c>
    </row>
    <row r="74" spans="1:8" x14ac:dyDescent="0.35">
      <c r="A74" s="7">
        <v>45261</v>
      </c>
      <c r="B74" s="1"/>
      <c r="C74" s="4">
        <f t="shared" si="0"/>
        <v>236443.20108583756</v>
      </c>
      <c r="D74" s="4">
        <f t="shared" si="1"/>
        <v>255352.46210120304</v>
      </c>
      <c r="E74" s="7">
        <v>45261</v>
      </c>
      <c r="F74" s="1"/>
      <c r="G74" s="4">
        <f t="shared" si="2"/>
        <v>216364.5486465455</v>
      </c>
      <c r="H74" s="4">
        <f t="shared" si="3"/>
        <v>228863.9084208321</v>
      </c>
    </row>
    <row r="75" spans="1:8" x14ac:dyDescent="0.35">
      <c r="A75" s="7">
        <v>45292</v>
      </c>
      <c r="B75" s="1"/>
      <c r="C75" s="4">
        <f t="shared" si="0"/>
        <v>238690.20605288632</v>
      </c>
      <c r="D75" s="4">
        <f t="shared" si="1"/>
        <v>259173.43702465459</v>
      </c>
      <c r="E75" s="7">
        <v>45292</v>
      </c>
      <c r="F75" s="1"/>
      <c r="G75" s="4">
        <f t="shared" si="2"/>
        <v>218114.29490069719</v>
      </c>
      <c r="H75" s="4">
        <f t="shared" si="3"/>
        <v>231577.94326732622</v>
      </c>
    </row>
    <row r="76" spans="1:8" x14ac:dyDescent="0.35">
      <c r="A76" s="7">
        <v>45323</v>
      </c>
      <c r="B76" s="1"/>
      <c r="C76" s="4">
        <f t="shared" si="0"/>
        <v>240937.21101993555</v>
      </c>
      <c r="D76" s="4">
        <f t="shared" si="1"/>
        <v>263051.5872314205</v>
      </c>
      <c r="E76" s="7">
        <v>45323</v>
      </c>
      <c r="F76" s="1"/>
      <c r="G76" s="4">
        <f t="shared" si="2"/>
        <v>219864.04115484888</v>
      </c>
      <c r="H76" s="4">
        <f t="shared" si="3"/>
        <v>234324.16311493656</v>
      </c>
    </row>
    <row r="77" spans="1:8" x14ac:dyDescent="0.35">
      <c r="A77" s="7">
        <v>45352</v>
      </c>
      <c r="B77" s="1"/>
      <c r="C77" s="4">
        <f t="shared" si="0"/>
        <v>243039.24792459421</v>
      </c>
      <c r="D77" s="4">
        <f t="shared" si="1"/>
        <v>266732.05307290202</v>
      </c>
      <c r="E77" s="7">
        <v>45352</v>
      </c>
      <c r="F77" s="1"/>
      <c r="G77" s="4">
        <f t="shared" si="2"/>
        <v>221500.90055389423</v>
      </c>
      <c r="H77" s="4">
        <f t="shared" si="3"/>
        <v>236922.68283050723</v>
      </c>
    </row>
    <row r="78" spans="1:8" x14ac:dyDescent="0.35">
      <c r="A78" s="7">
        <v>45383</v>
      </c>
      <c r="B78" s="1"/>
      <c r="C78" s="4">
        <f t="shared" si="0"/>
        <v>245286.25289164344</v>
      </c>
      <c r="D78" s="4">
        <f t="shared" si="1"/>
        <v>270723.3068782732</v>
      </c>
      <c r="E78" s="7">
        <v>45383</v>
      </c>
      <c r="F78" s="1"/>
      <c r="G78" s="4">
        <f t="shared" si="2"/>
        <v>223250.64680804592</v>
      </c>
      <c r="H78" s="4">
        <f t="shared" si="3"/>
        <v>239732.28449100367</v>
      </c>
    </row>
    <row r="79" spans="1:8" x14ac:dyDescent="0.35">
      <c r="A79" s="7">
        <v>45413</v>
      </c>
      <c r="B79" s="1"/>
      <c r="C79" s="4">
        <f t="shared" si="0"/>
        <v>247460.77382749692</v>
      </c>
      <c r="D79" s="4">
        <f t="shared" si="1"/>
        <v>274642.66594203142</v>
      </c>
      <c r="E79" s="7">
        <v>45413</v>
      </c>
      <c r="F79" s="1"/>
      <c r="G79" s="4">
        <f t="shared" si="2"/>
        <v>224943.9496346442</v>
      </c>
      <c r="H79" s="4">
        <f t="shared" si="3"/>
        <v>242482.9732683262</v>
      </c>
    </row>
    <row r="80" spans="1:8" x14ac:dyDescent="0.35">
      <c r="A80" s="7">
        <v>45444</v>
      </c>
      <c r="B80" s="1"/>
      <c r="C80" s="4">
        <f t="shared" si="0"/>
        <v>249707.77879454615</v>
      </c>
      <c r="D80" s="4">
        <f t="shared" si="1"/>
        <v>278752.29046195769</v>
      </c>
      <c r="E80" s="7">
        <v>45444</v>
      </c>
      <c r="F80" s="1"/>
      <c r="G80" s="4">
        <f t="shared" si="2"/>
        <v>226693.69588879589</v>
      </c>
      <c r="H80" s="4">
        <f t="shared" si="3"/>
        <v>245358.5129009083</v>
      </c>
    </row>
    <row r="81" spans="1:8" x14ac:dyDescent="0.35">
      <c r="A81" s="7">
        <v>45474</v>
      </c>
      <c r="B81" s="1"/>
      <c r="C81" s="4">
        <f t="shared" si="0"/>
        <v>251882.29973040009</v>
      </c>
      <c r="D81" s="4">
        <f t="shared" si="1"/>
        <v>282787.88802008249</v>
      </c>
      <c r="E81" s="7">
        <v>45474</v>
      </c>
      <c r="F81" s="1"/>
      <c r="G81" s="4">
        <f t="shared" si="2"/>
        <v>228386.99871539464</v>
      </c>
      <c r="H81" s="4">
        <f t="shared" si="3"/>
        <v>248173.75703579833</v>
      </c>
    </row>
    <row r="82" spans="1:8" x14ac:dyDescent="0.35">
      <c r="A82" s="7">
        <v>45505</v>
      </c>
      <c r="B82" s="1"/>
      <c r="C82" s="4">
        <f t="shared" si="0"/>
        <v>254129.30469744885</v>
      </c>
      <c r="D82" s="4">
        <f t="shared" si="1"/>
        <v>287019.39383713756</v>
      </c>
      <c r="E82" s="7">
        <v>45505</v>
      </c>
      <c r="F82" s="1"/>
      <c r="G82" s="4">
        <f t="shared" si="2"/>
        <v>230136.74496954633</v>
      </c>
      <c r="H82" s="4">
        <f t="shared" si="3"/>
        <v>251116.78212537256</v>
      </c>
    </row>
    <row r="83" spans="1:8" x14ac:dyDescent="0.35">
      <c r="A83" s="7">
        <v>45536</v>
      </c>
      <c r="B83" s="1"/>
      <c r="C83" s="4">
        <f t="shared" si="0"/>
        <v>256376.30966449808</v>
      </c>
      <c r="D83" s="4">
        <f t="shared" si="1"/>
        <v>291314.21792996861</v>
      </c>
      <c r="E83" s="7">
        <v>45536</v>
      </c>
      <c r="F83" s="1"/>
      <c r="G83" s="4">
        <f t="shared" si="2"/>
        <v>231886.49122369802</v>
      </c>
      <c r="H83" s="4">
        <f t="shared" si="3"/>
        <v>254094.70774907872</v>
      </c>
    </row>
    <row r="84" spans="1:8" x14ac:dyDescent="0.35">
      <c r="A84" s="7">
        <v>45566</v>
      </c>
      <c r="B84" s="1"/>
      <c r="C84" s="4">
        <f t="shared" si="0"/>
        <v>258550.83060035203</v>
      </c>
      <c r="D84" s="4">
        <f t="shared" si="1"/>
        <v>295531.67904778378</v>
      </c>
      <c r="E84" s="7">
        <v>45566</v>
      </c>
      <c r="F84" s="1"/>
      <c r="G84" s="4">
        <f t="shared" si="2"/>
        <v>233579.7940502963</v>
      </c>
      <c r="H84" s="4">
        <f t="shared" si="3"/>
        <v>257010.1910035199</v>
      </c>
    </row>
    <row r="85" spans="1:8" x14ac:dyDescent="0.35">
      <c r="A85" s="7">
        <v>45597</v>
      </c>
      <c r="B85" s="1"/>
      <c r="C85" s="4">
        <f t="shared" si="0"/>
        <v>260797.83556740079</v>
      </c>
      <c r="D85" s="4">
        <f t="shared" si="1"/>
        <v>299953.87699894188</v>
      </c>
      <c r="E85" s="7">
        <v>45597</v>
      </c>
      <c r="F85" s="1"/>
      <c r="G85" s="4">
        <f t="shared" si="2"/>
        <v>235329.54030444799</v>
      </c>
      <c r="H85" s="4">
        <f t="shared" si="3"/>
        <v>260058.00496029743</v>
      </c>
    </row>
    <row r="86" spans="1:8" x14ac:dyDescent="0.35">
      <c r="A86" s="7">
        <v>45627</v>
      </c>
      <c r="B86" s="1"/>
      <c r="C86" s="4">
        <f t="shared" si="0"/>
        <v>262972.35650325473</v>
      </c>
      <c r="D86" s="4">
        <f t="shared" si="1"/>
        <v>304296.41758062085</v>
      </c>
      <c r="E86" s="7">
        <v>45627</v>
      </c>
      <c r="F86" s="1"/>
      <c r="G86" s="4">
        <f t="shared" si="2"/>
        <v>237022.84313104674</v>
      </c>
      <c r="H86" s="4">
        <f t="shared" si="3"/>
        <v>263041.91110049869</v>
      </c>
    </row>
    <row r="87" spans="1:8" x14ac:dyDescent="0.35">
      <c r="A87" s="7">
        <v>45658</v>
      </c>
      <c r="B87" s="1"/>
      <c r="C87" s="4">
        <f t="shared" si="0"/>
        <v>265219.36147030396</v>
      </c>
      <c r="D87" s="4">
        <f t="shared" si="1"/>
        <v>308849.76698365458</v>
      </c>
      <c r="E87" s="7">
        <v>45658</v>
      </c>
      <c r="F87" s="1"/>
      <c r="G87" s="4">
        <f t="shared" si="2"/>
        <v>238772.58938519843</v>
      </c>
      <c r="H87" s="4">
        <f t="shared" si="3"/>
        <v>266161.25358547649</v>
      </c>
    </row>
    <row r="88" spans="1:8" x14ac:dyDescent="0.35">
      <c r="A88" s="7">
        <v>45689</v>
      </c>
      <c r="B88" s="1"/>
      <c r="C88" s="4">
        <f t="shared" si="0"/>
        <v>267466.36643735273</v>
      </c>
      <c r="D88" s="4">
        <f t="shared" si="1"/>
        <v>313471.25057949702</v>
      </c>
      <c r="E88" s="7">
        <v>45689</v>
      </c>
      <c r="F88" s="1"/>
      <c r="G88" s="4">
        <f t="shared" si="2"/>
        <v>240522.33563935012</v>
      </c>
      <c r="H88" s="4">
        <f t="shared" si="3"/>
        <v>269317.58750462491</v>
      </c>
    </row>
    <row r="89" spans="1:8" x14ac:dyDescent="0.35">
      <c r="A89" s="7">
        <v>45717</v>
      </c>
      <c r="B89" s="1"/>
      <c r="C89" s="4">
        <f t="shared" si="0"/>
        <v>269495.91931081656</v>
      </c>
      <c r="D89" s="4">
        <f t="shared" si="1"/>
        <v>317704.90435181413</v>
      </c>
      <c r="E89" s="7">
        <v>45717</v>
      </c>
      <c r="F89" s="1"/>
      <c r="G89" s="4">
        <f t="shared" si="2"/>
        <v>242102.75161084207</v>
      </c>
      <c r="H89" s="4">
        <f t="shared" si="3"/>
        <v>272200.62946110195</v>
      </c>
    </row>
    <row r="90" spans="1:8" x14ac:dyDescent="0.35">
      <c r="A90" s="7">
        <v>45748</v>
      </c>
      <c r="B90" s="1"/>
      <c r="C90" s="4">
        <f t="shared" si="0"/>
        <v>271742.92427786533</v>
      </c>
      <c r="D90" s="4">
        <f t="shared" si="1"/>
        <v>322458.89208546182</v>
      </c>
      <c r="E90" s="7">
        <v>45748</v>
      </c>
      <c r="F90" s="1"/>
      <c r="G90" s="4">
        <f t="shared" si="2"/>
        <v>243852.49786499375</v>
      </c>
      <c r="H90" s="4">
        <f t="shared" si="3"/>
        <v>275428.58269624744</v>
      </c>
    </row>
    <row r="91" spans="1:8" x14ac:dyDescent="0.35">
      <c r="A91" s="7">
        <v>45778</v>
      </c>
      <c r="B91" s="1"/>
      <c r="C91" s="4">
        <f t="shared" si="0"/>
        <v>273917.44521371927</v>
      </c>
      <c r="D91" s="4">
        <f t="shared" si="1"/>
        <v>327127.24589643668</v>
      </c>
      <c r="E91" s="7">
        <v>45778</v>
      </c>
      <c r="F91" s="1"/>
      <c r="G91" s="4">
        <f t="shared" si="2"/>
        <v>245545.80069159204</v>
      </c>
      <c r="H91" s="4">
        <f t="shared" si="3"/>
        <v>278588.85088033968</v>
      </c>
    </row>
    <row r="92" spans="1:8" x14ac:dyDescent="0.35">
      <c r="A92" s="7">
        <v>45809</v>
      </c>
      <c r="B92" s="1"/>
      <c r="C92" s="4">
        <f t="shared" si="0"/>
        <v>276164.45018076804</v>
      </c>
      <c r="D92" s="4">
        <f t="shared" si="1"/>
        <v>332022.22514614789</v>
      </c>
      <c r="E92" s="7">
        <v>45809</v>
      </c>
      <c r="F92" s="1"/>
      <c r="G92" s="4">
        <f t="shared" si="2"/>
        <v>247295.54694574373</v>
      </c>
      <c r="H92" s="4">
        <f t="shared" si="3"/>
        <v>281892.56029590947</v>
      </c>
    </row>
    <row r="93" spans="1:8" x14ac:dyDescent="0.35">
      <c r="A93" s="7">
        <v>45839</v>
      </c>
      <c r="B93" s="1"/>
      <c r="C93" s="4">
        <f t="shared" si="0"/>
        <v>278338.97111662198</v>
      </c>
      <c r="D93" s="4">
        <f t="shared" si="1"/>
        <v>336829.0307828745</v>
      </c>
      <c r="E93" s="7">
        <v>45839</v>
      </c>
      <c r="F93" s="1"/>
      <c r="G93" s="4">
        <f t="shared" si="2"/>
        <v>248988.84977234202</v>
      </c>
      <c r="H93" s="4">
        <f t="shared" si="3"/>
        <v>285126.99617367616</v>
      </c>
    </row>
    <row r="94" spans="1:8" x14ac:dyDescent="0.35">
      <c r="A94" s="7">
        <v>45870</v>
      </c>
      <c r="B94" s="1"/>
      <c r="C94" s="4">
        <f t="shared" si="0"/>
        <v>280585.97608367121</v>
      </c>
      <c r="D94" s="4">
        <f t="shared" si="1"/>
        <v>341869.18300823966</v>
      </c>
      <c r="E94" s="7">
        <v>45870</v>
      </c>
      <c r="F94" s="1"/>
      <c r="G94" s="4">
        <f t="shared" si="2"/>
        <v>250738.59602649417</v>
      </c>
      <c r="H94" s="4">
        <f t="shared" si="3"/>
        <v>288508.23967611877</v>
      </c>
    </row>
    <row r="95" spans="1:8" x14ac:dyDescent="0.35">
      <c r="A95" s="7">
        <v>45901</v>
      </c>
      <c r="B95" s="1"/>
      <c r="C95" s="4">
        <f t="shared" si="0"/>
        <v>282832.98105071997</v>
      </c>
      <c r="D95" s="4">
        <f t="shared" si="1"/>
        <v>346984.75371637585</v>
      </c>
      <c r="E95" s="7">
        <v>45901</v>
      </c>
      <c r="F95" s="1"/>
      <c r="G95" s="4">
        <f t="shared" si="2"/>
        <v>252488.34228064585</v>
      </c>
      <c r="H95" s="4">
        <f t="shared" si="3"/>
        <v>291929.58042566961</v>
      </c>
    </row>
    <row r="96" spans="1:8" x14ac:dyDescent="0.35">
      <c r="A96" s="7">
        <v>45931</v>
      </c>
      <c r="B96" s="1"/>
      <c r="C96" s="4">
        <f t="shared" si="0"/>
        <v>285007.50198657392</v>
      </c>
      <c r="D96" s="4">
        <f t="shared" si="1"/>
        <v>352008.17728173471</v>
      </c>
      <c r="E96" s="7">
        <v>45931</v>
      </c>
      <c r="F96" s="1"/>
      <c r="G96" s="4">
        <f t="shared" si="2"/>
        <v>254181.64510724414</v>
      </c>
      <c r="H96" s="4">
        <f t="shared" si="3"/>
        <v>295279.18109522719</v>
      </c>
    </row>
    <row r="97" spans="1:8" x14ac:dyDescent="0.35">
      <c r="A97" s="7">
        <v>45962</v>
      </c>
      <c r="B97" s="1"/>
      <c r="C97" s="4">
        <f t="shared" si="0"/>
        <v>287254.50695362315</v>
      </c>
      <c r="D97" s="4">
        <f t="shared" si="1"/>
        <v>357275.46316249639</v>
      </c>
      <c r="E97" s="7">
        <v>45962</v>
      </c>
      <c r="F97" s="1"/>
      <c r="G97" s="4">
        <f t="shared" si="2"/>
        <v>255931.39136139583</v>
      </c>
      <c r="H97" s="4">
        <f t="shared" si="3"/>
        <v>298780.81659759348</v>
      </c>
    </row>
    <row r="98" spans="1:8" x14ac:dyDescent="0.35">
      <c r="A98" s="7">
        <v>45992</v>
      </c>
      <c r="B98" s="1"/>
      <c r="C98" s="4">
        <f t="shared" si="0"/>
        <v>289429.02788947662</v>
      </c>
      <c r="D98" s="4">
        <f t="shared" si="1"/>
        <v>362447.86904417386</v>
      </c>
      <c r="E98" s="7">
        <v>45992</v>
      </c>
      <c r="F98" s="1"/>
      <c r="G98" s="4">
        <f t="shared" si="2"/>
        <v>257624.69418799412</v>
      </c>
      <c r="H98" s="4">
        <f t="shared" si="3"/>
        <v>302209.02836656413</v>
      </c>
    </row>
    <row r="99" spans="1:8" x14ac:dyDescent="0.35">
      <c r="A99" s="7">
        <v>46023</v>
      </c>
      <c r="B99" s="1"/>
      <c r="C99" s="4">
        <f t="shared" si="0"/>
        <v>291676.03285652585</v>
      </c>
      <c r="D99" s="4">
        <f t="shared" si="1"/>
        <v>367871.36959427776</v>
      </c>
      <c r="E99" s="7">
        <v>46023</v>
      </c>
      <c r="F99" s="1"/>
      <c r="G99" s="4">
        <f t="shared" si="2"/>
        <v>259374.4404421458</v>
      </c>
      <c r="H99" s="4">
        <f t="shared" si="3"/>
        <v>305792.8430430303</v>
      </c>
    </row>
    <row r="100" spans="1:8" x14ac:dyDescent="0.35">
      <c r="A100" s="7">
        <v>46054</v>
      </c>
      <c r="B100" s="1"/>
      <c r="C100" s="4">
        <f t="shared" si="0"/>
        <v>293923.03782357462</v>
      </c>
      <c r="D100" s="4">
        <f t="shared" si="1"/>
        <v>373376.02487235673</v>
      </c>
      <c r="E100" s="7">
        <v>46054</v>
      </c>
      <c r="F100" s="1"/>
      <c r="G100" s="4">
        <f t="shared" si="2"/>
        <v>261124.18669629795</v>
      </c>
      <c r="H100" s="4">
        <f t="shared" si="3"/>
        <v>309419.15720306471</v>
      </c>
    </row>
    <row r="101" spans="1:8" x14ac:dyDescent="0.35">
      <c r="A101" s="7">
        <v>46082</v>
      </c>
      <c r="B101" s="1"/>
      <c r="C101" s="4">
        <f t="shared" si="0"/>
        <v>295952.59069703845</v>
      </c>
      <c r="D101" s="4">
        <f t="shared" si="1"/>
        <v>378418.73553010088</v>
      </c>
      <c r="E101" s="7">
        <v>46082</v>
      </c>
      <c r="F101" s="1"/>
      <c r="G101" s="4">
        <f t="shared" si="2"/>
        <v>262704.60266778944</v>
      </c>
      <c r="H101" s="4">
        <f t="shared" si="3"/>
        <v>312731.48604359728</v>
      </c>
    </row>
    <row r="102" spans="1:8" x14ac:dyDescent="0.35">
      <c r="A102" s="7">
        <v>46113</v>
      </c>
      <c r="B102" s="1"/>
      <c r="C102" s="4">
        <f t="shared" si="0"/>
        <v>298199.59566408722</v>
      </c>
      <c r="D102" s="4">
        <f t="shared" si="1"/>
        <v>384081.21666353935</v>
      </c>
      <c r="E102" s="7">
        <v>46113</v>
      </c>
      <c r="F102" s="1"/>
      <c r="G102" s="4">
        <f t="shared" si="2"/>
        <v>264454.34892194113</v>
      </c>
      <c r="H102" s="4">
        <f t="shared" si="3"/>
        <v>316440.08368389244</v>
      </c>
    </row>
    <row r="103" spans="1:8" x14ac:dyDescent="0.35">
      <c r="A103" s="7">
        <v>46143</v>
      </c>
      <c r="B103" s="1"/>
      <c r="C103" s="4">
        <f t="shared" si="0"/>
        <v>300374.11659994116</v>
      </c>
      <c r="D103" s="4">
        <f t="shared" si="1"/>
        <v>389641.69911740645</v>
      </c>
      <c r="E103" s="7">
        <v>46143</v>
      </c>
      <c r="F103" s="1"/>
      <c r="G103" s="4">
        <f t="shared" si="2"/>
        <v>266147.65174853988</v>
      </c>
      <c r="H103" s="4">
        <f t="shared" si="3"/>
        <v>320070.91792356264</v>
      </c>
    </row>
    <row r="104" spans="1:8" x14ac:dyDescent="0.35">
      <c r="A104" s="7">
        <v>46174</v>
      </c>
      <c r="B104" s="1"/>
      <c r="C104" s="4">
        <f t="shared" si="0"/>
        <v>302621.12156699039</v>
      </c>
      <c r="D104" s="4">
        <f t="shared" si="1"/>
        <v>395472.11543377087</v>
      </c>
      <c r="E104" s="7">
        <v>46174</v>
      </c>
      <c r="F104" s="1"/>
      <c r="G104" s="4">
        <f t="shared" si="2"/>
        <v>267897.39800269157</v>
      </c>
      <c r="H104" s="4">
        <f t="shared" si="3"/>
        <v>323866.55189043778</v>
      </c>
    </row>
    <row r="105" spans="1:8" x14ac:dyDescent="0.35">
      <c r="A105" s="7">
        <v>46204</v>
      </c>
      <c r="B105" s="1"/>
      <c r="C105" s="4">
        <f t="shared" si="0"/>
        <v>304795.64250284433</v>
      </c>
      <c r="D105" s="4">
        <f t="shared" si="1"/>
        <v>401197.50804204721</v>
      </c>
      <c r="E105" s="7">
        <v>46204</v>
      </c>
      <c r="F105" s="1"/>
      <c r="G105" s="4">
        <f t="shared" si="2"/>
        <v>269590.70082928985</v>
      </c>
      <c r="H105" s="4">
        <f t="shared" si="3"/>
        <v>327582.5974431964</v>
      </c>
    </row>
    <row r="106" spans="1:8" x14ac:dyDescent="0.35">
      <c r="A106" s="7">
        <v>46235</v>
      </c>
      <c r="B106" s="1"/>
      <c r="C106" s="4">
        <f t="shared" si="0"/>
        <v>307042.6474698931</v>
      </c>
      <c r="D106" s="4">
        <f t="shared" si="1"/>
        <v>407200.84008343698</v>
      </c>
      <c r="E106" s="7">
        <v>46235</v>
      </c>
      <c r="F106" s="1"/>
      <c r="G106" s="4">
        <f t="shared" si="2"/>
        <v>271340.44708344154</v>
      </c>
      <c r="H106" s="4">
        <f t="shared" si="3"/>
        <v>331467.31037456472</v>
      </c>
    </row>
    <row r="107" spans="1:8" x14ac:dyDescent="0.35">
      <c r="A107" s="7">
        <v>46266</v>
      </c>
      <c r="B107" s="1"/>
      <c r="C107" s="4">
        <f t="shared" si="0"/>
        <v>309289.65243694233</v>
      </c>
      <c r="D107" s="4">
        <f t="shared" si="1"/>
        <v>413294.00318029633</v>
      </c>
      <c r="E107" s="7">
        <v>46266</v>
      </c>
      <c r="F107" s="1"/>
      <c r="G107" s="4">
        <f t="shared" si="2"/>
        <v>273090.19333759323</v>
      </c>
      <c r="H107" s="4">
        <f t="shared" si="3"/>
        <v>335398.09106007172</v>
      </c>
    </row>
    <row r="108" spans="1:8" x14ac:dyDescent="0.35">
      <c r="A108" s="7">
        <v>46296</v>
      </c>
      <c r="B108" s="1"/>
      <c r="C108" s="4">
        <f t="shared" si="0"/>
        <v>311464.17337279627</v>
      </c>
      <c r="D108" s="4">
        <f t="shared" si="1"/>
        <v>419277.40969242924</v>
      </c>
      <c r="E108" s="7">
        <v>46296</v>
      </c>
      <c r="F108" s="1"/>
      <c r="G108" s="4">
        <f t="shared" si="2"/>
        <v>274783.49616419198</v>
      </c>
      <c r="H108" s="4">
        <f t="shared" si="3"/>
        <v>339246.44951948052</v>
      </c>
    </row>
    <row r="109" spans="1:8" x14ac:dyDescent="0.35">
      <c r="A109" s="7">
        <v>46327</v>
      </c>
      <c r="B109" s="1"/>
      <c r="C109" s="4">
        <f t="shared" si="0"/>
        <v>313711.17833984504</v>
      </c>
      <c r="D109" s="4">
        <f t="shared" si="1"/>
        <v>425551.28093385696</v>
      </c>
      <c r="E109" s="7">
        <v>46327</v>
      </c>
      <c r="F109" s="1"/>
      <c r="G109" s="4">
        <f t="shared" si="2"/>
        <v>276533.24241834367</v>
      </c>
      <c r="H109" s="4">
        <f t="shared" si="3"/>
        <v>343269.48090043664</v>
      </c>
    </row>
    <row r="110" spans="1:8" x14ac:dyDescent="0.35">
      <c r="A110" s="7">
        <v>46357</v>
      </c>
      <c r="B110" s="1"/>
      <c r="C110" s="4">
        <f t="shared" si="0"/>
        <v>315885.69927569898</v>
      </c>
      <c r="D110" s="4">
        <f t="shared" si="1"/>
        <v>431712.14048176428</v>
      </c>
      <c r="E110" s="7">
        <v>46357</v>
      </c>
      <c r="F110" s="1"/>
      <c r="G110" s="4">
        <f t="shared" si="2"/>
        <v>278226.54524494195</v>
      </c>
      <c r="H110" s="4">
        <f t="shared" si="3"/>
        <v>347208.15570477204</v>
      </c>
    </row>
    <row r="111" spans="1:8" x14ac:dyDescent="0.35">
      <c r="A111" s="7">
        <v>46388</v>
      </c>
      <c r="B111" s="1"/>
      <c r="C111" s="4">
        <f t="shared" si="0"/>
        <v>318132.70424274774</v>
      </c>
      <c r="D111" s="4">
        <f t="shared" si="1"/>
        <v>438172.0792243054</v>
      </c>
      <c r="E111" s="7">
        <v>46388</v>
      </c>
      <c r="F111" s="1"/>
      <c r="G111" s="4">
        <f t="shared" si="2"/>
        <v>279976.29149909364</v>
      </c>
      <c r="H111" s="4">
        <f t="shared" si="3"/>
        <v>351325.60279405687</v>
      </c>
    </row>
    <row r="112" spans="1:8" x14ac:dyDescent="0.35">
      <c r="A112" s="7">
        <v>46419</v>
      </c>
      <c r="B112" s="1"/>
      <c r="C112" s="4">
        <f t="shared" si="0"/>
        <v>320379.70920979697</v>
      </c>
      <c r="D112" s="4">
        <f t="shared" si="1"/>
        <v>444728.68147163041</v>
      </c>
      <c r="E112" s="7">
        <v>46419</v>
      </c>
      <c r="F112" s="1"/>
      <c r="G112" s="4">
        <f t="shared" si="2"/>
        <v>281726.03775324533</v>
      </c>
      <c r="H112" s="4">
        <f t="shared" si="3"/>
        <v>355491.87756856316</v>
      </c>
    </row>
    <row r="113" spans="1:8" x14ac:dyDescent="0.35">
      <c r="A113" s="7">
        <v>46447</v>
      </c>
      <c r="B113" s="1"/>
      <c r="C113" s="4">
        <f t="shared" si="0"/>
        <v>322409.26208326034</v>
      </c>
      <c r="D113" s="4">
        <f t="shared" si="1"/>
        <v>450735.06086524244</v>
      </c>
      <c r="E113" s="7">
        <v>46447</v>
      </c>
      <c r="F113" s="1"/>
      <c r="G113" s="4">
        <f t="shared" si="2"/>
        <v>283306.45372473728</v>
      </c>
      <c r="H113" s="4">
        <f t="shared" si="3"/>
        <v>359297.41439856827</v>
      </c>
    </row>
    <row r="114" spans="1:8" x14ac:dyDescent="0.35">
      <c r="A114" s="7">
        <v>46478</v>
      </c>
      <c r="B114" s="1"/>
      <c r="C114" s="4">
        <f t="shared" si="0"/>
        <v>324656.26705030957</v>
      </c>
      <c r="D114" s="4">
        <f t="shared" si="1"/>
        <v>457479.64969949436</v>
      </c>
      <c r="E114" s="7">
        <v>46478</v>
      </c>
      <c r="F114" s="1"/>
      <c r="G114" s="4">
        <f t="shared" si="2"/>
        <v>285056.19997888897</v>
      </c>
      <c r="H114" s="4">
        <f t="shared" si="3"/>
        <v>363558.22471882147</v>
      </c>
    </row>
    <row r="115" spans="1:8" x14ac:dyDescent="0.35">
      <c r="A115" s="7">
        <v>46508</v>
      </c>
      <c r="B115" s="1"/>
      <c r="C115" s="4">
        <f t="shared" si="0"/>
        <v>326830.78798616352</v>
      </c>
      <c r="D115" s="4">
        <f t="shared" si="1"/>
        <v>464102.74777039984</v>
      </c>
      <c r="E115" s="7">
        <v>46508</v>
      </c>
      <c r="F115" s="1"/>
      <c r="G115" s="4">
        <f t="shared" si="2"/>
        <v>286749.50280548772</v>
      </c>
      <c r="H115" s="4">
        <f t="shared" si="3"/>
        <v>367729.69261585764</v>
      </c>
    </row>
    <row r="116" spans="1:8" x14ac:dyDescent="0.35">
      <c r="A116" s="7">
        <v>46539</v>
      </c>
      <c r="B116" s="1"/>
      <c r="C116" s="4">
        <f t="shared" si="0"/>
        <v>329077.79295321228</v>
      </c>
      <c r="D116" s="4">
        <f t="shared" si="1"/>
        <v>471047.36442513508</v>
      </c>
      <c r="E116" s="7">
        <v>46539</v>
      </c>
      <c r="F116" s="1"/>
      <c r="G116" s="4">
        <f t="shared" si="2"/>
        <v>288499.24905963941</v>
      </c>
      <c r="H116" s="4">
        <f t="shared" si="3"/>
        <v>372090.49903018685</v>
      </c>
    </row>
    <row r="117" spans="1:8" x14ac:dyDescent="0.35">
      <c r="A117" s="7">
        <v>46569</v>
      </c>
      <c r="B117" s="1"/>
      <c r="C117" s="4">
        <f t="shared" si="0"/>
        <v>331252.31388906622</v>
      </c>
      <c r="D117" s="4">
        <f t="shared" si="1"/>
        <v>477866.88720101927</v>
      </c>
      <c r="E117" s="7">
        <v>46569</v>
      </c>
      <c r="F117" s="1"/>
      <c r="G117" s="4">
        <f t="shared" si="2"/>
        <v>290192.55188623769</v>
      </c>
      <c r="H117" s="4">
        <f t="shared" si="3"/>
        <v>376359.8662620713</v>
      </c>
    </row>
    <row r="118" spans="1:8" x14ac:dyDescent="0.35">
      <c r="A118" s="7">
        <v>46600</v>
      </c>
      <c r="B118" s="1"/>
      <c r="C118" s="4">
        <f t="shared" si="0"/>
        <v>333499.31885611545</v>
      </c>
      <c r="D118" s="4">
        <f t="shared" si="1"/>
        <v>485017.46400657715</v>
      </c>
      <c r="E118" s="7">
        <v>46600</v>
      </c>
      <c r="F118" s="1"/>
      <c r="G118" s="4">
        <f t="shared" si="2"/>
        <v>291942.29814038938</v>
      </c>
      <c r="H118" s="4">
        <f t="shared" si="3"/>
        <v>380823.01555854839</v>
      </c>
    </row>
    <row r="119" spans="1:8" x14ac:dyDescent="0.35">
      <c r="A119" s="7">
        <v>46631</v>
      </c>
      <c r="B119" s="1"/>
      <c r="C119" s="4">
        <f t="shared" si="0"/>
        <v>335746.32382316422</v>
      </c>
      <c r="D119" s="4">
        <f t="shared" si="1"/>
        <v>492275.03870217857</v>
      </c>
      <c r="E119" s="7">
        <v>46631</v>
      </c>
      <c r="F119" s="1"/>
      <c r="G119" s="4">
        <f t="shared" si="2"/>
        <v>293692.04439454107</v>
      </c>
      <c r="H119" s="4">
        <f t="shared" si="3"/>
        <v>385339.0921287011</v>
      </c>
    </row>
    <row r="120" spans="1:8" x14ac:dyDescent="0.35">
      <c r="A120" s="7">
        <v>46661</v>
      </c>
      <c r="B120" s="1"/>
      <c r="C120" s="4">
        <f t="shared" si="0"/>
        <v>337920.84475901816</v>
      </c>
      <c r="D120" s="4">
        <f t="shared" si="1"/>
        <v>499401.88218324928</v>
      </c>
      <c r="E120" s="7">
        <v>46661</v>
      </c>
      <c r="F120" s="1"/>
      <c r="G120" s="4">
        <f t="shared" si="2"/>
        <v>295385.34722113935</v>
      </c>
      <c r="H120" s="4">
        <f t="shared" si="3"/>
        <v>389760.47374792083</v>
      </c>
    </row>
    <row r="121" spans="1:8" x14ac:dyDescent="0.35">
      <c r="A121" s="7">
        <v>46692</v>
      </c>
      <c r="B121" s="1"/>
      <c r="C121" s="4">
        <f t="shared" si="0"/>
        <v>340167.84972606692</v>
      </c>
      <c r="D121" s="4">
        <f t="shared" si="1"/>
        <v>506874.69859099126</v>
      </c>
      <c r="E121" s="7">
        <v>46692</v>
      </c>
      <c r="F121" s="1"/>
      <c r="G121" s="4">
        <f t="shared" si="2"/>
        <v>297135.09347529151</v>
      </c>
      <c r="H121" s="4">
        <f t="shared" si="3"/>
        <v>394382.53720404604</v>
      </c>
    </row>
    <row r="122" spans="1:8" x14ac:dyDescent="0.35">
      <c r="A122" s="7">
        <v>46722</v>
      </c>
      <c r="B122" s="1"/>
      <c r="C122" s="4">
        <f t="shared" si="0"/>
        <v>342342.37066192087</v>
      </c>
      <c r="D122" s="4">
        <f t="shared" si="1"/>
        <v>514212.90661977237</v>
      </c>
      <c r="E122" s="7">
        <v>46722</v>
      </c>
      <c r="F122" s="1"/>
      <c r="G122" s="4">
        <f t="shared" si="2"/>
        <v>298828.39630188979</v>
      </c>
      <c r="H122" s="4">
        <f t="shared" si="3"/>
        <v>398907.68333262211</v>
      </c>
    </row>
    <row r="123" spans="1:8" x14ac:dyDescent="0.35">
      <c r="A123" s="5"/>
    </row>
    <row r="124" spans="1:8" x14ac:dyDescent="0.35">
      <c r="A124" s="5"/>
    </row>
    <row r="125" spans="1:8" x14ac:dyDescent="0.35">
      <c r="A125" s="5"/>
    </row>
    <row r="126" spans="1:8" x14ac:dyDescent="0.35">
      <c r="A126" s="5"/>
    </row>
    <row r="127" spans="1:8" x14ac:dyDescent="0.35">
      <c r="A127" s="5"/>
    </row>
    <row r="128" spans="1:8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</sheetData>
  <mergeCells count="2">
    <mergeCell ref="A1:D1"/>
    <mergeCell ref="E1:H1"/>
  </mergeCells>
  <hyperlinks>
    <hyperlink ref="J1" r:id="rId1" xr:uid="{D23F1FB5-724C-42FB-8CD7-0E7E155AC49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AA13-8926-4704-9DBE-8B283BC739EE}">
  <dimension ref="A1:F122"/>
  <sheetViews>
    <sheetView zoomScale="55" zoomScaleNormal="55" workbookViewId="0"/>
  </sheetViews>
  <sheetFormatPr defaultRowHeight="14.5" x14ac:dyDescent="0.35"/>
  <cols>
    <col min="1" max="1" width="12.453125" customWidth="1"/>
    <col min="2" max="2" width="21.7265625" customWidth="1"/>
    <col min="3" max="3" width="16.81640625" customWidth="1"/>
    <col min="4" max="4" width="20" customWidth="1"/>
    <col min="5" max="5" width="21.1796875" customWidth="1"/>
    <col min="10" max="12" width="8.7265625" customWidth="1"/>
  </cols>
  <sheetData>
    <row r="1" spans="1:6" ht="36.5" x14ac:dyDescent="0.35">
      <c r="A1" s="11" t="s">
        <v>0</v>
      </c>
      <c r="B1" s="11" t="s">
        <v>3</v>
      </c>
      <c r="C1" s="10" t="s">
        <v>5</v>
      </c>
      <c r="D1" s="10" t="s">
        <v>6</v>
      </c>
      <c r="E1" s="10" t="s">
        <v>7</v>
      </c>
      <c r="F1" s="10" t="s">
        <v>11</v>
      </c>
    </row>
    <row r="2" spans="1:6" x14ac:dyDescent="0.35">
      <c r="A2" s="5">
        <v>43101</v>
      </c>
      <c r="B2" s="9">
        <v>100903</v>
      </c>
      <c r="F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" spans="1:6" x14ac:dyDescent="0.35">
      <c r="A3" s="5">
        <v>43132</v>
      </c>
      <c r="B3" s="9">
        <v>101274</v>
      </c>
      <c r="F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" spans="1:6" x14ac:dyDescent="0.35">
      <c r="A4" s="5">
        <v>43160</v>
      </c>
      <c r="B4" s="9">
        <v>101388</v>
      </c>
      <c r="F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" spans="1:6" x14ac:dyDescent="0.35">
      <c r="A5" s="5">
        <v>43191</v>
      </c>
      <c r="B5" s="9">
        <v>101531</v>
      </c>
      <c r="F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" spans="1:6" x14ac:dyDescent="0.35">
      <c r="A6" s="5">
        <v>43221</v>
      </c>
      <c r="B6" s="9">
        <v>102519</v>
      </c>
      <c r="F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7" spans="1:6" x14ac:dyDescent="0.35">
      <c r="A7" s="5">
        <v>43252</v>
      </c>
      <c r="B7" s="9">
        <v>102707</v>
      </c>
      <c r="F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8" spans="1:6" x14ac:dyDescent="0.35">
      <c r="A8" s="5">
        <v>43282</v>
      </c>
      <c r="B8" s="9">
        <v>102952</v>
      </c>
      <c r="F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9" spans="1:6" x14ac:dyDescent="0.35">
      <c r="A9" s="5">
        <v>43313</v>
      </c>
      <c r="B9" s="9">
        <v>103742</v>
      </c>
      <c r="F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0" spans="1:6" x14ac:dyDescent="0.35">
      <c r="A10" s="5">
        <v>43344</v>
      </c>
      <c r="B10" s="9">
        <v>103935</v>
      </c>
      <c r="F1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1" spans="1:6" x14ac:dyDescent="0.35">
      <c r="A11" s="5">
        <v>43374</v>
      </c>
      <c r="B11" s="9">
        <v>104206</v>
      </c>
      <c r="F1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2" spans="1:6" x14ac:dyDescent="0.35">
      <c r="A12" s="5">
        <v>43405</v>
      </c>
      <c r="B12" s="9">
        <v>105498</v>
      </c>
      <c r="F1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3" spans="1:6" x14ac:dyDescent="0.35">
      <c r="A13" s="5">
        <v>43435</v>
      </c>
      <c r="B13" s="9">
        <v>107859</v>
      </c>
      <c r="F1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4" spans="1:6" x14ac:dyDescent="0.35">
      <c r="A14" s="5">
        <v>43466</v>
      </c>
      <c r="B14" s="9">
        <v>108463</v>
      </c>
      <c r="F1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5" spans="1:6" x14ac:dyDescent="0.35">
      <c r="A15" s="5">
        <v>43497</v>
      </c>
      <c r="B15" s="9">
        <v>110130</v>
      </c>
      <c r="F1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6" spans="1:6" x14ac:dyDescent="0.35">
      <c r="A16" s="5">
        <v>43525</v>
      </c>
      <c r="B16" s="9">
        <v>111621</v>
      </c>
      <c r="F1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7" spans="1:6" x14ac:dyDescent="0.35">
      <c r="A17" s="5">
        <v>43556</v>
      </c>
      <c r="B17" s="9">
        <v>112526</v>
      </c>
      <c r="F1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8" spans="1:6" x14ac:dyDescent="0.35">
      <c r="A18" s="5">
        <v>43586</v>
      </c>
      <c r="B18" s="9">
        <v>113209</v>
      </c>
      <c r="F1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19" spans="1:6" x14ac:dyDescent="0.35">
      <c r="A19" s="5">
        <v>43617</v>
      </c>
      <c r="B19" s="9">
        <v>113364</v>
      </c>
      <c r="F1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0" spans="1:6" x14ac:dyDescent="0.35">
      <c r="A20" s="5">
        <v>43647</v>
      </c>
      <c r="B20" s="9">
        <v>114405</v>
      </c>
      <c r="F2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1" spans="1:6" x14ac:dyDescent="0.35">
      <c r="A21" s="5">
        <v>43678</v>
      </c>
      <c r="B21" s="9">
        <v>115942</v>
      </c>
      <c r="F2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2" spans="1:6" x14ac:dyDescent="0.35">
      <c r="A22" s="5">
        <v>43709</v>
      </c>
      <c r="B22" s="9">
        <v>116584</v>
      </c>
      <c r="F2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3" spans="1:6" x14ac:dyDescent="0.35">
      <c r="A23" s="5">
        <v>43739</v>
      </c>
      <c r="B23" s="9">
        <v>117192</v>
      </c>
      <c r="F2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4" spans="1:6" x14ac:dyDescent="0.35">
      <c r="A24" s="5">
        <v>43770</v>
      </c>
      <c r="B24" s="9">
        <v>117894</v>
      </c>
      <c r="F2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5" spans="1:6" x14ac:dyDescent="0.35">
      <c r="A25" s="5">
        <v>43800</v>
      </c>
      <c r="B25" s="9">
        <v>118750</v>
      </c>
      <c r="F2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6" spans="1:6" x14ac:dyDescent="0.35">
      <c r="A26" s="5">
        <v>43831</v>
      </c>
      <c r="B26" s="9">
        <v>119283</v>
      </c>
      <c r="F2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7" spans="1:6" x14ac:dyDescent="0.35">
      <c r="A27" s="5">
        <v>43862</v>
      </c>
      <c r="B27" s="9">
        <v>120698</v>
      </c>
      <c r="F2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8" spans="1:6" x14ac:dyDescent="0.35">
      <c r="A28" s="5">
        <v>43891</v>
      </c>
      <c r="B28" s="9">
        <v>123028</v>
      </c>
      <c r="F2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29" spans="1:6" x14ac:dyDescent="0.35">
      <c r="A29" s="5">
        <v>43922</v>
      </c>
      <c r="B29" s="9">
        <v>124195</v>
      </c>
      <c r="F2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0" spans="1:6" x14ac:dyDescent="0.35">
      <c r="A30" s="5">
        <v>43952</v>
      </c>
      <c r="B30" s="9">
        <v>125128</v>
      </c>
      <c r="F3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1" spans="1:6" x14ac:dyDescent="0.35">
      <c r="A31" s="5">
        <v>43983</v>
      </c>
      <c r="B31" s="9">
        <v>126187</v>
      </c>
      <c r="F3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2" spans="1:6" x14ac:dyDescent="0.35">
      <c r="A32" s="5">
        <v>44013</v>
      </c>
      <c r="B32" s="9">
        <v>126288</v>
      </c>
      <c r="F3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3" spans="1:6" x14ac:dyDescent="0.35">
      <c r="A33" s="5">
        <v>44044</v>
      </c>
      <c r="B33" s="9">
        <v>127043</v>
      </c>
      <c r="F3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4" spans="1:6" x14ac:dyDescent="0.35">
      <c r="A34" s="5">
        <v>44075</v>
      </c>
      <c r="B34" s="9">
        <v>128999</v>
      </c>
      <c r="F3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5" spans="1:6" x14ac:dyDescent="0.35">
      <c r="A35" s="5">
        <v>44105</v>
      </c>
      <c r="B35" s="9">
        <v>135622</v>
      </c>
      <c r="F3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6" spans="1:6" x14ac:dyDescent="0.35">
      <c r="A36" s="5">
        <v>44136</v>
      </c>
      <c r="B36" s="9">
        <v>141152</v>
      </c>
      <c r="F3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7" spans="1:6" x14ac:dyDescent="0.35">
      <c r="A37" s="5">
        <v>44166</v>
      </c>
      <c r="B37" s="9">
        <v>147197</v>
      </c>
      <c r="F3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8" spans="1:6" x14ac:dyDescent="0.35">
      <c r="A38" s="5">
        <v>44197</v>
      </c>
      <c r="B38" s="9">
        <v>149179</v>
      </c>
      <c r="F3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39" spans="1:6" x14ac:dyDescent="0.35">
      <c r="A39" s="5">
        <v>44228</v>
      </c>
      <c r="B39" s="9">
        <v>151838</v>
      </c>
      <c r="F3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0" spans="1:6" x14ac:dyDescent="0.35">
      <c r="A40" s="5">
        <v>44256</v>
      </c>
      <c r="B40" s="9">
        <v>156971</v>
      </c>
      <c r="F4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1" spans="1:6" x14ac:dyDescent="0.35">
      <c r="A41" s="5">
        <v>44287</v>
      </c>
      <c r="B41" s="9">
        <v>163180</v>
      </c>
      <c r="F4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2" spans="1:6" x14ac:dyDescent="0.35">
      <c r="A42" s="5">
        <v>44317</v>
      </c>
      <c r="B42" s="9">
        <v>170135</v>
      </c>
      <c r="F4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3" spans="1:6" x14ac:dyDescent="0.35">
      <c r="A43" s="5">
        <v>44348</v>
      </c>
      <c r="B43" s="9">
        <v>175323</v>
      </c>
      <c r="F4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4" spans="1:6" x14ac:dyDescent="0.35">
      <c r="A44" s="5">
        <v>44378</v>
      </c>
      <c r="B44" s="9">
        <v>176529</v>
      </c>
      <c r="F4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5" spans="1:6" x14ac:dyDescent="0.35">
      <c r="A45" s="5">
        <v>44409</v>
      </c>
      <c r="B45" s="9">
        <v>180229</v>
      </c>
      <c r="F4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6" spans="1:6" x14ac:dyDescent="0.35">
      <c r="A46" s="5">
        <v>44440</v>
      </c>
      <c r="B46" s="9">
        <v>179544</v>
      </c>
      <c r="F4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7" spans="1:6" x14ac:dyDescent="0.35">
      <c r="A47" s="5">
        <v>44470</v>
      </c>
      <c r="B47" s="9">
        <v>182578</v>
      </c>
      <c r="F4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8" spans="1:6" x14ac:dyDescent="0.35">
      <c r="A48" s="5">
        <v>44501</v>
      </c>
      <c r="B48" s="9">
        <v>183957</v>
      </c>
      <c r="F4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49" spans="1:6" x14ac:dyDescent="0.35">
      <c r="A49" s="5">
        <v>44531</v>
      </c>
      <c r="B49" s="9">
        <v>185150</v>
      </c>
      <c r="F4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0" spans="1:6" x14ac:dyDescent="0.35">
      <c r="A50" s="5">
        <v>44562</v>
      </c>
      <c r="B50" s="9">
        <v>186063</v>
      </c>
      <c r="F5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1" spans="1:6" x14ac:dyDescent="0.35">
      <c r="A51" s="5">
        <v>44593</v>
      </c>
      <c r="B51" s="9">
        <v>186472</v>
      </c>
      <c r="F5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2" spans="1:6" x14ac:dyDescent="0.35">
      <c r="A52" s="5">
        <v>44621</v>
      </c>
      <c r="B52" s="9">
        <v>196444</v>
      </c>
      <c r="F5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3" spans="1:6" x14ac:dyDescent="0.35">
      <c r="A53" s="5">
        <v>44652</v>
      </c>
      <c r="B53" s="9">
        <v>205328</v>
      </c>
      <c r="F5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4" spans="1:6" x14ac:dyDescent="0.35">
      <c r="A54" s="5">
        <v>44682</v>
      </c>
      <c r="B54" s="9">
        <v>209796</v>
      </c>
      <c r="F5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5" spans="1:6" x14ac:dyDescent="0.35">
      <c r="A55" s="5">
        <v>44713</v>
      </c>
      <c r="B55" s="9">
        <v>202300</v>
      </c>
      <c r="F5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6" spans="1:6" x14ac:dyDescent="0.35">
      <c r="A56" s="5">
        <v>44743</v>
      </c>
      <c r="B56" s="9">
        <v>202336</v>
      </c>
      <c r="F5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7" spans="1:6" x14ac:dyDescent="0.35">
      <c r="A57" s="5">
        <v>44774</v>
      </c>
      <c r="B57" s="9">
        <v>206747</v>
      </c>
      <c r="F5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8" spans="1:6" x14ac:dyDescent="0.35">
      <c r="A58" s="5">
        <v>44805</v>
      </c>
      <c r="B58" s="9">
        <v>213516</v>
      </c>
      <c r="F5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59" spans="1:6" x14ac:dyDescent="0.35">
      <c r="A59" s="5">
        <v>44835</v>
      </c>
      <c r="B59" s="9">
        <v>218584</v>
      </c>
      <c r="F5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0" spans="1:6" x14ac:dyDescent="0.35">
      <c r="A60" s="5">
        <v>44866</v>
      </c>
      <c r="B60" s="9">
        <v>218195</v>
      </c>
      <c r="F6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1" spans="1:6" x14ac:dyDescent="0.35">
      <c r="A61" s="5">
        <v>44896</v>
      </c>
      <c r="B61" s="9">
        <v>222623</v>
      </c>
      <c r="F6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2" spans="1:6" x14ac:dyDescent="0.35">
      <c r="A62" s="5">
        <v>44927</v>
      </c>
      <c r="B62" s="9">
        <v>222520</v>
      </c>
      <c r="F6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3" spans="1:6" x14ac:dyDescent="0.35">
      <c r="A63" s="5">
        <v>44958</v>
      </c>
      <c r="B63" s="9">
        <v>217818</v>
      </c>
      <c r="F6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4" spans="1:6" x14ac:dyDescent="0.35">
      <c r="A64" s="5">
        <v>44986</v>
      </c>
      <c r="B64" s="9">
        <v>219862</v>
      </c>
      <c r="F6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5" spans="1:6" x14ac:dyDescent="0.35">
      <c r="A65" s="5">
        <v>45017</v>
      </c>
      <c r="B65" s="9">
        <v>222861</v>
      </c>
      <c r="F6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6" spans="1:6" x14ac:dyDescent="0.35">
      <c r="A66" s="5">
        <v>45047</v>
      </c>
      <c r="B66" s="9">
        <v>217463</v>
      </c>
      <c r="C66" s="9">
        <v>217463</v>
      </c>
      <c r="D66" s="9">
        <v>217463</v>
      </c>
      <c r="E66" s="9">
        <v>217463</v>
      </c>
      <c r="F6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0</v>
      </c>
    </row>
    <row r="67" spans="1:6" x14ac:dyDescent="0.35">
      <c r="A67" s="5">
        <v>45078</v>
      </c>
      <c r="C67" s="9">
        <f t="shared" ref="C67:C98" si="0">_xlfn.FORECAST.ETS(A67,$B$2:$B$66,$A$2:$A$66,12,1)</f>
        <v>220283.86231815134</v>
      </c>
      <c r="D67" s="9">
        <f t="shared" ref="D67:D98" si="1">C67-_xlfn.FORECAST.ETS.CONFINT(A67,$B$2:$B$66,$A$2:$A$66,0.95,12,1)</f>
        <v>214293.54084782509</v>
      </c>
      <c r="E67" s="9">
        <f t="shared" ref="E67:E98" si="2">C67+_xlfn.FORECAST.ETS.CONFINT(A67,$B$2:$B$66,$A$2:$A$66,0.95,12,1)</f>
        <v>226274.18378847759</v>
      </c>
      <c r="F6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11980.642940652499</v>
      </c>
    </row>
    <row r="68" spans="1:6" x14ac:dyDescent="0.35">
      <c r="A68" s="5">
        <v>45108</v>
      </c>
      <c r="C68" s="9">
        <f t="shared" si="0"/>
        <v>222526.46477030352</v>
      </c>
      <c r="D68" s="9">
        <f t="shared" si="1"/>
        <v>214463.30292883993</v>
      </c>
      <c r="E68" s="9">
        <f t="shared" si="2"/>
        <v>230589.6266117671</v>
      </c>
      <c r="F6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16126.323682927177</v>
      </c>
    </row>
    <row r="69" spans="1:6" x14ac:dyDescent="0.35">
      <c r="A69" s="5">
        <v>45139</v>
      </c>
      <c r="C69" s="9">
        <f t="shared" si="0"/>
        <v>224840.17317911549</v>
      </c>
      <c r="D69" s="9">
        <f t="shared" si="1"/>
        <v>215133.99446606656</v>
      </c>
      <c r="E69" s="9">
        <f t="shared" si="2"/>
        <v>234546.35189216441</v>
      </c>
      <c r="F6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19412.357426097849</v>
      </c>
    </row>
    <row r="70" spans="1:6" x14ac:dyDescent="0.35">
      <c r="A70" s="5">
        <v>45170</v>
      </c>
      <c r="C70" s="9">
        <f t="shared" si="0"/>
        <v>226095.4141855179</v>
      </c>
      <c r="D70" s="9">
        <f t="shared" si="1"/>
        <v>214983.70855272768</v>
      </c>
      <c r="E70" s="9">
        <f t="shared" si="2"/>
        <v>237207.11981830813</v>
      </c>
      <c r="F7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22223.411265580449</v>
      </c>
    </row>
    <row r="71" spans="1:6" x14ac:dyDescent="0.35">
      <c r="A71" s="5">
        <v>45200</v>
      </c>
      <c r="C71" s="9">
        <f t="shared" si="0"/>
        <v>228598.70670080464</v>
      </c>
      <c r="D71" s="9">
        <f t="shared" si="1"/>
        <v>216237.6816126515</v>
      </c>
      <c r="E71" s="9">
        <f t="shared" si="2"/>
        <v>240959.73178895778</v>
      </c>
      <c r="F7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24722.050176306278</v>
      </c>
    </row>
    <row r="72" spans="1:6" x14ac:dyDescent="0.35">
      <c r="A72" s="5">
        <v>45231</v>
      </c>
      <c r="C72" s="9">
        <f t="shared" si="0"/>
        <v>230359.42493828389</v>
      </c>
      <c r="D72" s="9">
        <f t="shared" si="1"/>
        <v>216861.8401744065</v>
      </c>
      <c r="E72" s="9">
        <f t="shared" si="2"/>
        <v>243857.00970216127</v>
      </c>
      <c r="F7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26995.16952775477</v>
      </c>
    </row>
    <row r="73" spans="1:6" x14ac:dyDescent="0.35">
      <c r="A73" s="5">
        <v>45261</v>
      </c>
      <c r="C73" s="9">
        <f t="shared" si="0"/>
        <v>233652.80500371175</v>
      </c>
      <c r="D73" s="9">
        <f t="shared" si="1"/>
        <v>219104.96552418784</v>
      </c>
      <c r="E73" s="9">
        <f t="shared" si="2"/>
        <v>248200.64448323566</v>
      </c>
      <c r="F7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29095.678959047829</v>
      </c>
    </row>
    <row r="74" spans="1:6" x14ac:dyDescent="0.35">
      <c r="A74" s="5">
        <v>45292</v>
      </c>
      <c r="C74" s="9">
        <f t="shared" si="0"/>
        <v>234547.30820415862</v>
      </c>
      <c r="D74" s="9">
        <f t="shared" si="1"/>
        <v>219017.99623647396</v>
      </c>
      <c r="E74" s="9">
        <f t="shared" si="2"/>
        <v>250076.62017184327</v>
      </c>
      <c r="F7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31058.623935369309</v>
      </c>
    </row>
    <row r="75" spans="1:6" x14ac:dyDescent="0.35">
      <c r="A75" s="5">
        <v>45323</v>
      </c>
      <c r="C75" s="9">
        <f t="shared" si="0"/>
        <v>235620.73505712854</v>
      </c>
      <c r="D75" s="9">
        <f t="shared" si="1"/>
        <v>219166.41780514282</v>
      </c>
      <c r="E75" s="9">
        <f t="shared" si="2"/>
        <v>252075.05230911425</v>
      </c>
      <c r="F7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32908.634503971436</v>
      </c>
    </row>
    <row r="76" spans="1:6" x14ac:dyDescent="0.35">
      <c r="A76" s="5">
        <v>45352</v>
      </c>
      <c r="C76" s="9">
        <f t="shared" si="0"/>
        <v>239577.02029803538</v>
      </c>
      <c r="D76" s="9">
        <f t="shared" si="1"/>
        <v>222245.11955380481</v>
      </c>
      <c r="E76" s="9">
        <f t="shared" si="2"/>
        <v>256908.92104226595</v>
      </c>
      <c r="F7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34663.801488461148</v>
      </c>
    </row>
    <row r="77" spans="1:6" x14ac:dyDescent="0.35">
      <c r="A77" s="5">
        <v>45383</v>
      </c>
      <c r="C77" s="9">
        <f t="shared" si="0"/>
        <v>242274.50725343137</v>
      </c>
      <c r="D77" s="9">
        <f t="shared" si="1"/>
        <v>224105.56992913599</v>
      </c>
      <c r="E77" s="9">
        <f t="shared" si="2"/>
        <v>260443.44457772674</v>
      </c>
      <c r="F7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36337.874648590747</v>
      </c>
    </row>
    <row r="78" spans="1:6" x14ac:dyDescent="0.35">
      <c r="A78" s="5">
        <v>45413</v>
      </c>
      <c r="C78" s="9">
        <f t="shared" si="0"/>
        <v>243647.26294711654</v>
      </c>
      <c r="D78" s="9">
        <f t="shared" si="1"/>
        <v>224676.46622542254</v>
      </c>
      <c r="E78" s="9">
        <f t="shared" si="2"/>
        <v>262618.05966881057</v>
      </c>
      <c r="F7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37941.593443388032</v>
      </c>
    </row>
    <row r="79" spans="1:6" x14ac:dyDescent="0.35">
      <c r="A79" s="5">
        <v>45444</v>
      </c>
      <c r="C79" s="9">
        <f t="shared" si="0"/>
        <v>246460.6025636952</v>
      </c>
      <c r="D79" s="9">
        <f t="shared" si="1"/>
        <v>226546.56559323665</v>
      </c>
      <c r="E79" s="9">
        <f t="shared" si="2"/>
        <v>266374.63953415374</v>
      </c>
      <c r="F7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39828.073940917093</v>
      </c>
    </row>
    <row r="80" spans="1:6" x14ac:dyDescent="0.35">
      <c r="A80" s="5">
        <v>45474</v>
      </c>
      <c r="C80" s="9">
        <f t="shared" si="0"/>
        <v>248703.20501584737</v>
      </c>
      <c r="D80" s="9">
        <f t="shared" si="1"/>
        <v>228051.7978512772</v>
      </c>
      <c r="E80" s="9">
        <f t="shared" si="2"/>
        <v>269354.61218041752</v>
      </c>
      <c r="F8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41302.814329140325</v>
      </c>
    </row>
    <row r="81" spans="1:6" x14ac:dyDescent="0.35">
      <c r="A81" s="5">
        <v>45505</v>
      </c>
      <c r="C81" s="9">
        <f t="shared" si="0"/>
        <v>251016.91342465935</v>
      </c>
      <c r="D81" s="9">
        <f t="shared" si="1"/>
        <v>229652.03740648436</v>
      </c>
      <c r="E81" s="9">
        <f t="shared" si="2"/>
        <v>272381.78944283433</v>
      </c>
      <c r="F8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42729.752036349964</v>
      </c>
    </row>
    <row r="82" spans="1:6" x14ac:dyDescent="0.35">
      <c r="A82" s="5">
        <v>45536</v>
      </c>
      <c r="C82" s="9">
        <f t="shared" si="0"/>
        <v>252272.15443106176</v>
      </c>
      <c r="D82" s="9">
        <f t="shared" si="1"/>
        <v>230215.38974505043</v>
      </c>
      <c r="E82" s="9">
        <f t="shared" si="2"/>
        <v>274328.91911707306</v>
      </c>
      <c r="F8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44113.529372022633</v>
      </c>
    </row>
    <row r="83" spans="1:6" x14ac:dyDescent="0.35">
      <c r="A83" s="5">
        <v>45566</v>
      </c>
      <c r="C83" s="9">
        <f t="shared" si="0"/>
        <v>254775.4469463485</v>
      </c>
      <c r="D83" s="9">
        <f t="shared" si="1"/>
        <v>232046.40136429586</v>
      </c>
      <c r="E83" s="9">
        <f t="shared" si="2"/>
        <v>277504.49252840114</v>
      </c>
      <c r="F8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45458.091164105281</v>
      </c>
    </row>
    <row r="84" spans="1:6" x14ac:dyDescent="0.35">
      <c r="A84" s="5">
        <v>45597</v>
      </c>
      <c r="C84" s="9">
        <f t="shared" si="0"/>
        <v>256536.16518382772</v>
      </c>
      <c r="D84" s="9">
        <f t="shared" si="1"/>
        <v>233152.75369168774</v>
      </c>
      <c r="E84" s="9">
        <f t="shared" si="2"/>
        <v>279919.57667596772</v>
      </c>
      <c r="F8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46766.822984279977</v>
      </c>
    </row>
    <row r="85" spans="1:6" x14ac:dyDescent="0.35">
      <c r="A85" s="5">
        <v>45627</v>
      </c>
      <c r="C85" s="9">
        <f t="shared" si="0"/>
        <v>259829.54524925561</v>
      </c>
      <c r="D85" s="9">
        <f t="shared" si="1"/>
        <v>235808.2172259941</v>
      </c>
      <c r="E85" s="9">
        <f t="shared" si="2"/>
        <v>283850.87327251711</v>
      </c>
      <c r="F8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48042.656046523014</v>
      </c>
    </row>
    <row r="86" spans="1:6" x14ac:dyDescent="0.35">
      <c r="A86" s="5">
        <v>45658</v>
      </c>
      <c r="C86" s="9">
        <f t="shared" si="0"/>
        <v>260724.04844970247</v>
      </c>
      <c r="D86" s="9">
        <f t="shared" si="1"/>
        <v>236079.9743991303</v>
      </c>
      <c r="E86" s="9">
        <f t="shared" si="2"/>
        <v>285368.12250027468</v>
      </c>
      <c r="F8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49288.148101144383</v>
      </c>
    </row>
    <row r="87" spans="1:6" x14ac:dyDescent="0.35">
      <c r="A87" s="5">
        <v>45689</v>
      </c>
      <c r="C87" s="9">
        <f t="shared" si="0"/>
        <v>261797.47530267239</v>
      </c>
      <c r="D87" s="9">
        <f t="shared" si="1"/>
        <v>236544.70194595936</v>
      </c>
      <c r="E87" s="9">
        <f t="shared" si="2"/>
        <v>287050.24865938543</v>
      </c>
      <c r="F8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50505.546713426069</v>
      </c>
    </row>
    <row r="88" spans="1:6" x14ac:dyDescent="0.35">
      <c r="A88" s="5">
        <v>45717</v>
      </c>
      <c r="C88" s="9">
        <f t="shared" si="0"/>
        <v>265753.76054357924</v>
      </c>
      <c r="D88" s="9">
        <f t="shared" si="1"/>
        <v>239905.34084419877</v>
      </c>
      <c r="E88" s="9">
        <f t="shared" si="2"/>
        <v>291602.1802429597</v>
      </c>
      <c r="F8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51696.839398760931</v>
      </c>
    </row>
    <row r="89" spans="1:6" x14ac:dyDescent="0.35">
      <c r="A89" s="5">
        <v>45748</v>
      </c>
      <c r="C89" s="9">
        <f t="shared" si="0"/>
        <v>268451.24749897525</v>
      </c>
      <c r="D89" s="9">
        <f t="shared" si="1"/>
        <v>242019.35059717487</v>
      </c>
      <c r="E89" s="9">
        <f t="shared" si="2"/>
        <v>294883.14440077567</v>
      </c>
      <c r="F8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52863.793803600798</v>
      </c>
    </row>
    <row r="90" spans="1:6" x14ac:dyDescent="0.35">
      <c r="A90" s="5">
        <v>45778</v>
      </c>
      <c r="C90" s="9">
        <f t="shared" si="0"/>
        <v>269824.0031926604</v>
      </c>
      <c r="D90" s="9">
        <f t="shared" si="1"/>
        <v>242820.00806990734</v>
      </c>
      <c r="E90" s="9">
        <f t="shared" si="2"/>
        <v>296827.99831541348</v>
      </c>
      <c r="F9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54007.990245506138</v>
      </c>
    </row>
    <row r="91" spans="1:6" x14ac:dyDescent="0.35">
      <c r="A91" s="5">
        <v>45809</v>
      </c>
      <c r="C91" s="9">
        <f t="shared" si="0"/>
        <v>272637.34280923905</v>
      </c>
      <c r="D91" s="9">
        <f t="shared" si="1"/>
        <v>244946.74244957927</v>
      </c>
      <c r="E91" s="9">
        <f t="shared" si="2"/>
        <v>300327.94316889881</v>
      </c>
      <c r="F9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55381.200719319546</v>
      </c>
    </row>
    <row r="92" spans="1:6" x14ac:dyDescent="0.35">
      <c r="A92" s="5">
        <v>45839</v>
      </c>
      <c r="C92" s="9">
        <f t="shared" si="0"/>
        <v>274879.94526139123</v>
      </c>
      <c r="D92" s="9">
        <f t="shared" si="1"/>
        <v>246640.38871167309</v>
      </c>
      <c r="E92" s="9">
        <f t="shared" si="2"/>
        <v>303119.50181110937</v>
      </c>
      <c r="F9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56479.113099436276</v>
      </c>
    </row>
    <row r="93" spans="1:6" x14ac:dyDescent="0.35">
      <c r="A93" s="5">
        <v>45870</v>
      </c>
      <c r="C93" s="9">
        <f t="shared" si="0"/>
        <v>277193.65367020323</v>
      </c>
      <c r="D93" s="9">
        <f t="shared" si="1"/>
        <v>248414.45664935233</v>
      </c>
      <c r="E93" s="9">
        <f t="shared" si="2"/>
        <v>305972.85069105413</v>
      </c>
      <c r="F9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57558.394041701802</v>
      </c>
    </row>
    <row r="94" spans="1:6" x14ac:dyDescent="0.35">
      <c r="A94" s="5">
        <v>45901</v>
      </c>
      <c r="C94" s="9">
        <f t="shared" si="0"/>
        <v>278448.89467660559</v>
      </c>
      <c r="D94" s="9">
        <f t="shared" si="1"/>
        <v>249138.85712686894</v>
      </c>
      <c r="E94" s="9">
        <f t="shared" si="2"/>
        <v>307758.93222634221</v>
      </c>
      <c r="F9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58620.075099473266</v>
      </c>
    </row>
    <row r="95" spans="1:6" x14ac:dyDescent="0.35">
      <c r="A95" s="5">
        <v>45931</v>
      </c>
      <c r="C95" s="9">
        <f t="shared" si="0"/>
        <v>280952.18719189236</v>
      </c>
      <c r="D95" s="9">
        <f t="shared" si="1"/>
        <v>251119.63809030392</v>
      </c>
      <c r="E95" s="9">
        <f t="shared" si="2"/>
        <v>310784.73629348079</v>
      </c>
      <c r="F9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59665.098203176865</v>
      </c>
    </row>
    <row r="96" spans="1:6" x14ac:dyDescent="0.35">
      <c r="A96" s="5">
        <v>45962</v>
      </c>
      <c r="C96" s="9">
        <f t="shared" si="0"/>
        <v>282712.90542937163</v>
      </c>
      <c r="D96" s="9">
        <f t="shared" si="1"/>
        <v>252365.74234733061</v>
      </c>
      <c r="E96" s="9">
        <f t="shared" si="2"/>
        <v>313060.06851141265</v>
      </c>
      <c r="F9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60694.326164082042</v>
      </c>
    </row>
    <row r="97" spans="1:6" x14ac:dyDescent="0.35">
      <c r="A97" s="5">
        <v>45992</v>
      </c>
      <c r="C97" s="9">
        <f t="shared" si="0"/>
        <v>286006.28549479949</v>
      </c>
      <c r="D97" s="9">
        <f t="shared" si="1"/>
        <v>255152.00967081031</v>
      </c>
      <c r="E97" s="9">
        <f t="shared" si="2"/>
        <v>316860.56131878868</v>
      </c>
      <c r="F9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61708.551647978369</v>
      </c>
    </row>
    <row r="98" spans="1:6" x14ac:dyDescent="0.35">
      <c r="A98" s="5">
        <v>46023</v>
      </c>
      <c r="C98" s="9">
        <f t="shared" si="0"/>
        <v>286900.78869524633</v>
      </c>
      <c r="D98" s="9">
        <f t="shared" si="1"/>
        <v>255546.53625397425</v>
      </c>
      <c r="E98" s="9">
        <f t="shared" si="2"/>
        <v>318255.04113651841</v>
      </c>
      <c r="F9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62708.504882544163</v>
      </c>
    </row>
    <row r="99" spans="1:6" x14ac:dyDescent="0.35">
      <c r="A99" s="5">
        <v>46054</v>
      </c>
      <c r="C99" s="9">
        <f t="shared" ref="C99:C122" si="3">_xlfn.FORECAST.ETS(A99,$B$2:$B$66,$A$2:$A$66,12,1)</f>
        <v>287974.21554821631</v>
      </c>
      <c r="D99" s="9">
        <f t="shared" ref="D99:D122" si="4">C99-_xlfn.FORECAST.ETS.CONFINT(A99,$B$2:$B$66,$A$2:$A$66,0.95,12,1)</f>
        <v>256126.78539317031</v>
      </c>
      <c r="E99" s="9">
        <f t="shared" ref="E99:E122" si="5">C99+_xlfn.FORECAST.ETS.CONFINT(A99,$B$2:$B$66,$A$2:$A$66,0.95,12,1)</f>
        <v>319821.6457032623</v>
      </c>
      <c r="F9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63694.860310091986</v>
      </c>
    </row>
    <row r="100" spans="1:6" x14ac:dyDescent="0.35">
      <c r="A100" s="5">
        <v>46082</v>
      </c>
      <c r="C100" s="9">
        <f t="shared" si="3"/>
        <v>291930.50078912312</v>
      </c>
      <c r="D100" s="9">
        <f t="shared" si="4"/>
        <v>259596.37961072617</v>
      </c>
      <c r="E100" s="9">
        <f t="shared" si="5"/>
        <v>324264.6219675201</v>
      </c>
      <c r="F10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64668.242356793926</v>
      </c>
    </row>
    <row r="101" spans="1:6" x14ac:dyDescent="0.35">
      <c r="A101" s="5">
        <v>46113</v>
      </c>
      <c r="C101" s="9">
        <f t="shared" si="3"/>
        <v>294627.98774451914</v>
      </c>
      <c r="D101" s="9">
        <f t="shared" si="4"/>
        <v>261813.37251570541</v>
      </c>
      <c r="E101" s="9">
        <f t="shared" si="5"/>
        <v>327442.60297333286</v>
      </c>
      <c r="F10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65629.230457627447</v>
      </c>
    </row>
    <row r="102" spans="1:6" x14ac:dyDescent="0.35">
      <c r="A102" s="5">
        <v>46143</v>
      </c>
      <c r="C102" s="9">
        <f t="shared" si="3"/>
        <v>296000.74343820428</v>
      </c>
      <c r="D102" s="9">
        <f t="shared" si="4"/>
        <v>262711.56171266554</v>
      </c>
      <c r="E102" s="9">
        <f t="shared" si="5"/>
        <v>329289.92516374303</v>
      </c>
      <c r="F10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66578.363451077486</v>
      </c>
    </row>
    <row r="103" spans="1:6" x14ac:dyDescent="0.35">
      <c r="A103" s="5">
        <v>46174</v>
      </c>
      <c r="C103" s="9">
        <f t="shared" si="3"/>
        <v>298814.08305478294</v>
      </c>
      <c r="D103" s="9">
        <f t="shared" si="4"/>
        <v>264952.46162717836</v>
      </c>
      <c r="E103" s="9">
        <f t="shared" si="5"/>
        <v>332675.70448238752</v>
      </c>
      <c r="F10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67723.242855209159</v>
      </c>
    </row>
    <row r="104" spans="1:6" x14ac:dyDescent="0.35">
      <c r="A104" s="5">
        <v>46204</v>
      </c>
      <c r="C104" s="9">
        <f t="shared" si="3"/>
        <v>301056.68550693511</v>
      </c>
      <c r="D104" s="9">
        <f t="shared" si="4"/>
        <v>266733.01433730364</v>
      </c>
      <c r="E104" s="9">
        <f t="shared" si="5"/>
        <v>335380.35667656659</v>
      </c>
      <c r="F10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68647.342339262948</v>
      </c>
    </row>
    <row r="105" spans="1:6" x14ac:dyDescent="0.35">
      <c r="A105" s="5">
        <v>46235</v>
      </c>
      <c r="C105" s="9">
        <f t="shared" si="3"/>
        <v>303370.39391574712</v>
      </c>
      <c r="D105" s="9">
        <f t="shared" si="4"/>
        <v>268589.84357760131</v>
      </c>
      <c r="E105" s="9">
        <f t="shared" si="5"/>
        <v>338150.94425389293</v>
      </c>
      <c r="F10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69561.100676291622</v>
      </c>
    </row>
    <row r="106" spans="1:6" x14ac:dyDescent="0.35">
      <c r="A106" s="5">
        <v>46266</v>
      </c>
      <c r="C106" s="9">
        <f t="shared" si="3"/>
        <v>304625.63492214947</v>
      </c>
      <c r="D106" s="9">
        <f t="shared" si="4"/>
        <v>269393.17382071319</v>
      </c>
      <c r="E106" s="9">
        <f t="shared" si="5"/>
        <v>339858.09602358576</v>
      </c>
      <c r="F10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70464.922202872578</v>
      </c>
    </row>
    <row r="107" spans="1:6" x14ac:dyDescent="0.35">
      <c r="A107" s="5">
        <v>46296</v>
      </c>
      <c r="C107" s="9">
        <f t="shared" si="3"/>
        <v>307128.92743743624</v>
      </c>
      <c r="D107" s="9">
        <f t="shared" si="4"/>
        <v>271449.33418514876</v>
      </c>
      <c r="E107" s="9">
        <f t="shared" si="5"/>
        <v>342808.52068972372</v>
      </c>
      <c r="F10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71359.186504574958</v>
      </c>
    </row>
    <row r="108" spans="1:6" x14ac:dyDescent="0.35">
      <c r="A108" s="5">
        <v>46327</v>
      </c>
      <c r="C108" s="9">
        <f t="shared" si="3"/>
        <v>308889.64567491546</v>
      </c>
      <c r="D108" s="9">
        <f t="shared" si="4"/>
        <v>272767.52043641987</v>
      </c>
      <c r="E108" s="9">
        <f t="shared" si="5"/>
        <v>345011.77091341105</v>
      </c>
      <c r="F10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72244.250476991176</v>
      </c>
    </row>
    <row r="109" spans="1:6" x14ac:dyDescent="0.35">
      <c r="A109" s="5">
        <v>46357</v>
      </c>
      <c r="C109" s="9">
        <f t="shared" si="3"/>
        <v>312183.02574034332</v>
      </c>
      <c r="D109" s="9">
        <f t="shared" si="4"/>
        <v>275622.80065456504</v>
      </c>
      <c r="E109" s="9">
        <f t="shared" si="5"/>
        <v>348743.2508261216</v>
      </c>
      <c r="F10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73120.450171556557</v>
      </c>
    </row>
    <row r="110" spans="1:6" x14ac:dyDescent="0.35">
      <c r="A110" s="5">
        <v>46388</v>
      </c>
      <c r="C110" s="9">
        <f t="shared" si="3"/>
        <v>313077.52894079016</v>
      </c>
      <c r="D110" s="9">
        <f t="shared" si="4"/>
        <v>276083.4777142994</v>
      </c>
      <c r="E110" s="9">
        <f t="shared" si="5"/>
        <v>350071.58016728092</v>
      </c>
      <c r="F11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73988.102452981519</v>
      </c>
    </row>
    <row r="111" spans="1:6" x14ac:dyDescent="0.35">
      <c r="A111" s="5">
        <v>46419</v>
      </c>
      <c r="C111" s="9">
        <f t="shared" si="3"/>
        <v>314150.95579376013</v>
      </c>
      <c r="D111" s="9">
        <f t="shared" si="4"/>
        <v>276727.20254813007</v>
      </c>
      <c r="E111" s="9">
        <f t="shared" si="5"/>
        <v>351574.7090393902</v>
      </c>
      <c r="F11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74847.506491260137</v>
      </c>
    </row>
    <row r="112" spans="1:6" x14ac:dyDescent="0.35">
      <c r="A112" s="5">
        <v>46447</v>
      </c>
      <c r="C112" s="9">
        <f t="shared" si="3"/>
        <v>318107.24103466695</v>
      </c>
      <c r="D112" s="9">
        <f t="shared" si="4"/>
        <v>280257.76848067448</v>
      </c>
      <c r="E112" s="9">
        <f t="shared" si="5"/>
        <v>355956.71358865942</v>
      </c>
      <c r="F11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75698.945107984939</v>
      </c>
    </row>
    <row r="113" spans="1:6" x14ac:dyDescent="0.35">
      <c r="A113" s="5">
        <v>46478</v>
      </c>
      <c r="C113" s="9">
        <f t="shared" si="3"/>
        <v>320804.72799006297</v>
      </c>
      <c r="D113" s="9">
        <f t="shared" si="4"/>
        <v>282533.38499307632</v>
      </c>
      <c r="E113" s="9">
        <f t="shared" si="5"/>
        <v>359076.07098704961</v>
      </c>
      <c r="F113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76542.685993973282</v>
      </c>
    </row>
    <row r="114" spans="1:6" x14ac:dyDescent="0.35">
      <c r="A114" s="5">
        <v>46508</v>
      </c>
      <c r="C114" s="9">
        <f t="shared" si="3"/>
        <v>322177.48368374811</v>
      </c>
      <c r="D114" s="9">
        <f t="shared" si="4"/>
        <v>283487.99227728986</v>
      </c>
      <c r="E114" s="9">
        <f t="shared" si="5"/>
        <v>360866.97509020637</v>
      </c>
      <c r="F114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77378.982812916511</v>
      </c>
    </row>
    <row r="115" spans="1:6" x14ac:dyDescent="0.35">
      <c r="A115" s="5">
        <v>46539</v>
      </c>
      <c r="C115" s="9">
        <f t="shared" si="3"/>
        <v>324990.82330032677</v>
      </c>
      <c r="D115" s="9">
        <f t="shared" si="4"/>
        <v>285796.26939700241</v>
      </c>
      <c r="E115" s="9">
        <f t="shared" si="5"/>
        <v>364185.37720365112</v>
      </c>
      <c r="F115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78389.10780664871</v>
      </c>
    </row>
    <row r="116" spans="1:6" x14ac:dyDescent="0.35">
      <c r="A116" s="5">
        <v>46569</v>
      </c>
      <c r="C116" s="9">
        <f t="shared" si="3"/>
        <v>327233.42575247894</v>
      </c>
      <c r="D116" s="9">
        <f t="shared" si="4"/>
        <v>287628.75206209981</v>
      </c>
      <c r="E116" s="9">
        <f t="shared" si="5"/>
        <v>366838.09944285807</v>
      </c>
      <c r="F116" s="9">
        <f>Таблица6[[#This Row],[Привязка высокой вероятности(Стоимость (руб/кв.м))]]-Таблица6[[#This Row],[Привязка низкой вероятности(Стоимость (руб/кв.м))]]</f>
        <v>79209.347380758263</v>
      </c>
    </row>
    <row r="117" spans="1:6" x14ac:dyDescent="0.35">
      <c r="A117" s="5">
        <v>46600</v>
      </c>
      <c r="C117" s="9">
        <f t="shared" si="3"/>
        <v>329547.13416129095</v>
      </c>
      <c r="D117" s="9">
        <f t="shared" si="4"/>
        <v>289535.69274529384</v>
      </c>
      <c r="E117" s="9">
        <f t="shared" si="5"/>
        <v>369558.57557728805</v>
      </c>
      <c r="F117" s="9">
        <f>Таблица6[[#This Row],[Привязка высокой вероятности(Стоимость (руб/кв.м))]]-Таблица6[[#This Row],[Привязка низкой вероятности(Стоимость (руб/кв.м))]]</f>
        <v>80022.882831994211</v>
      </c>
    </row>
    <row r="118" spans="1:6" x14ac:dyDescent="0.35">
      <c r="A118" s="5">
        <v>46631</v>
      </c>
      <c r="C118" s="9">
        <f t="shared" si="3"/>
        <v>330802.3751676933</v>
      </c>
      <c r="D118" s="9">
        <f t="shared" si="4"/>
        <v>290387.41598620231</v>
      </c>
      <c r="E118" s="9">
        <f t="shared" si="5"/>
        <v>371217.3343491843</v>
      </c>
      <c r="F118" s="9">
        <f>Таблица6[[#This Row],[Привязка высокой вероятности(Стоимость (руб/кв.м))]]-Таблица6[[#This Row],[Привязка низкой вероятности(Стоимость (руб/кв.м))]]</f>
        <v>80829.918362981989</v>
      </c>
    </row>
    <row r="119" spans="1:6" x14ac:dyDescent="0.35">
      <c r="A119" s="5">
        <v>46661</v>
      </c>
      <c r="C119" s="9">
        <f t="shared" si="3"/>
        <v>333305.66768298007</v>
      </c>
      <c r="D119" s="9">
        <f t="shared" si="4"/>
        <v>292490.34342533443</v>
      </c>
      <c r="E119" s="9">
        <f t="shared" si="5"/>
        <v>374120.99194062571</v>
      </c>
      <c r="F119" s="9">
        <f>Таблица6[[#This Row],[Привязка высокой вероятности(Стоимость (руб/кв.м))]]-Таблица6[[#This Row],[Привязка низкой вероятности(Стоимость (руб/кв.м))]]</f>
        <v>81630.648515291279</v>
      </c>
    </row>
    <row r="120" spans="1:6" x14ac:dyDescent="0.35">
      <c r="A120" s="5">
        <v>46692</v>
      </c>
      <c r="C120" s="9">
        <f t="shared" si="3"/>
        <v>335066.38592045935</v>
      </c>
      <c r="D120" s="9">
        <f t="shared" si="4"/>
        <v>293853.75652364467</v>
      </c>
      <c r="E120" s="9">
        <f t="shared" si="5"/>
        <v>376279.01531727402</v>
      </c>
      <c r="F120" s="9">
        <f>Таблица6[[#This Row],[Привязка высокой вероятности(Стоимость (руб/кв.м))]]-Таблица6[[#This Row],[Привязка низкой вероятности(Стоимость (руб/кв.м))]]</f>
        <v>82425.258793629357</v>
      </c>
    </row>
    <row r="121" spans="1:6" x14ac:dyDescent="0.35">
      <c r="A121" s="5">
        <v>46722</v>
      </c>
      <c r="C121" s="9">
        <f t="shared" si="3"/>
        <v>338359.76598588721</v>
      </c>
      <c r="D121" s="9">
        <f t="shared" si="4"/>
        <v>296752.80286627478</v>
      </c>
      <c r="E121" s="9">
        <f t="shared" si="5"/>
        <v>379966.72910549963</v>
      </c>
      <c r="F121" s="9">
        <f>Таблица6[[#This Row],[Привязка высокой вероятности(Стоимость (руб/кв.м))]]-Таблица6[[#This Row],[Привязка низкой вероятности(Стоимость (руб/кв.м))]]</f>
        <v>83213.926239224849</v>
      </c>
    </row>
    <row r="122" spans="1:6" x14ac:dyDescent="0.35">
      <c r="A122" s="5">
        <v>46752</v>
      </c>
      <c r="C122" s="9">
        <f t="shared" si="3"/>
        <v>339225.41424438416</v>
      </c>
      <c r="D122" s="9">
        <f t="shared" si="4"/>
        <v>297239.57461836323</v>
      </c>
      <c r="E122" s="9">
        <f t="shared" si="5"/>
        <v>381211.25387040508</v>
      </c>
      <c r="F122" s="9">
        <f>Таблица6[[#This Row],[Привязка высокой вероятности(Стоимость (руб/кв.м))]]-Таблица6[[#This Row],[Привязка низкой вероятности(Стоимость (руб/кв.м))]]</f>
        <v>83971.679252041853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509F-0EB4-43E9-B352-A4249294107C}">
  <dimension ref="A1:F122"/>
  <sheetViews>
    <sheetView zoomScale="55" zoomScaleNormal="55" workbookViewId="0"/>
  </sheetViews>
  <sheetFormatPr defaultRowHeight="14.5" x14ac:dyDescent="0.35"/>
  <cols>
    <col min="1" max="1" width="12.453125" customWidth="1"/>
    <col min="2" max="2" width="21.7265625" customWidth="1"/>
    <col min="3" max="3" width="15.90625" customWidth="1"/>
    <col min="4" max="4" width="24.81640625" customWidth="1"/>
    <col min="5" max="5" width="19.26953125" customWidth="1"/>
  </cols>
  <sheetData>
    <row r="1" spans="1:6" ht="36" customHeight="1" x14ac:dyDescent="0.35">
      <c r="A1" s="11" t="s">
        <v>0</v>
      </c>
      <c r="B1" s="11" t="s">
        <v>3</v>
      </c>
      <c r="C1" s="10" t="s">
        <v>5</v>
      </c>
      <c r="D1" s="10" t="s">
        <v>6</v>
      </c>
      <c r="E1" s="10" t="s">
        <v>7</v>
      </c>
      <c r="F1" s="10" t="s">
        <v>12</v>
      </c>
    </row>
    <row r="2" spans="1:6" x14ac:dyDescent="0.35">
      <c r="A2" s="5">
        <v>43101</v>
      </c>
      <c r="B2" s="9">
        <v>107039</v>
      </c>
      <c r="F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" spans="1:6" x14ac:dyDescent="0.35">
      <c r="A3" s="5">
        <v>43132</v>
      </c>
      <c r="B3" s="9">
        <v>107214</v>
      </c>
      <c r="F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" spans="1:6" x14ac:dyDescent="0.35">
      <c r="A4" s="5">
        <v>43160</v>
      </c>
      <c r="B4" s="9">
        <v>107290</v>
      </c>
      <c r="F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" spans="1:6" x14ac:dyDescent="0.35">
      <c r="A5" s="5">
        <v>43191</v>
      </c>
      <c r="B5" s="9">
        <v>107472</v>
      </c>
      <c r="F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" spans="1:6" x14ac:dyDescent="0.35">
      <c r="A6" s="5">
        <v>43221</v>
      </c>
      <c r="B6" s="9">
        <v>108329</v>
      </c>
      <c r="F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7" spans="1:6" x14ac:dyDescent="0.35">
      <c r="A7" s="5">
        <v>43252</v>
      </c>
      <c r="B7" s="9">
        <v>108766</v>
      </c>
      <c r="F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8" spans="1:6" x14ac:dyDescent="0.35">
      <c r="A8" s="5">
        <v>43282</v>
      </c>
      <c r="B8" s="9">
        <v>109045</v>
      </c>
      <c r="F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9" spans="1:6" x14ac:dyDescent="0.35">
      <c r="A9" s="5">
        <v>43313</v>
      </c>
      <c r="B9" s="9">
        <v>109457</v>
      </c>
      <c r="F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0" spans="1:6" x14ac:dyDescent="0.35">
      <c r="A10" s="5">
        <v>43344</v>
      </c>
      <c r="B10" s="9">
        <v>110507</v>
      </c>
      <c r="F1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1" spans="1:6" x14ac:dyDescent="0.35">
      <c r="A11" s="5">
        <v>43374</v>
      </c>
      <c r="B11" s="9">
        <v>111410</v>
      </c>
      <c r="F1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2" spans="1:6" x14ac:dyDescent="0.35">
      <c r="A12" s="5">
        <v>43405</v>
      </c>
      <c r="B12" s="9">
        <v>111901</v>
      </c>
      <c r="F1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3" spans="1:6" x14ac:dyDescent="0.35">
      <c r="A13" s="5">
        <v>43435</v>
      </c>
      <c r="B13" s="9">
        <v>114047</v>
      </c>
      <c r="F1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4" spans="1:6" x14ac:dyDescent="0.35">
      <c r="A14" s="5">
        <v>43466</v>
      </c>
      <c r="B14" s="9">
        <v>114102</v>
      </c>
      <c r="F1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5" spans="1:6" x14ac:dyDescent="0.35">
      <c r="A15" s="5">
        <v>43497</v>
      </c>
      <c r="B15" s="9">
        <v>115051</v>
      </c>
      <c r="F1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6" spans="1:6" x14ac:dyDescent="0.35">
      <c r="A16" s="5">
        <v>43525</v>
      </c>
      <c r="B16" s="9">
        <v>117400</v>
      </c>
      <c r="F1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7" spans="1:6" x14ac:dyDescent="0.35">
      <c r="A17" s="5">
        <v>43556</v>
      </c>
      <c r="B17" s="9">
        <v>119409</v>
      </c>
      <c r="F1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8" spans="1:6" x14ac:dyDescent="0.35">
      <c r="A18" s="5">
        <v>43586</v>
      </c>
      <c r="B18" s="9">
        <v>120324</v>
      </c>
      <c r="F1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19" spans="1:6" x14ac:dyDescent="0.35">
      <c r="A19" s="5">
        <v>43617</v>
      </c>
      <c r="B19" s="9">
        <v>121545</v>
      </c>
      <c r="F1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0" spans="1:6" x14ac:dyDescent="0.35">
      <c r="A20" s="5">
        <v>43647</v>
      </c>
      <c r="B20" s="9">
        <v>122688</v>
      </c>
      <c r="F2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1" spans="1:6" x14ac:dyDescent="0.35">
      <c r="A21" s="5">
        <v>43678</v>
      </c>
      <c r="B21" s="9">
        <v>124029</v>
      </c>
      <c r="F2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2" spans="1:6" x14ac:dyDescent="0.35">
      <c r="A22" s="5">
        <v>43709</v>
      </c>
      <c r="B22" s="9">
        <v>124681</v>
      </c>
      <c r="F2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3" spans="1:6" x14ac:dyDescent="0.35">
      <c r="A23" s="5">
        <v>43739</v>
      </c>
      <c r="B23" s="9">
        <v>125238</v>
      </c>
      <c r="F2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4" spans="1:6" x14ac:dyDescent="0.35">
      <c r="A24" s="5">
        <v>43770</v>
      </c>
      <c r="B24" s="9">
        <v>125848</v>
      </c>
      <c r="F2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5" spans="1:6" x14ac:dyDescent="0.35">
      <c r="A25" s="5">
        <v>43800</v>
      </c>
      <c r="B25" s="9">
        <v>127662</v>
      </c>
      <c r="F2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6" spans="1:6" x14ac:dyDescent="0.35">
      <c r="A26" s="5">
        <v>43831</v>
      </c>
      <c r="B26" s="9">
        <v>127728</v>
      </c>
      <c r="F2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7" spans="1:6" x14ac:dyDescent="0.35">
      <c r="A27" s="5">
        <v>43862</v>
      </c>
      <c r="B27" s="9">
        <v>128598</v>
      </c>
      <c r="F2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8" spans="1:6" x14ac:dyDescent="0.35">
      <c r="A28" s="5">
        <v>43891</v>
      </c>
      <c r="B28" s="9">
        <v>129431</v>
      </c>
      <c r="F2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29" spans="1:6" x14ac:dyDescent="0.35">
      <c r="A29" s="5">
        <v>43922</v>
      </c>
      <c r="B29" s="9">
        <v>129533</v>
      </c>
      <c r="F2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0" spans="1:6" x14ac:dyDescent="0.35">
      <c r="A30" s="5">
        <v>43952</v>
      </c>
      <c r="B30" s="9">
        <v>130262</v>
      </c>
      <c r="F3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1" spans="1:6" x14ac:dyDescent="0.35">
      <c r="A31" s="5">
        <v>43983</v>
      </c>
      <c r="B31" s="9">
        <v>130015</v>
      </c>
      <c r="F3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2" spans="1:6" x14ac:dyDescent="0.35">
      <c r="A32" s="5">
        <v>44013</v>
      </c>
      <c r="B32" s="9">
        <v>131886</v>
      </c>
      <c r="F3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3" spans="1:6" x14ac:dyDescent="0.35">
      <c r="A33" s="5">
        <v>44044</v>
      </c>
      <c r="B33" s="9">
        <v>133021</v>
      </c>
      <c r="F3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4" spans="1:6" x14ac:dyDescent="0.35">
      <c r="A34" s="5">
        <v>44075</v>
      </c>
      <c r="B34" s="9">
        <v>135235</v>
      </c>
      <c r="F3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5" spans="1:6" x14ac:dyDescent="0.35">
      <c r="A35" s="5">
        <v>44105</v>
      </c>
      <c r="B35" s="9">
        <v>141553</v>
      </c>
      <c r="F3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6" spans="1:6" x14ac:dyDescent="0.35">
      <c r="A36" s="5">
        <v>44136</v>
      </c>
      <c r="B36" s="9">
        <v>145309</v>
      </c>
      <c r="F3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7" spans="1:6" x14ac:dyDescent="0.35">
      <c r="A37" s="5">
        <v>44166</v>
      </c>
      <c r="B37" s="9">
        <v>149973</v>
      </c>
      <c r="F3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8" spans="1:6" x14ac:dyDescent="0.35">
      <c r="A38" s="5">
        <v>44197</v>
      </c>
      <c r="B38" s="9">
        <v>154098</v>
      </c>
      <c r="F3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39" spans="1:6" x14ac:dyDescent="0.35">
      <c r="A39" s="5">
        <v>44228</v>
      </c>
      <c r="B39" s="9">
        <v>158461</v>
      </c>
      <c r="F3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0" spans="1:6" x14ac:dyDescent="0.35">
      <c r="A40" s="5">
        <v>44256</v>
      </c>
      <c r="B40" s="9">
        <v>161564</v>
      </c>
      <c r="F4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1" spans="1:6" x14ac:dyDescent="0.35">
      <c r="A41" s="5">
        <v>44287</v>
      </c>
      <c r="B41" s="9">
        <v>168923</v>
      </c>
      <c r="F4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2" spans="1:6" x14ac:dyDescent="0.35">
      <c r="A42" s="5">
        <v>44317</v>
      </c>
      <c r="B42" s="9">
        <v>175822</v>
      </c>
      <c r="F4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3" spans="1:6" x14ac:dyDescent="0.35">
      <c r="A43" s="5">
        <v>44348</v>
      </c>
      <c r="B43" s="9">
        <v>175323</v>
      </c>
      <c r="F4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4" spans="1:6" x14ac:dyDescent="0.35">
      <c r="A44" s="5">
        <v>44378</v>
      </c>
      <c r="B44" s="9">
        <v>176529</v>
      </c>
      <c r="F4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5" spans="1:6" x14ac:dyDescent="0.35">
      <c r="A45" s="5">
        <v>44409</v>
      </c>
      <c r="B45" s="9">
        <v>175056</v>
      </c>
      <c r="F4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6" spans="1:6" x14ac:dyDescent="0.35">
      <c r="A46" s="5">
        <v>44440</v>
      </c>
      <c r="B46" s="9">
        <v>172698</v>
      </c>
      <c r="F4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7" spans="1:6" x14ac:dyDescent="0.35">
      <c r="A47" s="5">
        <v>44470</v>
      </c>
      <c r="B47" s="9">
        <v>173837</v>
      </c>
      <c r="F4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8" spans="1:6" x14ac:dyDescent="0.35">
      <c r="A48" s="5">
        <v>44501</v>
      </c>
      <c r="B48" s="9">
        <v>172865</v>
      </c>
      <c r="F4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49" spans="1:6" x14ac:dyDescent="0.35">
      <c r="A49" s="5">
        <v>44531</v>
      </c>
      <c r="B49" s="9">
        <v>173712</v>
      </c>
      <c r="F4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0" spans="1:6" x14ac:dyDescent="0.35">
      <c r="A50" s="5">
        <v>44562</v>
      </c>
      <c r="B50" s="9">
        <v>173833</v>
      </c>
      <c r="F5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1" spans="1:6" x14ac:dyDescent="0.35">
      <c r="A51" s="5">
        <v>44593</v>
      </c>
      <c r="B51" s="9">
        <v>175807</v>
      </c>
      <c r="F5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2" spans="1:6" x14ac:dyDescent="0.35">
      <c r="A52" s="5">
        <v>44621</v>
      </c>
      <c r="B52" s="9">
        <v>184743</v>
      </c>
      <c r="F5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3" spans="1:6" x14ac:dyDescent="0.35">
      <c r="A53" s="5">
        <v>44652</v>
      </c>
      <c r="B53" s="9">
        <v>201437</v>
      </c>
      <c r="F5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4" spans="1:6" x14ac:dyDescent="0.35">
      <c r="A54" s="5">
        <v>44682</v>
      </c>
      <c r="B54" s="9">
        <v>198015</v>
      </c>
      <c r="F5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5" spans="1:6" x14ac:dyDescent="0.35">
      <c r="A55" s="5">
        <v>44713</v>
      </c>
      <c r="B55" s="9">
        <v>198051</v>
      </c>
      <c r="F5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6" spans="1:6" x14ac:dyDescent="0.35">
      <c r="A56" s="5">
        <v>44743</v>
      </c>
      <c r="B56" s="9">
        <v>199949</v>
      </c>
      <c r="F5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7" spans="1:6" x14ac:dyDescent="0.35">
      <c r="A57" s="5">
        <v>44774</v>
      </c>
      <c r="B57" s="9">
        <v>199807</v>
      </c>
      <c r="F5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8" spans="1:6" x14ac:dyDescent="0.35">
      <c r="A58" s="5">
        <v>44805</v>
      </c>
      <c r="B58" s="9">
        <v>198503</v>
      </c>
      <c r="F5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59" spans="1:6" x14ac:dyDescent="0.35">
      <c r="A59" s="5">
        <v>44835</v>
      </c>
      <c r="B59" s="9">
        <v>197328</v>
      </c>
      <c r="F5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0" spans="1:6" x14ac:dyDescent="0.35">
      <c r="A60" s="5">
        <v>44866</v>
      </c>
      <c r="B60" s="9">
        <v>195506</v>
      </c>
      <c r="F6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1" spans="1:6" x14ac:dyDescent="0.35">
      <c r="A61" s="5">
        <v>44896</v>
      </c>
      <c r="B61" s="9">
        <v>195401</v>
      </c>
      <c r="F6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2" spans="1:6" x14ac:dyDescent="0.35">
      <c r="A62" s="5">
        <v>44927</v>
      </c>
      <c r="B62" s="9">
        <v>195349</v>
      </c>
      <c r="F6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3" spans="1:6" x14ac:dyDescent="0.35">
      <c r="A63" s="5">
        <v>44958</v>
      </c>
      <c r="B63" s="9">
        <v>194346</v>
      </c>
      <c r="F6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4" spans="1:6" x14ac:dyDescent="0.35">
      <c r="A64" s="5">
        <v>44986</v>
      </c>
      <c r="B64" s="9">
        <v>193929</v>
      </c>
      <c r="F6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5" spans="1:6" x14ac:dyDescent="0.35">
      <c r="A65" s="5">
        <v>45017</v>
      </c>
      <c r="B65" s="9">
        <v>192893</v>
      </c>
      <c r="F6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6" spans="1:6" x14ac:dyDescent="0.35">
      <c r="A66" s="5">
        <v>45047</v>
      </c>
      <c r="B66" s="9">
        <v>192528</v>
      </c>
      <c r="C66" s="9">
        <v>192528</v>
      </c>
      <c r="D66" s="9">
        <v>192528</v>
      </c>
      <c r="E66" s="9">
        <v>192528</v>
      </c>
      <c r="F6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0</v>
      </c>
    </row>
    <row r="67" spans="1:6" x14ac:dyDescent="0.35">
      <c r="A67" s="5">
        <v>45078</v>
      </c>
      <c r="C67" s="9">
        <f t="shared" ref="C67:C98" si="0">_xlfn.FORECAST.ETS(A67,$B$2:$B$66,$A$2:$A$66,12,1)</f>
        <v>195554.46948231637</v>
      </c>
      <c r="D67" s="9">
        <f t="shared" ref="D67:D98" si="1">C67-_xlfn.FORECAST.ETS.CONFINT(A67,$B$2:$B$66,$A$2:$A$66,0.95,12,1)</f>
        <v>187821.93888772946</v>
      </c>
      <c r="E67" s="9">
        <f t="shared" ref="E67:E98" si="2">C67+_xlfn.FORECAST.ETS.CONFINT(A67,$B$2:$B$66,$A$2:$A$66,0.95,12,1)</f>
        <v>203287.00007690329</v>
      </c>
      <c r="F6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15465.061189173837</v>
      </c>
    </row>
    <row r="68" spans="1:6" x14ac:dyDescent="0.35">
      <c r="A68" s="5">
        <v>45108</v>
      </c>
      <c r="C68" s="9">
        <f t="shared" si="0"/>
        <v>196840.47486625373</v>
      </c>
      <c r="D68" s="9">
        <f t="shared" si="1"/>
        <v>188188.3155997938</v>
      </c>
      <c r="E68" s="9">
        <f t="shared" si="2"/>
        <v>205492.63413271366</v>
      </c>
      <c r="F6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17304.31853291986</v>
      </c>
    </row>
    <row r="69" spans="1:6" x14ac:dyDescent="0.35">
      <c r="A69" s="5">
        <v>45139</v>
      </c>
      <c r="C69" s="9">
        <f t="shared" si="0"/>
        <v>197915.29858293556</v>
      </c>
      <c r="D69" s="9">
        <f t="shared" si="1"/>
        <v>188429.10959379471</v>
      </c>
      <c r="E69" s="9">
        <f t="shared" si="2"/>
        <v>207401.48757207641</v>
      </c>
      <c r="F6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18972.3779782817</v>
      </c>
    </row>
    <row r="70" spans="1:6" x14ac:dyDescent="0.35">
      <c r="A70" s="5">
        <v>45170</v>
      </c>
      <c r="C70" s="9">
        <f t="shared" si="0"/>
        <v>199199.40116834189</v>
      </c>
      <c r="D70" s="9">
        <f t="shared" si="1"/>
        <v>188943.87028609071</v>
      </c>
      <c r="E70" s="9">
        <f t="shared" si="2"/>
        <v>209454.93205059308</v>
      </c>
      <c r="F7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20511.061764502374</v>
      </c>
    </row>
    <row r="71" spans="1:6" x14ac:dyDescent="0.35">
      <c r="A71" s="5">
        <v>45200</v>
      </c>
      <c r="C71" s="9">
        <f t="shared" si="0"/>
        <v>201471.90529027471</v>
      </c>
      <c r="D71" s="9">
        <f t="shared" si="1"/>
        <v>190498.10121085084</v>
      </c>
      <c r="E71" s="9">
        <f t="shared" si="2"/>
        <v>212445.70936969857</v>
      </c>
      <c r="F7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21947.608158847725</v>
      </c>
    </row>
    <row r="72" spans="1:6" x14ac:dyDescent="0.35">
      <c r="A72" s="5">
        <v>45231</v>
      </c>
      <c r="C72" s="9">
        <f t="shared" si="0"/>
        <v>202746.14926660128</v>
      </c>
      <c r="D72" s="9">
        <f t="shared" si="1"/>
        <v>191095.68627099157</v>
      </c>
      <c r="E72" s="9">
        <f t="shared" si="2"/>
        <v>214396.61226221098</v>
      </c>
      <c r="F7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23300.92599121941</v>
      </c>
    </row>
    <row r="73" spans="1:6" x14ac:dyDescent="0.35">
      <c r="A73" s="5">
        <v>45261</v>
      </c>
      <c r="C73" s="9">
        <f t="shared" si="0"/>
        <v>205306.63349864024</v>
      </c>
      <c r="D73" s="9">
        <f t="shared" si="1"/>
        <v>193014.24685582996</v>
      </c>
      <c r="E73" s="9">
        <f t="shared" si="2"/>
        <v>217599.02014145051</v>
      </c>
      <c r="F7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24584.773285620555</v>
      </c>
    </row>
    <row r="74" spans="1:6" x14ac:dyDescent="0.35">
      <c r="A74" s="5">
        <v>45292</v>
      </c>
      <c r="C74" s="9">
        <f t="shared" si="0"/>
        <v>206386.46596172097</v>
      </c>
      <c r="D74" s="9">
        <f t="shared" si="1"/>
        <v>193481.70173875094</v>
      </c>
      <c r="E74" s="9">
        <f t="shared" si="2"/>
        <v>219291.230184691</v>
      </c>
      <c r="F7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25809.528445940057</v>
      </c>
    </row>
    <row r="75" spans="1:6" x14ac:dyDescent="0.35">
      <c r="A75" s="5">
        <v>45323</v>
      </c>
      <c r="C75" s="9">
        <f t="shared" si="0"/>
        <v>208154.80763265383</v>
      </c>
      <c r="D75" s="9">
        <f t="shared" si="1"/>
        <v>194663.18362297842</v>
      </c>
      <c r="E75" s="9">
        <f t="shared" si="2"/>
        <v>221646.43164232923</v>
      </c>
      <c r="F7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26983.248019350809</v>
      </c>
    </row>
    <row r="76" spans="1:6" x14ac:dyDescent="0.35">
      <c r="A76" s="5">
        <v>45352</v>
      </c>
      <c r="C76" s="9">
        <f t="shared" si="0"/>
        <v>210039.32862412345</v>
      </c>
      <c r="D76" s="9">
        <f t="shared" si="1"/>
        <v>195983.16181861039</v>
      </c>
      <c r="E76" s="9">
        <f t="shared" si="2"/>
        <v>224095.4954296365</v>
      </c>
      <c r="F7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28112.333611026115</v>
      </c>
    </row>
    <row r="77" spans="1:6" x14ac:dyDescent="0.35">
      <c r="A77" s="5">
        <v>45383</v>
      </c>
      <c r="C77" s="9">
        <f t="shared" si="0"/>
        <v>213007.00593586121</v>
      </c>
      <c r="D77" s="9">
        <f t="shared" si="1"/>
        <v>198406.02036048382</v>
      </c>
      <c r="E77" s="9">
        <f t="shared" si="2"/>
        <v>227607.99151123859</v>
      </c>
      <c r="F7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29201.971150754776</v>
      </c>
    </row>
    <row r="78" spans="1:6" x14ac:dyDescent="0.35">
      <c r="A78" s="5">
        <v>45413</v>
      </c>
      <c r="C78" s="9">
        <f t="shared" si="0"/>
        <v>215698.03638804736</v>
      </c>
      <c r="D78" s="9">
        <f t="shared" si="1"/>
        <v>200569.82097688859</v>
      </c>
      <c r="E78" s="9">
        <f t="shared" si="2"/>
        <v>230826.25179920613</v>
      </c>
      <c r="F7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30256.430822317547</v>
      </c>
    </row>
    <row r="79" spans="1:6" x14ac:dyDescent="0.35">
      <c r="A79" s="5">
        <v>45444</v>
      </c>
      <c r="C79" s="9">
        <f t="shared" si="0"/>
        <v>215620.23424078908</v>
      </c>
      <c r="D79" s="9">
        <f t="shared" si="1"/>
        <v>199978.63213215629</v>
      </c>
      <c r="E79" s="9">
        <f t="shared" si="2"/>
        <v>231261.83634942188</v>
      </c>
      <c r="F7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31283.204217265593</v>
      </c>
    </row>
    <row r="80" spans="1:6" x14ac:dyDescent="0.35">
      <c r="A80" s="5">
        <v>45474</v>
      </c>
      <c r="C80" s="9">
        <f t="shared" si="0"/>
        <v>216906.23962472644</v>
      </c>
      <c r="D80" s="9">
        <f t="shared" si="1"/>
        <v>200767.57389539335</v>
      </c>
      <c r="E80" s="9">
        <f t="shared" si="2"/>
        <v>233044.90535405953</v>
      </c>
      <c r="F8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32277.331458666187</v>
      </c>
    </row>
    <row r="81" spans="1:6" x14ac:dyDescent="0.35">
      <c r="A81" s="5">
        <v>45505</v>
      </c>
      <c r="C81" s="9">
        <f t="shared" si="0"/>
        <v>217981.0633414083</v>
      </c>
      <c r="D81" s="9">
        <f t="shared" si="1"/>
        <v>201358.34176761768</v>
      </c>
      <c r="E81" s="9">
        <f t="shared" si="2"/>
        <v>234603.78491519892</v>
      </c>
      <c r="F8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33245.443147581245</v>
      </c>
    </row>
    <row r="82" spans="1:6" x14ac:dyDescent="0.35">
      <c r="A82" s="5">
        <v>45536</v>
      </c>
      <c r="C82" s="9">
        <f t="shared" si="0"/>
        <v>219265.16592681463</v>
      </c>
      <c r="D82" s="9">
        <f t="shared" si="1"/>
        <v>202170.28777285622</v>
      </c>
      <c r="E82" s="9">
        <f t="shared" si="2"/>
        <v>236360.04408077305</v>
      </c>
      <c r="F8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34189.756307916832</v>
      </c>
    </row>
    <row r="83" spans="1:6" x14ac:dyDescent="0.35">
      <c r="A83" s="5">
        <v>45566</v>
      </c>
      <c r="C83" s="9">
        <f t="shared" si="0"/>
        <v>221537.67004874744</v>
      </c>
      <c r="D83" s="9">
        <f t="shared" si="1"/>
        <v>203981.57108445669</v>
      </c>
      <c r="E83" s="9">
        <f t="shared" si="2"/>
        <v>239093.7690130382</v>
      </c>
      <c r="F8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35112.197928581503</v>
      </c>
    </row>
    <row r="84" spans="1:6" x14ac:dyDescent="0.35">
      <c r="A84" s="5">
        <v>45597</v>
      </c>
      <c r="C84" s="9">
        <f t="shared" si="0"/>
        <v>222811.91402507402</v>
      </c>
      <c r="D84" s="9">
        <f t="shared" si="1"/>
        <v>204804.68638338294</v>
      </c>
      <c r="E84" s="9">
        <f t="shared" si="2"/>
        <v>240819.14166676509</v>
      </c>
      <c r="F8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36014.455283382151</v>
      </c>
    </row>
    <row r="85" spans="1:6" x14ac:dyDescent="0.35">
      <c r="A85" s="5">
        <v>45627</v>
      </c>
      <c r="C85" s="9">
        <f t="shared" si="0"/>
        <v>225372.39825711297</v>
      </c>
      <c r="D85" s="9">
        <f t="shared" si="1"/>
        <v>206923.39047431122</v>
      </c>
      <c r="E85" s="9">
        <f t="shared" si="2"/>
        <v>243821.40603991473</v>
      </c>
      <c r="F8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36898.015565603506</v>
      </c>
    </row>
    <row r="86" spans="1:6" x14ac:dyDescent="0.35">
      <c r="A86" s="5">
        <v>45658</v>
      </c>
      <c r="C86" s="9">
        <f t="shared" si="0"/>
        <v>226452.23072019368</v>
      </c>
      <c r="D86" s="9">
        <f t="shared" si="1"/>
        <v>207570.13197777054</v>
      </c>
      <c r="E86" s="9">
        <f t="shared" si="2"/>
        <v>245334.32946261682</v>
      </c>
      <c r="F8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37764.197484846285</v>
      </c>
    </row>
    <row r="87" spans="1:6" x14ac:dyDescent="0.35">
      <c r="A87" s="5">
        <v>45689</v>
      </c>
      <c r="C87" s="9">
        <f t="shared" si="0"/>
        <v>228220.57239112657</v>
      </c>
      <c r="D87" s="9">
        <f t="shared" si="1"/>
        <v>208913.48402519323</v>
      </c>
      <c r="E87" s="9">
        <f t="shared" si="2"/>
        <v>247527.6607570599</v>
      </c>
      <c r="F8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38614.176731866668</v>
      </c>
    </row>
    <row r="88" spans="1:6" x14ac:dyDescent="0.35">
      <c r="A88" s="5">
        <v>45717</v>
      </c>
      <c r="C88" s="9">
        <f t="shared" si="0"/>
        <v>230105.09338259618</v>
      </c>
      <c r="D88" s="9">
        <f t="shared" si="1"/>
        <v>210380.59002996501</v>
      </c>
      <c r="E88" s="9">
        <f t="shared" si="2"/>
        <v>249829.59673522736</v>
      </c>
      <c r="F8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39449.006705262349</v>
      </c>
    </row>
    <row r="89" spans="1:6" x14ac:dyDescent="0.35">
      <c r="A89" s="5">
        <v>45748</v>
      </c>
      <c r="C89" s="9">
        <f t="shared" si="0"/>
        <v>233072.77069433394</v>
      </c>
      <c r="D89" s="9">
        <f t="shared" si="1"/>
        <v>212937.95292717556</v>
      </c>
      <c r="E89" s="9">
        <f t="shared" si="2"/>
        <v>253207.58846149233</v>
      </c>
      <c r="F8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40269.635534316767</v>
      </c>
    </row>
    <row r="90" spans="1:6" x14ac:dyDescent="0.35">
      <c r="A90" s="5">
        <v>45778</v>
      </c>
      <c r="C90" s="9">
        <f t="shared" si="0"/>
        <v>235763.80114652007</v>
      </c>
      <c r="D90" s="9">
        <f t="shared" si="1"/>
        <v>215225.34105867086</v>
      </c>
      <c r="E90" s="9">
        <f t="shared" si="2"/>
        <v>256302.26123436927</v>
      </c>
      <c r="F9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41076.920175698411</v>
      </c>
    </row>
    <row r="91" spans="1:6" x14ac:dyDescent="0.35">
      <c r="A91" s="5">
        <v>45809</v>
      </c>
      <c r="C91" s="9">
        <f t="shared" si="0"/>
        <v>235685.99899926182</v>
      </c>
      <c r="D91" s="9">
        <f t="shared" si="1"/>
        <v>214748.67915393767</v>
      </c>
      <c r="E91" s="9">
        <f t="shared" si="2"/>
        <v>256623.31884458597</v>
      </c>
      <c r="F9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41874.639690648299</v>
      </c>
    </row>
    <row r="92" spans="1:6" x14ac:dyDescent="0.35">
      <c r="A92" s="5">
        <v>45839</v>
      </c>
      <c r="C92" s="9">
        <f t="shared" si="0"/>
        <v>236972.00438319918</v>
      </c>
      <c r="D92" s="9">
        <f t="shared" si="1"/>
        <v>215643.28239076294</v>
      </c>
      <c r="E92" s="9">
        <f t="shared" si="2"/>
        <v>258300.72637563542</v>
      </c>
      <c r="F9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42657.443984872487</v>
      </c>
    </row>
    <row r="93" spans="1:6" x14ac:dyDescent="0.35">
      <c r="A93" s="5">
        <v>45870</v>
      </c>
      <c r="C93" s="9">
        <f t="shared" si="0"/>
        <v>238046.82809988104</v>
      </c>
      <c r="D93" s="9">
        <f t="shared" si="1"/>
        <v>216332.30847906473</v>
      </c>
      <c r="E93" s="9">
        <f t="shared" si="2"/>
        <v>259761.34772069735</v>
      </c>
      <c r="F9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43429.039241632621</v>
      </c>
    </row>
    <row r="94" spans="1:6" x14ac:dyDescent="0.35">
      <c r="A94" s="5">
        <v>45901</v>
      </c>
      <c r="C94" s="9">
        <f t="shared" si="0"/>
        <v>239330.93068528737</v>
      </c>
      <c r="D94" s="9">
        <f t="shared" si="1"/>
        <v>217235.92166772837</v>
      </c>
      <c r="E94" s="9">
        <f t="shared" si="2"/>
        <v>261425.93970284637</v>
      </c>
      <c r="F9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44190.018035118002</v>
      </c>
    </row>
    <row r="95" spans="1:6" x14ac:dyDescent="0.35">
      <c r="A95" s="5">
        <v>45931</v>
      </c>
      <c r="C95" s="9">
        <f t="shared" si="0"/>
        <v>241603.43480722018</v>
      </c>
      <c r="D95" s="9">
        <f t="shared" si="1"/>
        <v>219132.97231121711</v>
      </c>
      <c r="E95" s="9">
        <f t="shared" si="2"/>
        <v>264073.89730322326</v>
      </c>
      <c r="F9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44940.924992006156</v>
      </c>
    </row>
    <row r="96" spans="1:6" x14ac:dyDescent="0.35">
      <c r="A96" s="5">
        <v>45962</v>
      </c>
      <c r="C96" s="9">
        <f t="shared" si="0"/>
        <v>242877.67878354675</v>
      </c>
      <c r="D96" s="9">
        <f t="shared" si="1"/>
        <v>220036.54777298425</v>
      </c>
      <c r="E96" s="9">
        <f t="shared" si="2"/>
        <v>265718.80979410926</v>
      </c>
      <c r="F9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45682.262021125003</v>
      </c>
    </row>
    <row r="97" spans="1:6" x14ac:dyDescent="0.35">
      <c r="A97" s="5">
        <v>45992</v>
      </c>
      <c r="C97" s="9">
        <f t="shared" si="0"/>
        <v>245438.16301558568</v>
      </c>
      <c r="D97" s="9">
        <f t="shared" si="1"/>
        <v>222230.91659895389</v>
      </c>
      <c r="E97" s="9">
        <f t="shared" si="2"/>
        <v>268645.40943221748</v>
      </c>
      <c r="F9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46414.49283326359</v>
      </c>
    </row>
    <row r="98" spans="1:6" x14ac:dyDescent="0.35">
      <c r="A98" s="5">
        <v>46023</v>
      </c>
      <c r="C98" s="9">
        <f t="shared" si="0"/>
        <v>246517.99547866642</v>
      </c>
      <c r="D98" s="9">
        <f t="shared" si="1"/>
        <v>222948.97204598883</v>
      </c>
      <c r="E98" s="9">
        <f t="shared" si="2"/>
        <v>270087.018911344</v>
      </c>
      <c r="F9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47138.046865355165</v>
      </c>
    </row>
    <row r="99" spans="1:6" x14ac:dyDescent="0.35">
      <c r="A99" s="5">
        <v>46054</v>
      </c>
      <c r="C99" s="9">
        <f t="shared" ref="C99:C122" si="3">_xlfn.FORECAST.ETS(A99,$B$2:$B$66,$A$2:$A$66,12,1)</f>
        <v>248286.33714959931</v>
      </c>
      <c r="D99" s="9">
        <f t="shared" ref="D99:D122" si="4">C99-_xlfn.FORECAST.ETS.CONFINT(A99,$B$2:$B$66,$A$2:$A$66,0.95,12,1)</f>
        <v>224359.67579851966</v>
      </c>
      <c r="E99" s="9">
        <f t="shared" ref="E99:E122" si="5">C99+_xlfn.FORECAST.ETS.CONFINT(A99,$B$2:$B$66,$A$2:$A$66,0.95,12,1)</f>
        <v>272212.99850067898</v>
      </c>
      <c r="F9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47853.322702159319</v>
      </c>
    </row>
    <row r="100" spans="1:6" x14ac:dyDescent="0.35">
      <c r="A100" s="5">
        <v>46082</v>
      </c>
      <c r="C100" s="9">
        <f t="shared" si="3"/>
        <v>250170.85814106889</v>
      </c>
      <c r="D100" s="9">
        <f t="shared" si="4"/>
        <v>225890.51260514709</v>
      </c>
      <c r="E100" s="9">
        <f t="shared" si="5"/>
        <v>274451.2036769907</v>
      </c>
      <c r="F10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48560.691071843612</v>
      </c>
    </row>
    <row r="101" spans="1:6" x14ac:dyDescent="0.35">
      <c r="A101" s="5">
        <v>46113</v>
      </c>
      <c r="C101" s="9">
        <f t="shared" si="3"/>
        <v>253138.53545280665</v>
      </c>
      <c r="D101" s="9">
        <f t="shared" si="4"/>
        <v>228508.28671354923</v>
      </c>
      <c r="E101" s="9">
        <f t="shared" si="5"/>
        <v>277768.78419206408</v>
      </c>
      <c r="F10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49260.497478514852</v>
      </c>
    </row>
    <row r="102" spans="1:6" x14ac:dyDescent="0.35">
      <c r="A102" s="5">
        <v>46143</v>
      </c>
      <c r="C102" s="9">
        <f t="shared" si="3"/>
        <v>255829.56590499281</v>
      </c>
      <c r="D102" s="9">
        <f t="shared" si="4"/>
        <v>230853.03364298516</v>
      </c>
      <c r="E102" s="9">
        <f t="shared" si="5"/>
        <v>280806.09816700045</v>
      </c>
      <c r="F10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49953.064524015295</v>
      </c>
    </row>
    <row r="103" spans="1:6" x14ac:dyDescent="0.35">
      <c r="A103" s="5">
        <v>46174</v>
      </c>
      <c r="C103" s="9">
        <f t="shared" si="3"/>
        <v>255751.76375773456</v>
      </c>
      <c r="D103" s="9">
        <f t="shared" si="4"/>
        <v>230431.14749367675</v>
      </c>
      <c r="E103" s="9">
        <f t="shared" si="5"/>
        <v>281072.38002179237</v>
      </c>
      <c r="F10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50641.232528115623</v>
      </c>
    </row>
    <row r="104" spans="1:6" x14ac:dyDescent="0.35">
      <c r="A104" s="5">
        <v>46204</v>
      </c>
      <c r="C104" s="9">
        <f t="shared" si="3"/>
        <v>257037.76914167192</v>
      </c>
      <c r="D104" s="9">
        <f t="shared" si="4"/>
        <v>231377.68238912508</v>
      </c>
      <c r="E104" s="9">
        <f t="shared" si="5"/>
        <v>282697.85589421872</v>
      </c>
      <c r="F10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51320.17350509364</v>
      </c>
    </row>
    <row r="105" spans="1:6" x14ac:dyDescent="0.35">
      <c r="A105" s="5">
        <v>46235</v>
      </c>
      <c r="C105" s="9">
        <f t="shared" si="3"/>
        <v>258112.59285835378</v>
      </c>
      <c r="D105" s="9">
        <f t="shared" si="4"/>
        <v>232116.22979887083</v>
      </c>
      <c r="E105" s="9">
        <f t="shared" si="5"/>
        <v>284108.95591783669</v>
      </c>
      <c r="F10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51992.72611896586</v>
      </c>
    </row>
    <row r="106" spans="1:6" x14ac:dyDescent="0.35">
      <c r="A106" s="5">
        <v>46266</v>
      </c>
      <c r="C106" s="9">
        <f t="shared" si="3"/>
        <v>259396.69544376011</v>
      </c>
      <c r="D106" s="9">
        <f t="shared" si="4"/>
        <v>233067.12560123537</v>
      </c>
      <c r="E106" s="9">
        <f t="shared" si="5"/>
        <v>285726.26528628485</v>
      </c>
      <c r="F10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52659.139685049478</v>
      </c>
    </row>
    <row r="107" spans="1:6" x14ac:dyDescent="0.35">
      <c r="A107" s="5">
        <v>46296</v>
      </c>
      <c r="C107" s="9">
        <f t="shared" si="3"/>
        <v>261669.19956569292</v>
      </c>
      <c r="D107" s="9">
        <f t="shared" si="4"/>
        <v>235009.37512800947</v>
      </c>
      <c r="E107" s="9">
        <f t="shared" si="5"/>
        <v>288329.02400337637</v>
      </c>
      <c r="F10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53319.648875366896</v>
      </c>
    </row>
    <row r="108" spans="1:6" x14ac:dyDescent="0.35">
      <c r="A108" s="5">
        <v>46327</v>
      </c>
      <c r="C108" s="9">
        <f t="shared" si="3"/>
        <v>262943.44354201946</v>
      </c>
      <c r="D108" s="9">
        <f t="shared" si="4"/>
        <v>235956.20609963467</v>
      </c>
      <c r="E108" s="9">
        <f t="shared" si="5"/>
        <v>289930.68098440423</v>
      </c>
      <c r="F10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53974.474884769559</v>
      </c>
    </row>
    <row r="109" spans="1:6" x14ac:dyDescent="0.35">
      <c r="A109" s="5">
        <v>46357</v>
      </c>
      <c r="C109" s="9">
        <f t="shared" si="3"/>
        <v>265503.92777405842</v>
      </c>
      <c r="D109" s="9">
        <f t="shared" si="4"/>
        <v>238192.01453373229</v>
      </c>
      <c r="E109" s="9">
        <f t="shared" si="5"/>
        <v>292815.84101438458</v>
      </c>
      <c r="F10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54623.826480652293</v>
      </c>
    </row>
    <row r="110" spans="1:6" x14ac:dyDescent="0.35">
      <c r="A110" s="5">
        <v>46388</v>
      </c>
      <c r="C110" s="9">
        <f t="shared" si="3"/>
        <v>266583.76023713913</v>
      </c>
      <c r="D110" s="9">
        <f t="shared" si="4"/>
        <v>238949.80976207127</v>
      </c>
      <c r="E110" s="9">
        <f t="shared" si="5"/>
        <v>294217.71071220696</v>
      </c>
      <c r="F11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55267.900950135692</v>
      </c>
    </row>
    <row r="111" spans="1:6" x14ac:dyDescent="0.35">
      <c r="A111" s="5">
        <v>46419</v>
      </c>
      <c r="C111" s="9">
        <f t="shared" si="3"/>
        <v>268352.10190807201</v>
      </c>
      <c r="D111" s="9">
        <f t="shared" si="4"/>
        <v>240398.65942973108</v>
      </c>
      <c r="E111" s="9">
        <f t="shared" si="5"/>
        <v>296305.54438641295</v>
      </c>
      <c r="F11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55906.884956681868</v>
      </c>
    </row>
    <row r="112" spans="1:6" x14ac:dyDescent="0.35">
      <c r="A112" s="5">
        <v>46447</v>
      </c>
      <c r="C112" s="9">
        <f t="shared" si="3"/>
        <v>270236.62289954163</v>
      </c>
      <c r="D112" s="9">
        <f t="shared" si="4"/>
        <v>241966.14524129539</v>
      </c>
      <c r="E112" s="9">
        <f t="shared" si="5"/>
        <v>298507.10055778787</v>
      </c>
      <c r="F11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56540.955316492473</v>
      </c>
    </row>
    <row r="113" spans="1:6" x14ac:dyDescent="0.35">
      <c r="A113" s="5">
        <v>46478</v>
      </c>
      <c r="C113" s="9">
        <f t="shared" si="3"/>
        <v>273204.30021127942</v>
      </c>
      <c r="D113" s="9">
        <f t="shared" si="4"/>
        <v>244619.16035944357</v>
      </c>
      <c r="E113" s="9">
        <f t="shared" si="5"/>
        <v>301789.44006311527</v>
      </c>
      <c r="F113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57170.279703671695</v>
      </c>
    </row>
    <row r="114" spans="1:6" x14ac:dyDescent="0.35">
      <c r="A114" s="5">
        <v>46508</v>
      </c>
      <c r="C114" s="9">
        <f t="shared" si="3"/>
        <v>275895.33066346555</v>
      </c>
      <c r="D114" s="9">
        <f t="shared" si="4"/>
        <v>246997.82201747986</v>
      </c>
      <c r="E114" s="9">
        <f t="shared" si="5"/>
        <v>304792.83930945123</v>
      </c>
      <c r="F114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57795.017291971366</v>
      </c>
    </row>
    <row r="115" spans="1:6" x14ac:dyDescent="0.35">
      <c r="A115" s="5">
        <v>46539</v>
      </c>
      <c r="C115" s="9">
        <f t="shared" si="3"/>
        <v>275817.5285162073</v>
      </c>
      <c r="D115" s="9">
        <f t="shared" si="4"/>
        <v>246608.74396708279</v>
      </c>
      <c r="E115" s="9">
        <f t="shared" si="5"/>
        <v>305026.31306533184</v>
      </c>
      <c r="F115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58417.569098249049</v>
      </c>
    </row>
    <row r="116" spans="1:6" x14ac:dyDescent="0.35">
      <c r="A116" s="5">
        <v>46569</v>
      </c>
      <c r="C116" s="9">
        <f t="shared" si="3"/>
        <v>277103.53390014463</v>
      </c>
      <c r="D116" s="9">
        <f t="shared" si="4"/>
        <v>247586.75589627822</v>
      </c>
      <c r="E116" s="9">
        <f t="shared" si="5"/>
        <v>306620.31190401106</v>
      </c>
      <c r="F116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59033.556007732841</v>
      </c>
    </row>
    <row r="117" spans="1:6" x14ac:dyDescent="0.35">
      <c r="A117" s="5">
        <v>46600</v>
      </c>
      <c r="C117" s="9">
        <f t="shared" si="3"/>
        <v>278178.35761682648</v>
      </c>
      <c r="D117" s="9">
        <f t="shared" si="4"/>
        <v>248355.66317708389</v>
      </c>
      <c r="E117" s="9">
        <f t="shared" si="5"/>
        <v>308001.05205656908</v>
      </c>
      <c r="F117" s="9">
        <f>Таблица7[[#This Row],[Привязка высокой вероятности(Стоимость (руб/кв.м))]]-Таблица7[[#This Row],[Привязка низкой вероятности(Стоимость (руб/кв.м))]]</f>
        <v>59645.388879485196</v>
      </c>
    </row>
    <row r="118" spans="1:6" x14ac:dyDescent="0.35">
      <c r="A118" s="5">
        <v>46631</v>
      </c>
      <c r="C118" s="9">
        <f t="shared" si="3"/>
        <v>279462.46020223282</v>
      </c>
      <c r="D118" s="9">
        <f t="shared" si="4"/>
        <v>249335.86108830359</v>
      </c>
      <c r="E118" s="9">
        <f t="shared" si="5"/>
        <v>309589.05931616202</v>
      </c>
      <c r="F118" s="9">
        <f>Таблица7[[#This Row],[Привязка высокой вероятности(Стоимость (руб/кв.м))]]-Таблица7[[#This Row],[Привязка низкой вероятности(Стоимость (руб/кв.м))]]</f>
        <v>60253.198227858433</v>
      </c>
    </row>
    <row r="119" spans="1:6" x14ac:dyDescent="0.35">
      <c r="A119" s="5">
        <v>46661</v>
      </c>
      <c r="C119" s="9">
        <f t="shared" si="3"/>
        <v>281734.96432416566</v>
      </c>
      <c r="D119" s="9">
        <f t="shared" si="4"/>
        <v>251306.41005537019</v>
      </c>
      <c r="E119" s="9">
        <f t="shared" si="5"/>
        <v>312163.51859296113</v>
      </c>
      <c r="F119" s="9">
        <f>Таблица7[[#This Row],[Привязка высокой вероятности(Стоимость (руб/кв.м))]]-Таблица7[[#This Row],[Привязка низкой вероятности(Стоимость (руб/кв.м))]]</f>
        <v>60857.108537590946</v>
      </c>
    </row>
    <row r="120" spans="1:6" x14ac:dyDescent="0.35">
      <c r="A120" s="5">
        <v>46692</v>
      </c>
      <c r="C120" s="9">
        <f t="shared" si="3"/>
        <v>283009.20830049226</v>
      </c>
      <c r="D120" s="9">
        <f t="shared" si="4"/>
        <v>252280.58897935774</v>
      </c>
      <c r="E120" s="9">
        <f t="shared" si="5"/>
        <v>313737.82762162678</v>
      </c>
      <c r="F120" s="9">
        <f>Таблица7[[#This Row],[Привязка высокой вероятности(Стоимость (руб/кв.м))]]-Таблица7[[#This Row],[Привязка низкой вероятности(Стоимость (руб/кв.м))]]</f>
        <v>61457.238642269047</v>
      </c>
    </row>
    <row r="121" spans="1:6" x14ac:dyDescent="0.35">
      <c r="A121" s="5">
        <v>46722</v>
      </c>
      <c r="C121" s="9">
        <f t="shared" si="3"/>
        <v>285569.69253253116</v>
      </c>
      <c r="D121" s="9">
        <f t="shared" si="4"/>
        <v>254542.84149608252</v>
      </c>
      <c r="E121" s="9">
        <f t="shared" si="5"/>
        <v>316596.54356897977</v>
      </c>
      <c r="F121" s="9">
        <f>Таблица7[[#This Row],[Привязка высокой вероятности(Стоимость (руб/кв.м))]]-Таблица7[[#This Row],[Привязка низкой вероятности(Стоимость (руб/кв.м))]]</f>
        <v>62053.702072897257</v>
      </c>
    </row>
    <row r="122" spans="1:6" x14ac:dyDescent="0.35">
      <c r="A122" s="5">
        <v>46752</v>
      </c>
      <c r="C122" s="9">
        <f t="shared" si="3"/>
        <v>286614.69169035117</v>
      </c>
      <c r="D122" s="9">
        <f t="shared" si="4"/>
        <v>255300.90718248364</v>
      </c>
      <c r="E122" s="9">
        <f t="shared" si="5"/>
        <v>317928.4761982187</v>
      </c>
      <c r="F122" s="9">
        <f>Таблица7[[#This Row],[Привязка высокой вероятности(Стоимость (руб/кв.м))]]-Таблица7[[#This Row],[Привязка низкой вероятности(Стоимость (руб/кв.м))]]</f>
        <v>62627.569015735062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E72-52DA-4907-9232-23A61F0F4860}">
  <dimension ref="A1:N154"/>
  <sheetViews>
    <sheetView zoomScale="55" zoomScaleNormal="55" workbookViewId="0">
      <selection sqref="A1:D1"/>
    </sheetView>
  </sheetViews>
  <sheetFormatPr defaultRowHeight="14.5" x14ac:dyDescent="0.35"/>
  <cols>
    <col min="1" max="1" width="13.08984375" customWidth="1"/>
    <col min="2" max="3" width="11.1796875" customWidth="1"/>
    <col min="4" max="4" width="12.81640625" customWidth="1"/>
    <col min="5" max="5" width="11.1796875" customWidth="1"/>
    <col min="6" max="6" width="14.26953125" customWidth="1"/>
    <col min="7" max="7" width="11.1796875" customWidth="1"/>
    <col min="8" max="8" width="11.81640625" customWidth="1"/>
    <col min="9" max="9" width="12.36328125" customWidth="1"/>
    <col min="10" max="11" width="10.6328125" customWidth="1"/>
    <col min="12" max="12" width="9.6328125" customWidth="1"/>
    <col min="13" max="13" width="14.453125" customWidth="1"/>
    <col min="14" max="14" width="11.90625" customWidth="1"/>
  </cols>
  <sheetData>
    <row r="1" spans="1:14" ht="15.5" x14ac:dyDescent="0.35">
      <c r="A1" s="16" t="s">
        <v>1</v>
      </c>
      <c r="B1" s="16"/>
      <c r="C1" s="17"/>
      <c r="D1" s="17"/>
      <c r="E1" s="14"/>
      <c r="F1" s="14"/>
      <c r="G1" s="14"/>
      <c r="H1" s="16" t="s">
        <v>2</v>
      </c>
      <c r="I1" s="16"/>
      <c r="J1" s="18"/>
      <c r="K1" s="18"/>
      <c r="L1" s="18"/>
      <c r="M1" s="14"/>
      <c r="N1" s="14"/>
    </row>
    <row r="2" spans="1:14" ht="29" x14ac:dyDescent="0.35">
      <c r="A2" s="12" t="s">
        <v>0</v>
      </c>
      <c r="B2" s="13" t="s">
        <v>3</v>
      </c>
      <c r="C2" s="13" t="s">
        <v>8</v>
      </c>
      <c r="D2" s="13" t="s">
        <v>13</v>
      </c>
      <c r="E2" s="13" t="s">
        <v>14</v>
      </c>
      <c r="F2" s="13" t="s">
        <v>15</v>
      </c>
      <c r="G2" s="13" t="s">
        <v>16</v>
      </c>
      <c r="H2" s="12" t="s">
        <v>0</v>
      </c>
      <c r="I2" s="13" t="s">
        <v>3</v>
      </c>
      <c r="J2" s="13" t="s">
        <v>8</v>
      </c>
      <c r="K2" s="13" t="s">
        <v>13</v>
      </c>
      <c r="L2" s="13" t="s">
        <v>14</v>
      </c>
      <c r="M2" s="13" t="s">
        <v>17</v>
      </c>
      <c r="N2" s="13" t="s">
        <v>16</v>
      </c>
    </row>
    <row r="3" spans="1:14" x14ac:dyDescent="0.35">
      <c r="A3" s="7">
        <v>43101</v>
      </c>
      <c r="B3" s="4">
        <v>100903</v>
      </c>
      <c r="C3" s="1"/>
      <c r="D3" s="1"/>
      <c r="E3" s="1"/>
      <c r="F3" s="1">
        <f t="array" ref="F3:F14">((B3:B14+B15:B26+B27:B38+B39:B50+B51:B62)/SUM(B3:B62))*12</f>
        <v>0.91819919964787378</v>
      </c>
      <c r="G3" s="1">
        <f>CONFIDENCE(0.05,STDEV(C68:C122),COUNT(C68:C122))</f>
        <v>10355.596499700661</v>
      </c>
      <c r="H3" s="7">
        <v>43101</v>
      </c>
      <c r="I3" s="4">
        <v>107039</v>
      </c>
      <c r="J3" s="1"/>
      <c r="K3" s="1"/>
      <c r="L3" s="1"/>
      <c r="M3" s="1">
        <f t="array" ref="M3:M14">((H3:H14+H15:H26+H27:H38+H39:H50+H51:H62)/SUM(H3:H62))*12</f>
        <v>0.99621195476770952</v>
      </c>
      <c r="N3" s="1">
        <f>CONFIDENCE(0.05,STDEV(J68:J122),COUNT(J68:J122))</f>
        <v>7847.2508132770854</v>
      </c>
    </row>
    <row r="4" spans="1:14" x14ac:dyDescent="0.35">
      <c r="A4" s="7">
        <v>43132</v>
      </c>
      <c r="B4" s="4">
        <v>101274</v>
      </c>
      <c r="C4" s="1"/>
      <c r="D4" s="1"/>
      <c r="E4" s="1"/>
      <c r="F4" s="1">
        <v>0.92721811537485865</v>
      </c>
      <c r="G4" s="1"/>
      <c r="H4" s="7">
        <v>43132</v>
      </c>
      <c r="I4" s="4">
        <v>107214</v>
      </c>
      <c r="J4" s="1"/>
      <c r="K4" s="1"/>
      <c r="L4" s="1"/>
      <c r="M4" s="1">
        <v>0.99691653118091539</v>
      </c>
    </row>
    <row r="5" spans="1:14" x14ac:dyDescent="0.35">
      <c r="A5" s="7">
        <v>43160</v>
      </c>
      <c r="B5" s="4">
        <v>101388</v>
      </c>
      <c r="C5" s="1"/>
      <c r="D5" s="1"/>
      <c r="E5" s="1"/>
      <c r="F5" s="1">
        <v>0.9535515236622063</v>
      </c>
      <c r="G5" s="1"/>
      <c r="H5" s="7">
        <v>43160</v>
      </c>
      <c r="I5" s="4">
        <v>107290</v>
      </c>
      <c r="J5" s="1"/>
      <c r="K5" s="1"/>
      <c r="L5" s="1"/>
      <c r="M5" s="1">
        <v>0.99755746843421911</v>
      </c>
    </row>
    <row r="6" spans="1:14" x14ac:dyDescent="0.35">
      <c r="A6" s="7">
        <v>43191</v>
      </c>
      <c r="B6" s="4">
        <v>101531</v>
      </c>
      <c r="C6" s="1"/>
      <c r="D6" s="1"/>
      <c r="E6" s="1"/>
      <c r="F6" s="1">
        <v>0.97748947695198629</v>
      </c>
      <c r="G6" s="1"/>
      <c r="H6" s="7">
        <v>43191</v>
      </c>
      <c r="I6" s="4">
        <v>107472</v>
      </c>
      <c r="J6" s="1"/>
      <c r="K6" s="1"/>
      <c r="L6" s="1"/>
      <c r="M6" s="1">
        <v>0.99826204484742509</v>
      </c>
    </row>
    <row r="7" spans="1:14" x14ac:dyDescent="0.35">
      <c r="A7" s="7">
        <v>43221</v>
      </c>
      <c r="B7" s="4">
        <v>102519</v>
      </c>
      <c r="C7" s="1"/>
      <c r="D7" s="1"/>
      <c r="E7" s="1"/>
      <c r="F7" s="1">
        <v>0.996889619706536</v>
      </c>
      <c r="G7" s="1"/>
      <c r="H7" s="7">
        <v>43221</v>
      </c>
      <c r="I7" s="4">
        <v>108329</v>
      </c>
      <c r="J7" s="1"/>
      <c r="K7" s="1"/>
      <c r="L7" s="1"/>
      <c r="M7" s="1">
        <v>0.99894389298923747</v>
      </c>
    </row>
    <row r="8" spans="1:14" x14ac:dyDescent="0.35">
      <c r="A8" s="7">
        <v>43252</v>
      </c>
      <c r="B8" s="4">
        <v>102707</v>
      </c>
      <c r="C8" s="1"/>
      <c r="D8" s="1"/>
      <c r="E8" s="1"/>
      <c r="F8" s="1">
        <v>0.99563656992143434</v>
      </c>
      <c r="G8" s="1"/>
      <c r="H8" s="7">
        <v>43252</v>
      </c>
      <c r="I8" s="4">
        <v>108766</v>
      </c>
      <c r="J8" s="1"/>
      <c r="K8" s="1"/>
      <c r="L8" s="1"/>
      <c r="M8" s="1">
        <v>0.99964846940244345</v>
      </c>
    </row>
    <row r="9" spans="1:14" x14ac:dyDescent="0.35">
      <c r="A9" s="7">
        <v>43282</v>
      </c>
      <c r="B9" s="4">
        <v>102952</v>
      </c>
      <c r="C9" s="1"/>
      <c r="D9" s="1"/>
      <c r="E9" s="1"/>
      <c r="F9" s="1">
        <v>0.99927262718968191</v>
      </c>
      <c r="G9" s="1"/>
      <c r="H9" s="7">
        <v>43282</v>
      </c>
      <c r="I9" s="4">
        <v>109045</v>
      </c>
      <c r="J9" s="1"/>
      <c r="K9" s="1"/>
      <c r="L9" s="1"/>
      <c r="M9" s="1">
        <v>1.0003303175442557</v>
      </c>
    </row>
    <row r="10" spans="1:14" x14ac:dyDescent="0.35">
      <c r="A10" s="7">
        <v>43313</v>
      </c>
      <c r="B10" s="4">
        <v>103742</v>
      </c>
      <c r="C10" s="1"/>
      <c r="D10" s="1"/>
      <c r="E10" s="1"/>
      <c r="F10" s="1">
        <v>1.0147531859586043</v>
      </c>
      <c r="G10" s="1"/>
      <c r="H10" s="7">
        <v>43313</v>
      </c>
      <c r="I10" s="4">
        <v>109457</v>
      </c>
      <c r="J10" s="1"/>
      <c r="K10" s="1"/>
      <c r="L10" s="1"/>
      <c r="M10" s="1">
        <v>1.0010348939574618</v>
      </c>
    </row>
    <row r="11" spans="1:14" x14ac:dyDescent="0.35">
      <c r="A11" s="7">
        <v>43344</v>
      </c>
      <c r="B11" s="4">
        <v>103935</v>
      </c>
      <c r="C11" s="1"/>
      <c r="D11" s="1"/>
      <c r="E11" s="1"/>
      <c r="F11" s="1">
        <v>1.0270278182354011</v>
      </c>
      <c r="G11" s="1"/>
      <c r="H11" s="7">
        <v>43344</v>
      </c>
      <c r="I11" s="4">
        <v>110507</v>
      </c>
      <c r="J11" s="1"/>
      <c r="K11" s="1"/>
      <c r="L11" s="1"/>
      <c r="M11" s="1">
        <v>1.0017394703706679</v>
      </c>
    </row>
    <row r="12" spans="1:14" x14ac:dyDescent="0.35">
      <c r="A12" s="7">
        <v>43374</v>
      </c>
      <c r="B12" s="4">
        <v>104206</v>
      </c>
      <c r="C12" s="1"/>
      <c r="D12" s="1"/>
      <c r="E12" s="1"/>
      <c r="F12" s="1">
        <v>1.0486090421280363</v>
      </c>
      <c r="G12" s="1"/>
      <c r="H12" s="7">
        <v>43374</v>
      </c>
      <c r="I12" s="4">
        <v>111410</v>
      </c>
      <c r="J12" s="1"/>
      <c r="K12" s="1"/>
      <c r="L12" s="1"/>
      <c r="M12" s="1">
        <v>1.0024213185124802</v>
      </c>
    </row>
    <row r="13" spans="1:14" x14ac:dyDescent="0.35">
      <c r="A13" s="7">
        <v>43405</v>
      </c>
      <c r="B13" s="4">
        <v>105498</v>
      </c>
      <c r="C13" s="1"/>
      <c r="D13" s="1"/>
      <c r="E13" s="1"/>
      <c r="F13" s="1">
        <v>1.0603843907708135</v>
      </c>
      <c r="G13" s="1"/>
      <c r="H13" s="7">
        <v>43405</v>
      </c>
      <c r="I13" s="4">
        <v>111901</v>
      </c>
      <c r="J13" s="1"/>
      <c r="K13" s="1"/>
      <c r="L13" s="1"/>
      <c r="M13" s="1">
        <v>1.0031258949256863</v>
      </c>
    </row>
    <row r="14" spans="1:14" x14ac:dyDescent="0.35">
      <c r="A14" s="7">
        <v>43435</v>
      </c>
      <c r="B14" s="4">
        <v>107859</v>
      </c>
      <c r="C14" s="1"/>
      <c r="D14" s="1"/>
      <c r="E14" s="1"/>
      <c r="F14" s="1">
        <v>1.0809684304525675</v>
      </c>
      <c r="G14" s="1"/>
      <c r="H14" s="7">
        <v>43435</v>
      </c>
      <c r="I14" s="4">
        <v>114047</v>
      </c>
      <c r="J14" s="1"/>
      <c r="K14" s="1"/>
      <c r="L14" s="1"/>
      <c r="M14" s="1">
        <v>1.0038077430674983</v>
      </c>
    </row>
    <row r="15" spans="1:14" x14ac:dyDescent="0.35">
      <c r="A15" s="7">
        <v>43466</v>
      </c>
      <c r="B15" s="4">
        <v>108463</v>
      </c>
      <c r="C15" s="1"/>
      <c r="D15" s="1"/>
      <c r="E15" s="1"/>
      <c r="F15" s="1"/>
      <c r="G15" s="1"/>
      <c r="H15" s="7">
        <v>43466</v>
      </c>
      <c r="I15" s="4">
        <v>114102</v>
      </c>
      <c r="J15" s="1"/>
      <c r="K15" s="1"/>
      <c r="L15" s="1"/>
    </row>
    <row r="16" spans="1:14" x14ac:dyDescent="0.35">
      <c r="A16" s="7">
        <v>43497</v>
      </c>
      <c r="B16" s="4">
        <v>110130</v>
      </c>
      <c r="C16" s="1"/>
      <c r="D16" s="1"/>
      <c r="E16" s="1"/>
      <c r="F16" s="1"/>
      <c r="G16" s="1"/>
      <c r="H16" s="7">
        <v>43497</v>
      </c>
      <c r="I16" s="4">
        <v>115051</v>
      </c>
      <c r="J16" s="1"/>
      <c r="K16" s="1"/>
      <c r="L16" s="1"/>
    </row>
    <row r="17" spans="1:12" x14ac:dyDescent="0.35">
      <c r="A17" s="7">
        <v>43525</v>
      </c>
      <c r="B17" s="4">
        <v>111621</v>
      </c>
      <c r="C17" s="1"/>
      <c r="D17" s="1"/>
      <c r="E17" s="1"/>
      <c r="F17" s="1"/>
      <c r="G17" s="1"/>
      <c r="H17" s="7">
        <v>43525</v>
      </c>
      <c r="I17" s="4">
        <v>117400</v>
      </c>
      <c r="J17" s="1"/>
      <c r="K17" s="1"/>
      <c r="L17" s="1"/>
    </row>
    <row r="18" spans="1:12" x14ac:dyDescent="0.35">
      <c r="A18" s="7">
        <v>43556</v>
      </c>
      <c r="B18" s="4">
        <v>112526</v>
      </c>
      <c r="C18" s="1"/>
      <c r="D18" s="1"/>
      <c r="E18" s="1"/>
      <c r="F18" s="1"/>
      <c r="G18" s="1"/>
      <c r="H18" s="7">
        <v>43556</v>
      </c>
      <c r="I18" s="4">
        <v>119409</v>
      </c>
      <c r="J18" s="1"/>
      <c r="K18" s="1"/>
      <c r="L18" s="1"/>
    </row>
    <row r="19" spans="1:12" x14ac:dyDescent="0.35">
      <c r="A19" s="7">
        <v>43586</v>
      </c>
      <c r="B19" s="4">
        <v>113209</v>
      </c>
      <c r="C19" s="1"/>
      <c r="D19" s="1"/>
      <c r="E19" s="1"/>
      <c r="F19" s="1"/>
      <c r="G19" s="1"/>
      <c r="H19" s="7">
        <v>43586</v>
      </c>
      <c r="I19" s="4">
        <v>120324</v>
      </c>
      <c r="J19" s="1"/>
      <c r="K19" s="1"/>
      <c r="L19" s="1"/>
    </row>
    <row r="20" spans="1:12" x14ac:dyDescent="0.35">
      <c r="A20" s="7">
        <v>43617</v>
      </c>
      <c r="B20" s="4">
        <v>113364</v>
      </c>
      <c r="C20" s="1"/>
      <c r="D20" s="1"/>
      <c r="E20" s="1"/>
      <c r="F20" s="1"/>
      <c r="G20" s="1"/>
      <c r="H20" s="7">
        <v>43617</v>
      </c>
      <c r="I20" s="4">
        <v>121545</v>
      </c>
      <c r="J20" s="1"/>
      <c r="K20" s="1"/>
      <c r="L20" s="1"/>
    </row>
    <row r="21" spans="1:12" x14ac:dyDescent="0.35">
      <c r="A21" s="7">
        <v>43647</v>
      </c>
      <c r="B21" s="4">
        <v>114405</v>
      </c>
      <c r="C21" s="1"/>
      <c r="D21" s="1"/>
      <c r="E21" s="1"/>
      <c r="F21" s="1"/>
      <c r="G21" s="1"/>
      <c r="H21" s="7">
        <v>43647</v>
      </c>
      <c r="I21" s="4">
        <v>122688</v>
      </c>
      <c r="J21" s="1"/>
      <c r="K21" s="1"/>
      <c r="L21" s="1"/>
    </row>
    <row r="22" spans="1:12" x14ac:dyDescent="0.35">
      <c r="A22" s="7">
        <v>43678</v>
      </c>
      <c r="B22" s="4">
        <v>115942</v>
      </c>
      <c r="C22" s="1"/>
      <c r="D22" s="1"/>
      <c r="E22" s="1"/>
      <c r="F22" s="1"/>
      <c r="G22" s="1"/>
      <c r="H22" s="7">
        <v>43678</v>
      </c>
      <c r="I22" s="4">
        <v>124029</v>
      </c>
      <c r="J22" s="1"/>
      <c r="K22" s="1"/>
      <c r="L22" s="1"/>
    </row>
    <row r="23" spans="1:12" x14ac:dyDescent="0.35">
      <c r="A23" s="7">
        <v>43709</v>
      </c>
      <c r="B23" s="4">
        <v>116584</v>
      </c>
      <c r="C23" s="1"/>
      <c r="D23" s="1"/>
      <c r="E23" s="1"/>
      <c r="F23" s="1"/>
      <c r="G23" s="1"/>
      <c r="H23" s="7">
        <v>43709</v>
      </c>
      <c r="I23" s="4">
        <v>124681</v>
      </c>
      <c r="J23" s="1"/>
      <c r="K23" s="1"/>
      <c r="L23" s="1"/>
    </row>
    <row r="24" spans="1:12" x14ac:dyDescent="0.35">
      <c r="A24" s="7">
        <v>43739</v>
      </c>
      <c r="B24" s="4">
        <v>117192</v>
      </c>
      <c r="C24" s="1"/>
      <c r="D24" s="1"/>
      <c r="E24" s="1"/>
      <c r="F24" s="1"/>
      <c r="G24" s="1"/>
      <c r="H24" s="7">
        <v>43739</v>
      </c>
      <c r="I24" s="4">
        <v>125238</v>
      </c>
      <c r="J24" s="1"/>
      <c r="K24" s="1"/>
      <c r="L24" s="1"/>
    </row>
    <row r="25" spans="1:12" x14ac:dyDescent="0.35">
      <c r="A25" s="7">
        <v>43770</v>
      </c>
      <c r="B25" s="4">
        <v>117894</v>
      </c>
      <c r="C25" s="1"/>
      <c r="D25" s="1"/>
      <c r="E25" s="1"/>
      <c r="F25" s="1"/>
      <c r="G25" s="1"/>
      <c r="H25" s="7">
        <v>43770</v>
      </c>
      <c r="I25" s="4">
        <v>125848</v>
      </c>
      <c r="J25" s="1"/>
      <c r="K25" s="1"/>
      <c r="L25" s="1"/>
    </row>
    <row r="26" spans="1:12" x14ac:dyDescent="0.35">
      <c r="A26" s="7">
        <v>43800</v>
      </c>
      <c r="B26" s="4">
        <v>118750</v>
      </c>
      <c r="C26" s="1"/>
      <c r="D26" s="1"/>
      <c r="E26" s="1"/>
      <c r="F26" s="1"/>
      <c r="G26" s="1"/>
      <c r="H26" s="7">
        <v>43800</v>
      </c>
      <c r="I26" s="4">
        <v>127662</v>
      </c>
      <c r="J26" s="1"/>
      <c r="K26" s="1"/>
      <c r="L26" s="1"/>
    </row>
    <row r="27" spans="1:12" x14ac:dyDescent="0.35">
      <c r="A27" s="7">
        <v>43831</v>
      </c>
      <c r="B27" s="4">
        <v>119283</v>
      </c>
      <c r="C27" s="1"/>
      <c r="D27" s="1"/>
      <c r="E27" s="1"/>
      <c r="F27" s="1"/>
      <c r="G27" s="1"/>
      <c r="H27" s="7">
        <v>43831</v>
      </c>
      <c r="I27" s="4">
        <v>127728</v>
      </c>
      <c r="J27" s="1"/>
      <c r="K27" s="1"/>
      <c r="L27" s="1"/>
    </row>
    <row r="28" spans="1:12" x14ac:dyDescent="0.35">
      <c r="A28" s="7">
        <v>43862</v>
      </c>
      <c r="B28" s="4">
        <v>120698</v>
      </c>
      <c r="C28" s="1"/>
      <c r="D28" s="1"/>
      <c r="E28" s="1"/>
      <c r="F28" s="1"/>
      <c r="G28" s="1"/>
      <c r="H28" s="7">
        <v>43862</v>
      </c>
      <c r="I28" s="4">
        <v>128598</v>
      </c>
      <c r="J28" s="1"/>
      <c r="K28" s="1"/>
      <c r="L28" s="1"/>
    </row>
    <row r="29" spans="1:12" x14ac:dyDescent="0.35">
      <c r="A29" s="7">
        <v>43891</v>
      </c>
      <c r="B29" s="4">
        <v>123028</v>
      </c>
      <c r="C29" s="1"/>
      <c r="D29" s="1"/>
      <c r="E29" s="1"/>
      <c r="F29" s="1"/>
      <c r="G29" s="1"/>
      <c r="H29" s="7">
        <v>43891</v>
      </c>
      <c r="I29" s="4">
        <v>129431</v>
      </c>
      <c r="J29" s="1"/>
      <c r="K29" s="1"/>
      <c r="L29" s="1"/>
    </row>
    <row r="30" spans="1:12" x14ac:dyDescent="0.35">
      <c r="A30" s="7">
        <v>43922</v>
      </c>
      <c r="B30" s="4">
        <v>124195</v>
      </c>
      <c r="C30" s="1"/>
      <c r="D30" s="1"/>
      <c r="E30" s="1"/>
      <c r="F30" s="1"/>
      <c r="G30" s="1"/>
      <c r="H30" s="7">
        <v>43922</v>
      </c>
      <c r="I30" s="4">
        <v>129533</v>
      </c>
      <c r="J30" s="1"/>
      <c r="K30" s="1"/>
      <c r="L30" s="1"/>
    </row>
    <row r="31" spans="1:12" x14ac:dyDescent="0.35">
      <c r="A31" s="7">
        <v>43952</v>
      </c>
      <c r="B31" s="4">
        <v>125128</v>
      </c>
      <c r="C31" s="1"/>
      <c r="D31" s="1"/>
      <c r="E31" s="1"/>
      <c r="F31" s="1"/>
      <c r="G31" s="1"/>
      <c r="H31" s="7">
        <v>43952</v>
      </c>
      <c r="I31" s="4">
        <v>130262</v>
      </c>
      <c r="J31" s="1"/>
      <c r="K31" s="1"/>
      <c r="L31" s="1"/>
    </row>
    <row r="32" spans="1:12" x14ac:dyDescent="0.35">
      <c r="A32" s="7">
        <v>43983</v>
      </c>
      <c r="B32" s="4">
        <v>126187</v>
      </c>
      <c r="C32" s="1"/>
      <c r="D32" s="1"/>
      <c r="E32" s="1"/>
      <c r="F32" s="1"/>
      <c r="G32" s="1"/>
      <c r="H32" s="7">
        <v>43983</v>
      </c>
      <c r="I32" s="4">
        <v>130015</v>
      </c>
      <c r="J32" s="1"/>
      <c r="K32" s="1"/>
      <c r="L32" s="1"/>
    </row>
    <row r="33" spans="1:12" x14ac:dyDescent="0.35">
      <c r="A33" s="7">
        <v>44013</v>
      </c>
      <c r="B33" s="4">
        <v>126288</v>
      </c>
      <c r="C33" s="1"/>
      <c r="D33" s="1"/>
      <c r="E33" s="1"/>
      <c r="F33" s="1"/>
      <c r="G33" s="1"/>
      <c r="H33" s="7">
        <v>44013</v>
      </c>
      <c r="I33" s="4">
        <v>131886</v>
      </c>
      <c r="J33" s="1"/>
      <c r="K33" s="1"/>
      <c r="L33" s="1"/>
    </row>
    <row r="34" spans="1:12" x14ac:dyDescent="0.35">
      <c r="A34" s="7">
        <v>44044</v>
      </c>
      <c r="B34" s="4">
        <v>127043</v>
      </c>
      <c r="C34" s="1"/>
      <c r="D34" s="1"/>
      <c r="E34" s="1"/>
      <c r="F34" s="1"/>
      <c r="G34" s="1"/>
      <c r="H34" s="7">
        <v>44044</v>
      </c>
      <c r="I34" s="4">
        <v>133021</v>
      </c>
      <c r="J34" s="1"/>
      <c r="K34" s="1"/>
      <c r="L34" s="1"/>
    </row>
    <row r="35" spans="1:12" x14ac:dyDescent="0.35">
      <c r="A35" s="7">
        <v>44075</v>
      </c>
      <c r="B35" s="4">
        <v>128999</v>
      </c>
      <c r="C35" s="1"/>
      <c r="D35" s="1"/>
      <c r="E35" s="1"/>
      <c r="F35" s="1"/>
      <c r="G35" s="1"/>
      <c r="H35" s="7">
        <v>44075</v>
      </c>
      <c r="I35" s="4">
        <v>135235</v>
      </c>
      <c r="J35" s="1"/>
      <c r="K35" s="1"/>
      <c r="L35" s="1"/>
    </row>
    <row r="36" spans="1:12" x14ac:dyDescent="0.35">
      <c r="A36" s="7">
        <v>44105</v>
      </c>
      <c r="B36" s="4">
        <v>135622</v>
      </c>
      <c r="C36" s="1"/>
      <c r="D36" s="1"/>
      <c r="E36" s="1"/>
      <c r="F36" s="1"/>
      <c r="G36" s="1"/>
      <c r="H36" s="7">
        <v>44105</v>
      </c>
      <c r="I36" s="4">
        <v>141553</v>
      </c>
      <c r="J36" s="1"/>
      <c r="K36" s="1"/>
      <c r="L36" s="1"/>
    </row>
    <row r="37" spans="1:12" x14ac:dyDescent="0.35">
      <c r="A37" s="7">
        <v>44136</v>
      </c>
      <c r="B37" s="4">
        <v>141152</v>
      </c>
      <c r="C37" s="1"/>
      <c r="D37" s="1"/>
      <c r="E37" s="1"/>
      <c r="F37" s="1"/>
      <c r="G37" s="1"/>
      <c r="H37" s="7">
        <v>44136</v>
      </c>
      <c r="I37" s="4">
        <v>145309</v>
      </c>
      <c r="J37" s="1"/>
      <c r="K37" s="1"/>
      <c r="L37" s="1"/>
    </row>
    <row r="38" spans="1:12" x14ac:dyDescent="0.35">
      <c r="A38" s="7">
        <v>44166</v>
      </c>
      <c r="B38" s="4">
        <v>147197</v>
      </c>
      <c r="C38" s="1"/>
      <c r="D38" s="1"/>
      <c r="E38" s="1"/>
      <c r="F38" s="1"/>
      <c r="G38" s="1"/>
      <c r="H38" s="7">
        <v>44166</v>
      </c>
      <c r="I38" s="4">
        <v>149973</v>
      </c>
      <c r="J38" s="1"/>
      <c r="K38" s="1"/>
      <c r="L38" s="1"/>
    </row>
    <row r="39" spans="1:12" x14ac:dyDescent="0.35">
      <c r="A39" s="7">
        <v>44197</v>
      </c>
      <c r="B39" s="4">
        <v>149179</v>
      </c>
      <c r="C39" s="1"/>
      <c r="D39" s="1"/>
      <c r="E39" s="1"/>
      <c r="F39" s="1"/>
      <c r="G39" s="1"/>
      <c r="H39" s="7">
        <v>44197</v>
      </c>
      <c r="I39" s="4">
        <v>154098</v>
      </c>
      <c r="J39" s="1"/>
      <c r="K39" s="1"/>
      <c r="L39" s="1"/>
    </row>
    <row r="40" spans="1:12" x14ac:dyDescent="0.35">
      <c r="A40" s="7">
        <v>44228</v>
      </c>
      <c r="B40" s="4">
        <v>151838</v>
      </c>
      <c r="C40" s="1"/>
      <c r="D40" s="1"/>
      <c r="E40" s="1"/>
      <c r="F40" s="1"/>
      <c r="G40" s="1"/>
      <c r="H40" s="7">
        <v>44228</v>
      </c>
      <c r="I40" s="4">
        <v>158461</v>
      </c>
      <c r="J40" s="1"/>
      <c r="K40" s="1"/>
      <c r="L40" s="1"/>
    </row>
    <row r="41" spans="1:12" x14ac:dyDescent="0.35">
      <c r="A41" s="7">
        <v>44256</v>
      </c>
      <c r="B41" s="4">
        <v>156971</v>
      </c>
      <c r="C41" s="1"/>
      <c r="D41" s="1"/>
      <c r="E41" s="1"/>
      <c r="F41" s="1"/>
      <c r="G41" s="1"/>
      <c r="H41" s="7">
        <v>44256</v>
      </c>
      <c r="I41" s="4">
        <v>161564</v>
      </c>
      <c r="J41" s="1"/>
      <c r="K41" s="1"/>
      <c r="L41" s="1"/>
    </row>
    <row r="42" spans="1:12" x14ac:dyDescent="0.35">
      <c r="A42" s="7">
        <v>44287</v>
      </c>
      <c r="B42" s="4">
        <v>163180</v>
      </c>
      <c r="C42" s="1"/>
      <c r="D42" s="1"/>
      <c r="E42" s="1"/>
      <c r="F42" s="1"/>
      <c r="G42" s="1"/>
      <c r="H42" s="7">
        <v>44287</v>
      </c>
      <c r="I42" s="4">
        <v>168923</v>
      </c>
      <c r="J42" s="1"/>
      <c r="K42" s="1"/>
      <c r="L42" s="1"/>
    </row>
    <row r="43" spans="1:12" x14ac:dyDescent="0.35">
      <c r="A43" s="7">
        <v>44317</v>
      </c>
      <c r="B43" s="4">
        <v>170135</v>
      </c>
      <c r="C43" s="1"/>
      <c r="D43" s="1"/>
      <c r="E43" s="1"/>
      <c r="F43" s="1"/>
      <c r="G43" s="1"/>
      <c r="H43" s="7">
        <v>44317</v>
      </c>
      <c r="I43" s="4">
        <v>175822</v>
      </c>
      <c r="J43" s="1"/>
      <c r="K43" s="1"/>
      <c r="L43" s="1"/>
    </row>
    <row r="44" spans="1:12" x14ac:dyDescent="0.35">
      <c r="A44" s="7">
        <v>44348</v>
      </c>
      <c r="B44" s="4">
        <v>175323</v>
      </c>
      <c r="C44" s="1"/>
      <c r="D44" s="1"/>
      <c r="E44" s="1"/>
      <c r="F44" s="1"/>
      <c r="G44" s="1"/>
      <c r="H44" s="7">
        <v>44348</v>
      </c>
      <c r="I44" s="4">
        <v>175323</v>
      </c>
      <c r="J44" s="1"/>
      <c r="K44" s="1"/>
      <c r="L44" s="1"/>
    </row>
    <row r="45" spans="1:12" x14ac:dyDescent="0.35">
      <c r="A45" s="7">
        <v>44378</v>
      </c>
      <c r="B45" s="4">
        <v>176529</v>
      </c>
      <c r="C45" s="1"/>
      <c r="D45" s="1"/>
      <c r="E45" s="1"/>
      <c r="F45" s="1"/>
      <c r="G45" s="1"/>
      <c r="H45" s="7">
        <v>44378</v>
      </c>
      <c r="I45" s="4">
        <v>176529</v>
      </c>
      <c r="J45" s="1"/>
      <c r="K45" s="1"/>
      <c r="L45" s="1"/>
    </row>
    <row r="46" spans="1:12" x14ac:dyDescent="0.35">
      <c r="A46" s="7">
        <v>44409</v>
      </c>
      <c r="B46" s="4">
        <v>180229</v>
      </c>
      <c r="C46" s="1"/>
      <c r="D46" s="1"/>
      <c r="E46" s="1"/>
      <c r="F46" s="1"/>
      <c r="G46" s="1"/>
      <c r="H46" s="7">
        <v>44409</v>
      </c>
      <c r="I46" s="4">
        <v>175056</v>
      </c>
      <c r="J46" s="1"/>
      <c r="K46" s="1"/>
      <c r="L46" s="1"/>
    </row>
    <row r="47" spans="1:12" x14ac:dyDescent="0.35">
      <c r="A47" s="7">
        <v>44440</v>
      </c>
      <c r="B47" s="4">
        <v>179544</v>
      </c>
      <c r="C47" s="1"/>
      <c r="D47" s="1"/>
      <c r="E47" s="1"/>
      <c r="F47" s="1"/>
      <c r="G47" s="1"/>
      <c r="H47" s="7">
        <v>44440</v>
      </c>
      <c r="I47" s="4">
        <v>172698</v>
      </c>
      <c r="J47" s="1"/>
      <c r="K47" s="1"/>
      <c r="L47" s="1"/>
    </row>
    <row r="48" spans="1:12" x14ac:dyDescent="0.35">
      <c r="A48" s="7">
        <v>44470</v>
      </c>
      <c r="B48" s="4">
        <v>182578</v>
      </c>
      <c r="C48" s="1"/>
      <c r="D48" s="1"/>
      <c r="E48" s="1"/>
      <c r="F48" s="1"/>
      <c r="G48" s="1"/>
      <c r="H48" s="7">
        <v>44470</v>
      </c>
      <c r="I48" s="4">
        <v>173837</v>
      </c>
      <c r="J48" s="1"/>
      <c r="K48" s="1"/>
      <c r="L48" s="1"/>
    </row>
    <row r="49" spans="1:12" x14ac:dyDescent="0.35">
      <c r="A49" s="7">
        <v>44501</v>
      </c>
      <c r="B49" s="4">
        <v>183957</v>
      </c>
      <c r="C49" s="1"/>
      <c r="D49" s="1"/>
      <c r="E49" s="1"/>
      <c r="F49" s="1"/>
      <c r="G49" s="1"/>
      <c r="H49" s="7">
        <v>44501</v>
      </c>
      <c r="I49" s="4">
        <v>172865</v>
      </c>
      <c r="J49" s="1"/>
      <c r="K49" s="1"/>
      <c r="L49" s="1"/>
    </row>
    <row r="50" spans="1:12" x14ac:dyDescent="0.35">
      <c r="A50" s="7">
        <v>44531</v>
      </c>
      <c r="B50" s="4">
        <v>185150</v>
      </c>
      <c r="C50" s="1"/>
      <c r="D50" s="1"/>
      <c r="E50" s="1"/>
      <c r="F50" s="1"/>
      <c r="G50" s="1"/>
      <c r="H50" s="7">
        <v>44531</v>
      </c>
      <c r="I50" s="4">
        <v>173712</v>
      </c>
      <c r="J50" s="1"/>
      <c r="K50" s="1"/>
      <c r="L50" s="1"/>
    </row>
    <row r="51" spans="1:12" x14ac:dyDescent="0.35">
      <c r="A51" s="7">
        <v>44562</v>
      </c>
      <c r="B51" s="4">
        <v>186063</v>
      </c>
      <c r="C51" s="1"/>
      <c r="D51" s="1"/>
      <c r="E51" s="1"/>
      <c r="F51" s="1"/>
      <c r="G51" s="1"/>
      <c r="H51" s="7">
        <v>44562</v>
      </c>
      <c r="I51" s="4">
        <v>173833</v>
      </c>
      <c r="J51" s="1"/>
      <c r="K51" s="1"/>
      <c r="L51" s="1"/>
    </row>
    <row r="52" spans="1:12" x14ac:dyDescent="0.35">
      <c r="A52" s="7">
        <v>44593</v>
      </c>
      <c r="B52" s="4">
        <v>186472</v>
      </c>
      <c r="C52" s="1"/>
      <c r="D52" s="1"/>
      <c r="E52" s="1"/>
      <c r="F52" s="1"/>
      <c r="G52" s="1"/>
      <c r="H52" s="7">
        <v>44593</v>
      </c>
      <c r="I52" s="4">
        <v>175807</v>
      </c>
      <c r="J52" s="1"/>
      <c r="K52" s="1"/>
      <c r="L52" s="1"/>
    </row>
    <row r="53" spans="1:12" x14ac:dyDescent="0.35">
      <c r="A53" s="7">
        <v>44621</v>
      </c>
      <c r="B53" s="4">
        <v>196444</v>
      </c>
      <c r="C53" s="1"/>
      <c r="D53" s="1"/>
      <c r="E53" s="1"/>
      <c r="F53" s="1"/>
      <c r="G53" s="1"/>
      <c r="H53" s="7">
        <v>44621</v>
      </c>
      <c r="I53" s="4">
        <v>184743</v>
      </c>
      <c r="J53" s="1"/>
      <c r="K53" s="1"/>
      <c r="L53" s="1"/>
    </row>
    <row r="54" spans="1:12" x14ac:dyDescent="0.35">
      <c r="A54" s="7">
        <v>44652</v>
      </c>
      <c r="B54" s="4">
        <v>205328</v>
      </c>
      <c r="C54" s="1"/>
      <c r="D54" s="1"/>
      <c r="E54" s="1"/>
      <c r="F54" s="1"/>
      <c r="G54" s="1"/>
      <c r="H54" s="7">
        <v>44652</v>
      </c>
      <c r="I54" s="4">
        <v>201437</v>
      </c>
      <c r="J54" s="1"/>
      <c r="K54" s="1"/>
      <c r="L54" s="1"/>
    </row>
    <row r="55" spans="1:12" x14ac:dyDescent="0.35">
      <c r="A55" s="7">
        <v>44682</v>
      </c>
      <c r="B55" s="4">
        <v>209796</v>
      </c>
      <c r="C55" s="1"/>
      <c r="D55" s="1"/>
      <c r="E55" s="1"/>
      <c r="F55" s="1"/>
      <c r="G55" s="1"/>
      <c r="H55" s="7">
        <v>44682</v>
      </c>
      <c r="I55" s="4">
        <v>198015</v>
      </c>
      <c r="J55" s="1"/>
      <c r="K55" s="1"/>
      <c r="L55" s="1"/>
    </row>
    <row r="56" spans="1:12" x14ac:dyDescent="0.35">
      <c r="A56" s="7">
        <v>44713</v>
      </c>
      <c r="B56" s="4">
        <v>202300</v>
      </c>
      <c r="C56" s="1"/>
      <c r="D56" s="1"/>
      <c r="E56" s="1"/>
      <c r="F56" s="1"/>
      <c r="G56" s="1"/>
      <c r="H56" s="7">
        <v>44713</v>
      </c>
      <c r="I56" s="4">
        <v>198051</v>
      </c>
      <c r="J56" s="1"/>
      <c r="K56" s="1"/>
      <c r="L56" s="1"/>
    </row>
    <row r="57" spans="1:12" x14ac:dyDescent="0.35">
      <c r="A57" s="7">
        <v>44743</v>
      </c>
      <c r="B57" s="4">
        <v>202336</v>
      </c>
      <c r="C57" s="1"/>
      <c r="D57" s="1"/>
      <c r="E57" s="1"/>
      <c r="F57" s="1"/>
      <c r="G57" s="1"/>
      <c r="H57" s="7">
        <v>44743</v>
      </c>
      <c r="I57" s="4">
        <v>199949</v>
      </c>
      <c r="J57" s="1"/>
      <c r="K57" s="1"/>
      <c r="L57" s="1"/>
    </row>
    <row r="58" spans="1:12" x14ac:dyDescent="0.35">
      <c r="A58" s="7">
        <v>44774</v>
      </c>
      <c r="B58" s="4">
        <v>206747</v>
      </c>
      <c r="C58" s="1"/>
      <c r="D58" s="1"/>
      <c r="E58" s="1"/>
      <c r="F58" s="1"/>
      <c r="G58" s="1"/>
      <c r="H58" s="7">
        <v>44774</v>
      </c>
      <c r="I58" s="4">
        <v>199807</v>
      </c>
      <c r="J58" s="1"/>
      <c r="K58" s="1"/>
      <c r="L58" s="1"/>
    </row>
    <row r="59" spans="1:12" x14ac:dyDescent="0.35">
      <c r="A59" s="7">
        <v>44805</v>
      </c>
      <c r="B59" s="4">
        <v>213516</v>
      </c>
      <c r="C59" s="1"/>
      <c r="D59" s="1"/>
      <c r="E59" s="1"/>
      <c r="F59" s="1"/>
      <c r="G59" s="1"/>
      <c r="H59" s="7">
        <v>44805</v>
      </c>
      <c r="I59" s="4">
        <v>198503</v>
      </c>
      <c r="J59" s="1"/>
      <c r="K59" s="1"/>
      <c r="L59" s="1"/>
    </row>
    <row r="60" spans="1:12" x14ac:dyDescent="0.35">
      <c r="A60" s="7">
        <v>44835</v>
      </c>
      <c r="B60" s="4">
        <v>218584</v>
      </c>
      <c r="C60" s="1"/>
      <c r="D60" s="1"/>
      <c r="E60" s="1"/>
      <c r="F60" s="1"/>
      <c r="G60" s="1"/>
      <c r="H60" s="7">
        <v>44835</v>
      </c>
      <c r="I60" s="4">
        <v>197328</v>
      </c>
      <c r="J60" s="1"/>
      <c r="K60" s="1"/>
      <c r="L60" s="1"/>
    </row>
    <row r="61" spans="1:12" x14ac:dyDescent="0.35">
      <c r="A61" s="7">
        <v>44866</v>
      </c>
      <c r="B61" s="4">
        <v>218195</v>
      </c>
      <c r="C61" s="1"/>
      <c r="D61" s="1"/>
      <c r="E61" s="1"/>
      <c r="F61" s="1"/>
      <c r="G61" s="1"/>
      <c r="H61" s="7">
        <v>44866</v>
      </c>
      <c r="I61" s="4">
        <v>195506</v>
      </c>
      <c r="J61" s="1"/>
      <c r="K61" s="1"/>
      <c r="L61" s="1"/>
    </row>
    <row r="62" spans="1:12" x14ac:dyDescent="0.35">
      <c r="A62" s="7">
        <v>44896</v>
      </c>
      <c r="B62" s="4">
        <v>222623</v>
      </c>
      <c r="C62" s="1"/>
      <c r="D62" s="1"/>
      <c r="E62" s="1"/>
      <c r="F62" s="1"/>
      <c r="G62" s="1"/>
      <c r="H62" s="7">
        <v>44896</v>
      </c>
      <c r="I62" s="4">
        <v>195401</v>
      </c>
      <c r="J62" s="1"/>
      <c r="K62" s="1"/>
      <c r="L62" s="1"/>
    </row>
    <row r="63" spans="1:12" x14ac:dyDescent="0.35">
      <c r="A63" s="7">
        <v>44927</v>
      </c>
      <c r="B63" s="4">
        <v>222520</v>
      </c>
      <c r="C63" s="1"/>
      <c r="D63" s="1"/>
      <c r="E63" s="1"/>
      <c r="F63" s="1"/>
      <c r="G63" s="1"/>
      <c r="H63" s="7">
        <v>44927</v>
      </c>
      <c r="I63" s="4">
        <v>195349</v>
      </c>
      <c r="J63" s="1"/>
      <c r="K63" s="1"/>
      <c r="L63" s="1"/>
    </row>
    <row r="64" spans="1:12" x14ac:dyDescent="0.35">
      <c r="A64" s="7">
        <v>44958</v>
      </c>
      <c r="B64" s="4">
        <v>217818</v>
      </c>
      <c r="C64" s="1"/>
      <c r="D64" s="1"/>
      <c r="E64" s="1"/>
      <c r="F64" s="1"/>
      <c r="G64" s="1"/>
      <c r="H64" s="7">
        <v>44958</v>
      </c>
      <c r="I64" s="4">
        <v>194346</v>
      </c>
      <c r="J64" s="1"/>
      <c r="K64" s="1"/>
      <c r="L64" s="1"/>
    </row>
    <row r="65" spans="1:12" x14ac:dyDescent="0.35">
      <c r="A65" s="7">
        <v>44986</v>
      </c>
      <c r="B65" s="4">
        <v>219862</v>
      </c>
      <c r="C65" s="1"/>
      <c r="D65" s="1"/>
      <c r="E65" s="1"/>
      <c r="F65" s="1"/>
      <c r="G65" s="1"/>
      <c r="H65" s="7">
        <v>44986</v>
      </c>
      <c r="I65" s="4">
        <v>193929</v>
      </c>
      <c r="J65" s="1"/>
      <c r="K65" s="1"/>
      <c r="L65" s="1"/>
    </row>
    <row r="66" spans="1:12" x14ac:dyDescent="0.35">
      <c r="A66" s="7">
        <v>45017</v>
      </c>
      <c r="B66" s="4">
        <v>222861</v>
      </c>
      <c r="C66" s="1"/>
      <c r="D66" s="1"/>
      <c r="E66" s="1"/>
      <c r="F66" s="1"/>
      <c r="G66" s="1"/>
      <c r="H66" s="7">
        <v>45017</v>
      </c>
      <c r="I66" s="4">
        <v>192893</v>
      </c>
      <c r="J66" s="1"/>
      <c r="K66" s="1"/>
      <c r="L66" s="1"/>
    </row>
    <row r="67" spans="1:12" x14ac:dyDescent="0.35">
      <c r="A67" s="7">
        <v>45047</v>
      </c>
      <c r="B67" s="4">
        <v>217463</v>
      </c>
      <c r="C67" s="4">
        <v>217463</v>
      </c>
      <c r="D67" s="4">
        <v>217463</v>
      </c>
      <c r="E67" s="4">
        <v>217463</v>
      </c>
      <c r="F67" s="4"/>
      <c r="G67" s="4"/>
      <c r="H67" s="7">
        <v>45047</v>
      </c>
      <c r="I67" s="4">
        <v>192528</v>
      </c>
      <c r="J67" s="4">
        <v>192528</v>
      </c>
      <c r="K67" s="4">
        <v>192528</v>
      </c>
      <c r="L67" s="4">
        <v>192528</v>
      </c>
    </row>
    <row r="68" spans="1:12" x14ac:dyDescent="0.35">
      <c r="A68" s="7">
        <v>45078</v>
      </c>
      <c r="B68" s="1"/>
      <c r="C68" s="4">
        <f>FORECAST(A68,$B$3:$B$67,$A$3:$A$67)*INDEX($F$3:$F$14,MONTH(A68))</f>
        <v>222204.79905899233</v>
      </c>
      <c r="D68" s="4">
        <f>C68-$G$3</f>
        <v>211849.20255929168</v>
      </c>
      <c r="E68" s="4">
        <f>C68+$G$3</f>
        <v>232560.39555869298</v>
      </c>
      <c r="F68" s="4"/>
      <c r="G68" s="4"/>
      <c r="H68" s="7">
        <v>45078</v>
      </c>
      <c r="I68" s="1"/>
      <c r="J68" s="4">
        <f>FORECAST(H68,I3:I67,H3:H67)*INDEX($M$3:$M$14,MONTH(A68))</f>
        <v>205962.97365652167</v>
      </c>
      <c r="K68" s="4">
        <f>J68-$N$3</f>
        <v>198115.72284324458</v>
      </c>
      <c r="L68" s="4">
        <f>J68+$N$3</f>
        <v>213810.22446979876</v>
      </c>
    </row>
    <row r="69" spans="1:12" x14ac:dyDescent="0.35">
      <c r="A69" s="7">
        <v>45108</v>
      </c>
      <c r="B69" s="1"/>
      <c r="C69" s="4">
        <f t="shared" ref="C69:C122" si="0">FORECAST(A69,$B$3:$B$67,$A$3:$A$67)*INDEX($F$3:$F$14,MONTH(A69))</f>
        <v>225189.22856308997</v>
      </c>
      <c r="D69" s="4">
        <f t="shared" ref="D69:D122" si="1">C69-$G$3</f>
        <v>214833.63206338932</v>
      </c>
      <c r="E69" s="4">
        <f t="shared" ref="E69:E122" si="2">C69+$G$3</f>
        <v>235544.82506279062</v>
      </c>
      <c r="F69" s="4"/>
      <c r="G69" s="4"/>
      <c r="H69" s="7">
        <v>45108</v>
      </c>
      <c r="I69" s="1"/>
      <c r="J69" s="4">
        <f t="shared" ref="J69:J122" si="3">FORECAST(H69,I4:I68,H4:H68)*INDEX($M$3:$M$14,MONTH(A69))</f>
        <v>208227.18378714708</v>
      </c>
      <c r="K69" s="4">
        <f t="shared" ref="K69:K122" si="4">J69-$N$3</f>
        <v>200379.93297386999</v>
      </c>
      <c r="L69" s="4">
        <f t="shared" ref="L69:L122" si="5">J69+$N$3</f>
        <v>216074.43460042417</v>
      </c>
    </row>
    <row r="70" spans="1:12" x14ac:dyDescent="0.35">
      <c r="A70" s="7">
        <v>45139</v>
      </c>
      <c r="B70" s="1"/>
      <c r="C70" s="4">
        <f t="shared" si="0"/>
        <v>230957.97660656655</v>
      </c>
      <c r="D70" s="4">
        <f t="shared" si="1"/>
        <v>220602.38010686589</v>
      </c>
      <c r="E70" s="4">
        <f t="shared" si="2"/>
        <v>241313.5731062672</v>
      </c>
      <c r="F70" s="4"/>
      <c r="G70" s="4"/>
      <c r="H70" s="7">
        <v>45139</v>
      </c>
      <c r="I70" s="1"/>
      <c r="J70" s="4">
        <f t="shared" si="3"/>
        <v>210572.66684941287</v>
      </c>
      <c r="K70" s="4">
        <f t="shared" si="4"/>
        <v>202725.41603613578</v>
      </c>
      <c r="L70" s="4">
        <f t="shared" si="5"/>
        <v>218419.91766268996</v>
      </c>
    </row>
    <row r="71" spans="1:12" x14ac:dyDescent="0.35">
      <c r="A71" s="7">
        <v>45170</v>
      </c>
      <c r="B71" s="1"/>
      <c r="C71" s="4">
        <f t="shared" si="0"/>
        <v>236059.42135399522</v>
      </c>
      <c r="D71" s="4">
        <f t="shared" si="1"/>
        <v>225703.82485429457</v>
      </c>
      <c r="E71" s="4">
        <f t="shared" si="2"/>
        <v>246415.01785369587</v>
      </c>
      <c r="F71" s="4"/>
      <c r="G71" s="4"/>
      <c r="H71" s="7">
        <v>45170</v>
      </c>
      <c r="I71" s="1"/>
      <c r="J71" s="4">
        <f t="shared" si="3"/>
        <v>212938.35926561052</v>
      </c>
      <c r="K71" s="4">
        <f t="shared" si="4"/>
        <v>205091.10845233343</v>
      </c>
      <c r="L71" s="4">
        <f t="shared" si="5"/>
        <v>220785.61007888761</v>
      </c>
    </row>
    <row r="72" spans="1:12" x14ac:dyDescent="0.35">
      <c r="A72" s="7">
        <v>45200</v>
      </c>
      <c r="B72" s="1"/>
      <c r="C72" s="4">
        <f t="shared" si="0"/>
        <v>243300.02656651969</v>
      </c>
      <c r="D72" s="4">
        <f t="shared" si="1"/>
        <v>232944.43006681904</v>
      </c>
      <c r="E72" s="4">
        <f t="shared" si="2"/>
        <v>253655.62306622035</v>
      </c>
      <c r="F72" s="4"/>
      <c r="G72" s="4"/>
      <c r="H72" s="7">
        <v>45200</v>
      </c>
      <c r="I72" s="1"/>
      <c r="J72" s="4">
        <f t="shared" si="3"/>
        <v>215250.85110686388</v>
      </c>
      <c r="K72" s="4">
        <f t="shared" si="4"/>
        <v>207403.60029358679</v>
      </c>
      <c r="L72" s="4">
        <f t="shared" si="5"/>
        <v>223098.10192014097</v>
      </c>
    </row>
    <row r="73" spans="1:12" x14ac:dyDescent="0.35">
      <c r="A73" s="7">
        <v>45231</v>
      </c>
      <c r="B73" s="1"/>
      <c r="C73" s="4">
        <f t="shared" si="0"/>
        <v>248414.85167752343</v>
      </c>
      <c r="D73" s="4">
        <f t="shared" si="1"/>
        <v>238059.25517782278</v>
      </c>
      <c r="E73" s="4">
        <f t="shared" si="2"/>
        <v>258770.44817722408</v>
      </c>
      <c r="F73" s="4"/>
      <c r="G73" s="4"/>
      <c r="H73" s="7">
        <v>45231</v>
      </c>
      <c r="I73" s="1"/>
      <c r="J73" s="4">
        <f t="shared" si="3"/>
        <v>217663.09219454639</v>
      </c>
      <c r="K73" s="4">
        <f t="shared" si="4"/>
        <v>209815.8413812693</v>
      </c>
      <c r="L73" s="4">
        <f t="shared" si="5"/>
        <v>225510.34300782348</v>
      </c>
    </row>
    <row r="74" spans="1:12" x14ac:dyDescent="0.35">
      <c r="A74" s="7">
        <v>45261</v>
      </c>
      <c r="B74" s="1"/>
      <c r="C74" s="4">
        <f t="shared" si="0"/>
        <v>255587.63596893864</v>
      </c>
      <c r="D74" s="4">
        <f t="shared" si="1"/>
        <v>245232.03946923799</v>
      </c>
      <c r="E74" s="4">
        <f t="shared" si="2"/>
        <v>265943.23246863933</v>
      </c>
      <c r="F74" s="4"/>
      <c r="G74" s="4"/>
      <c r="H74" s="7">
        <v>45261</v>
      </c>
      <c r="I74" s="1"/>
      <c r="J74" s="4">
        <f t="shared" si="3"/>
        <v>220023.6081490916</v>
      </c>
      <c r="K74" s="4">
        <f t="shared" si="4"/>
        <v>212176.35733581451</v>
      </c>
      <c r="L74" s="4">
        <f t="shared" si="5"/>
        <v>227870.85896236869</v>
      </c>
    </row>
    <row r="75" spans="1:12" x14ac:dyDescent="0.35">
      <c r="A75" s="7">
        <v>45292</v>
      </c>
      <c r="B75" s="1"/>
      <c r="C75" s="4">
        <f t="shared" si="0"/>
        <v>219165.15616154674</v>
      </c>
      <c r="D75" s="4">
        <f t="shared" si="1"/>
        <v>208809.55966184608</v>
      </c>
      <c r="E75" s="4">
        <f t="shared" si="2"/>
        <v>229520.75266124739</v>
      </c>
      <c r="F75" s="4"/>
      <c r="G75" s="4"/>
      <c r="H75" s="7">
        <v>45292</v>
      </c>
      <c r="I75" s="1"/>
      <c r="J75" s="4">
        <f t="shared" si="3"/>
        <v>220613.65347639465</v>
      </c>
      <c r="K75" s="4">
        <f t="shared" si="4"/>
        <v>212766.40266311757</v>
      </c>
      <c r="L75" s="4">
        <f t="shared" si="5"/>
        <v>228460.90428967174</v>
      </c>
    </row>
    <row r="76" spans="1:12" x14ac:dyDescent="0.35">
      <c r="A76" s="7">
        <v>45323</v>
      </c>
      <c r="B76" s="1"/>
      <c r="C76" s="4">
        <f t="shared" si="0"/>
        <v>223401.34672557926</v>
      </c>
      <c r="D76" s="4">
        <f t="shared" si="1"/>
        <v>213045.75022587861</v>
      </c>
      <c r="E76" s="4">
        <f t="shared" si="2"/>
        <v>233756.94322527992</v>
      </c>
      <c r="F76" s="4"/>
      <c r="G76" s="4"/>
      <c r="H76" s="7">
        <v>45323</v>
      </c>
      <c r="I76" s="1"/>
      <c r="J76" s="4">
        <f t="shared" si="3"/>
        <v>223021.26951637142</v>
      </c>
      <c r="K76" s="4">
        <f t="shared" si="4"/>
        <v>215174.01870309433</v>
      </c>
      <c r="L76" s="4">
        <f t="shared" si="5"/>
        <v>230868.52032964851</v>
      </c>
    </row>
    <row r="77" spans="1:12" x14ac:dyDescent="0.35">
      <c r="A77" s="7">
        <v>45352</v>
      </c>
      <c r="B77" s="1"/>
      <c r="C77" s="4">
        <f t="shared" si="0"/>
        <v>231750.44516821395</v>
      </c>
      <c r="D77" s="4">
        <f t="shared" si="1"/>
        <v>221394.8486685133</v>
      </c>
      <c r="E77" s="4">
        <f t="shared" si="2"/>
        <v>242106.0416679146</v>
      </c>
      <c r="F77" s="4"/>
      <c r="G77" s="4"/>
      <c r="H77" s="7">
        <v>45352</v>
      </c>
      <c r="I77" s="1"/>
      <c r="J77" s="4">
        <f t="shared" si="3"/>
        <v>225316.79983102245</v>
      </c>
      <c r="K77" s="4">
        <f t="shared" si="4"/>
        <v>217469.54901774536</v>
      </c>
      <c r="L77" s="4">
        <f t="shared" si="5"/>
        <v>233164.05064429954</v>
      </c>
    </row>
    <row r="78" spans="1:12" x14ac:dyDescent="0.35">
      <c r="A78" s="7">
        <v>45383</v>
      </c>
      <c r="B78" s="1"/>
      <c r="C78" s="4">
        <f t="shared" si="0"/>
        <v>239764.73104256517</v>
      </c>
      <c r="D78" s="4">
        <f t="shared" si="1"/>
        <v>229409.13454286451</v>
      </c>
      <c r="E78" s="4">
        <f t="shared" si="2"/>
        <v>250120.32754226582</v>
      </c>
      <c r="F78" s="4"/>
      <c r="G78" s="4"/>
      <c r="H78" s="7">
        <v>45383</v>
      </c>
      <c r="I78" s="1"/>
      <c r="J78" s="4">
        <f t="shared" si="3"/>
        <v>227765.82395354719</v>
      </c>
      <c r="K78" s="4">
        <f t="shared" si="4"/>
        <v>219918.57314027011</v>
      </c>
      <c r="L78" s="4">
        <f t="shared" si="5"/>
        <v>235613.07476682428</v>
      </c>
    </row>
    <row r="79" spans="1:12" x14ac:dyDescent="0.35">
      <c r="A79" s="7">
        <v>45413</v>
      </c>
      <c r="B79" s="1"/>
      <c r="C79" s="4">
        <f t="shared" si="0"/>
        <v>246691.07671317898</v>
      </c>
      <c r="D79" s="4">
        <f t="shared" si="1"/>
        <v>236335.48021347832</v>
      </c>
      <c r="E79" s="4">
        <f t="shared" si="2"/>
        <v>257046.67321287963</v>
      </c>
      <c r="F79" s="4"/>
      <c r="G79" s="4"/>
      <c r="H79" s="7">
        <v>45413</v>
      </c>
      <c r="I79" s="1"/>
      <c r="J79" s="4">
        <f t="shared" si="3"/>
        <v>230131.68277771288</v>
      </c>
      <c r="K79" s="4">
        <f t="shared" si="4"/>
        <v>222284.43196443579</v>
      </c>
      <c r="L79" s="4">
        <f t="shared" si="5"/>
        <v>237978.93359098997</v>
      </c>
    </row>
    <row r="80" spans="1:12" x14ac:dyDescent="0.35">
      <c r="A80" s="7">
        <v>45444</v>
      </c>
      <c r="B80" s="1"/>
      <c r="C80" s="4">
        <f t="shared" si="0"/>
        <v>248618.1963617022</v>
      </c>
      <c r="D80" s="4">
        <f t="shared" si="1"/>
        <v>238262.59986200155</v>
      </c>
      <c r="E80" s="4">
        <f t="shared" si="2"/>
        <v>258973.79286140285</v>
      </c>
      <c r="F80" s="4"/>
      <c r="G80" s="4"/>
      <c r="H80" s="7">
        <v>45444</v>
      </c>
      <c r="I80" s="1"/>
      <c r="J80" s="4">
        <f t="shared" si="3"/>
        <v>232650.60451848395</v>
      </c>
      <c r="K80" s="4">
        <f t="shared" si="4"/>
        <v>224803.35370520686</v>
      </c>
      <c r="L80" s="4">
        <f t="shared" si="5"/>
        <v>240497.85533176103</v>
      </c>
    </row>
    <row r="81" spans="1:12" x14ac:dyDescent="0.35">
      <c r="A81" s="7">
        <v>45474</v>
      </c>
      <c r="B81" s="1"/>
      <c r="C81" s="4">
        <f t="shared" si="0"/>
        <v>251699.08739417579</v>
      </c>
      <c r="D81" s="4">
        <f t="shared" si="1"/>
        <v>241343.49089447514</v>
      </c>
      <c r="E81" s="4">
        <f t="shared" si="2"/>
        <v>262054.68389387644</v>
      </c>
      <c r="F81" s="4"/>
      <c r="G81" s="4"/>
      <c r="H81" s="7">
        <v>45474</v>
      </c>
      <c r="I81" s="1"/>
      <c r="J81" s="4">
        <f t="shared" si="3"/>
        <v>235049.02479615642</v>
      </c>
      <c r="K81" s="4">
        <f t="shared" si="4"/>
        <v>227201.77398287933</v>
      </c>
      <c r="L81" s="4">
        <f t="shared" si="5"/>
        <v>242896.27560943351</v>
      </c>
    </row>
    <row r="82" spans="1:12" x14ac:dyDescent="0.35">
      <c r="A82" s="7">
        <v>45505</v>
      </c>
      <c r="B82" s="1"/>
      <c r="C82" s="4">
        <f t="shared" si="0"/>
        <v>257878.5215871816</v>
      </c>
      <c r="D82" s="4">
        <f t="shared" si="1"/>
        <v>247522.92508748095</v>
      </c>
      <c r="E82" s="4">
        <f t="shared" si="2"/>
        <v>268234.11808688228</v>
      </c>
      <c r="F82" s="4"/>
      <c r="G82" s="4"/>
      <c r="H82" s="7">
        <v>45505</v>
      </c>
      <c r="I82" s="1"/>
      <c r="J82" s="4">
        <f t="shared" si="3"/>
        <v>237508.50230865102</v>
      </c>
      <c r="K82" s="4">
        <f t="shared" si="4"/>
        <v>229661.25149537393</v>
      </c>
      <c r="L82" s="4">
        <f t="shared" si="5"/>
        <v>245355.75312192811</v>
      </c>
    </row>
    <row r="83" spans="1:12" x14ac:dyDescent="0.35">
      <c r="A83" s="7">
        <v>45536</v>
      </c>
      <c r="B83" s="1"/>
      <c r="C83" s="4">
        <f t="shared" si="0"/>
        <v>263305.60196197307</v>
      </c>
      <c r="D83" s="4">
        <f t="shared" si="1"/>
        <v>252950.00546227241</v>
      </c>
      <c r="E83" s="4">
        <f t="shared" si="2"/>
        <v>273661.19846167375</v>
      </c>
      <c r="F83" s="4"/>
      <c r="G83" s="4"/>
      <c r="H83" s="7">
        <v>45536</v>
      </c>
      <c r="I83" s="1"/>
      <c r="J83" s="4">
        <f t="shared" si="3"/>
        <v>240080.28260577534</v>
      </c>
      <c r="K83" s="4">
        <f t="shared" si="4"/>
        <v>232233.03179249825</v>
      </c>
      <c r="L83" s="4">
        <f t="shared" si="5"/>
        <v>247927.53341905243</v>
      </c>
    </row>
    <row r="84" spans="1:12" x14ac:dyDescent="0.35">
      <c r="A84" s="7">
        <v>45566</v>
      </c>
      <c r="B84" s="1"/>
      <c r="C84" s="4">
        <f t="shared" si="0"/>
        <v>271118.73881724331</v>
      </c>
      <c r="D84" s="4">
        <f t="shared" si="1"/>
        <v>260763.14231754266</v>
      </c>
      <c r="E84" s="4">
        <f t="shared" si="2"/>
        <v>281474.33531694399</v>
      </c>
      <c r="F84" s="4"/>
      <c r="G84" s="4"/>
      <c r="H84" s="7">
        <v>45566</v>
      </c>
      <c r="I84" s="1"/>
      <c r="J84" s="4">
        <f t="shared" si="3"/>
        <v>242668.17839297481</v>
      </c>
      <c r="K84" s="4">
        <f t="shared" si="4"/>
        <v>234820.92757969772</v>
      </c>
      <c r="L84" s="4">
        <f t="shared" si="5"/>
        <v>250515.42920625189</v>
      </c>
    </row>
    <row r="85" spans="1:12" x14ac:dyDescent="0.35">
      <c r="A85" s="7">
        <v>45597</v>
      </c>
      <c r="B85" s="1"/>
      <c r="C85" s="4">
        <f t="shared" si="0"/>
        <v>276545.95398248557</v>
      </c>
      <c r="D85" s="4">
        <f t="shared" si="1"/>
        <v>266190.35748278489</v>
      </c>
      <c r="E85" s="4">
        <f t="shared" si="2"/>
        <v>286901.55048218626</v>
      </c>
      <c r="F85" s="4"/>
      <c r="G85" s="4"/>
      <c r="H85" s="7">
        <v>45597</v>
      </c>
      <c r="I85" s="1"/>
      <c r="J85" s="4">
        <f t="shared" si="3"/>
        <v>245331.93011795453</v>
      </c>
      <c r="K85" s="4">
        <f t="shared" si="4"/>
        <v>237484.67930467744</v>
      </c>
      <c r="L85" s="4">
        <f t="shared" si="5"/>
        <v>253179.18093123162</v>
      </c>
    </row>
    <row r="86" spans="1:12" x14ac:dyDescent="0.35">
      <c r="A86" s="7">
        <v>45627</v>
      </c>
      <c r="B86" s="1"/>
      <c r="C86" s="4">
        <f t="shared" si="0"/>
        <v>284264.81546173629</v>
      </c>
      <c r="D86" s="4">
        <f t="shared" si="1"/>
        <v>273909.21896203561</v>
      </c>
      <c r="E86" s="4">
        <f t="shared" si="2"/>
        <v>294620.41196143697</v>
      </c>
      <c r="F86" s="4"/>
      <c r="G86" s="4"/>
      <c r="H86" s="7">
        <v>45627</v>
      </c>
      <c r="I86" s="1"/>
      <c r="J86" s="4">
        <f t="shared" si="3"/>
        <v>247944.67647521454</v>
      </c>
      <c r="K86" s="4">
        <f t="shared" si="4"/>
        <v>240097.42566193745</v>
      </c>
      <c r="L86" s="4">
        <f t="shared" si="5"/>
        <v>255791.92728849163</v>
      </c>
    </row>
    <row r="87" spans="1:12" x14ac:dyDescent="0.35">
      <c r="A87" s="7">
        <v>45658</v>
      </c>
      <c r="B87" s="1"/>
      <c r="C87" s="4">
        <f t="shared" si="0"/>
        <v>243524.20543315323</v>
      </c>
      <c r="D87" s="4">
        <f t="shared" si="1"/>
        <v>233168.60893345258</v>
      </c>
      <c r="E87" s="4">
        <f t="shared" si="2"/>
        <v>253879.80193285388</v>
      </c>
      <c r="F87" s="4"/>
      <c r="G87" s="4"/>
      <c r="H87" s="7">
        <v>45658</v>
      </c>
      <c r="I87" s="1"/>
      <c r="J87" s="4">
        <f t="shared" si="3"/>
        <v>248571.45919963799</v>
      </c>
      <c r="K87" s="4">
        <f t="shared" si="4"/>
        <v>240724.2083863609</v>
      </c>
      <c r="L87" s="4">
        <f t="shared" si="5"/>
        <v>256418.71001291508</v>
      </c>
    </row>
    <row r="88" spans="1:12" x14ac:dyDescent="0.35">
      <c r="A88" s="7">
        <v>45689</v>
      </c>
      <c r="B88" s="1"/>
      <c r="C88" s="4">
        <f t="shared" si="0"/>
        <v>247999.66021420356</v>
      </c>
      <c r="D88" s="4">
        <f t="shared" si="1"/>
        <v>237644.0637145029</v>
      </c>
      <c r="E88" s="4">
        <f t="shared" si="2"/>
        <v>258355.25671390421</v>
      </c>
      <c r="F88" s="4"/>
      <c r="G88" s="4"/>
      <c r="H88" s="7">
        <v>45689</v>
      </c>
      <c r="I88" s="1"/>
      <c r="J88" s="4">
        <f t="shared" si="3"/>
        <v>251269.86396975812</v>
      </c>
      <c r="K88" s="4">
        <f t="shared" si="4"/>
        <v>243422.61315648103</v>
      </c>
      <c r="L88" s="4">
        <f t="shared" si="5"/>
        <v>259117.11478303521</v>
      </c>
    </row>
    <row r="89" spans="1:12" x14ac:dyDescent="0.35">
      <c r="A89" s="7">
        <v>45717</v>
      </c>
      <c r="B89" s="1"/>
      <c r="C89" s="4">
        <f t="shared" si="0"/>
        <v>256978.24447957615</v>
      </c>
      <c r="D89" s="4">
        <f t="shared" si="1"/>
        <v>246622.6479798755</v>
      </c>
      <c r="E89" s="4">
        <f t="shared" si="2"/>
        <v>267333.84097927681</v>
      </c>
      <c r="F89" s="4"/>
      <c r="G89" s="4"/>
      <c r="H89" s="7">
        <v>45717</v>
      </c>
      <c r="I89" s="1"/>
      <c r="J89" s="4">
        <f t="shared" si="3"/>
        <v>253690.23309297487</v>
      </c>
      <c r="K89" s="4">
        <f t="shared" si="4"/>
        <v>245842.98227969778</v>
      </c>
      <c r="L89" s="4">
        <f t="shared" si="5"/>
        <v>261537.48390625196</v>
      </c>
    </row>
    <row r="90" spans="1:12" x14ac:dyDescent="0.35">
      <c r="A90" s="7">
        <v>45748</v>
      </c>
      <c r="B90" s="1"/>
      <c r="C90" s="4">
        <f t="shared" si="0"/>
        <v>265625.84891777381</v>
      </c>
      <c r="D90" s="4">
        <f t="shared" si="1"/>
        <v>255270.25241807316</v>
      </c>
      <c r="E90" s="4">
        <f t="shared" si="2"/>
        <v>275981.44541747449</v>
      </c>
      <c r="F90" s="4"/>
      <c r="G90" s="4"/>
      <c r="H90" s="7">
        <v>45748</v>
      </c>
      <c r="I90" s="1"/>
      <c r="J90" s="4">
        <f t="shared" si="3"/>
        <v>256232.28571128077</v>
      </c>
      <c r="K90" s="4">
        <f t="shared" si="4"/>
        <v>248385.03489800368</v>
      </c>
      <c r="L90" s="4">
        <f t="shared" si="5"/>
        <v>264079.53652455786</v>
      </c>
    </row>
    <row r="91" spans="1:12" x14ac:dyDescent="0.35">
      <c r="A91" s="7">
        <v>45778</v>
      </c>
      <c r="B91" s="1"/>
      <c r="C91" s="4">
        <f t="shared" si="0"/>
        <v>273065.45779009053</v>
      </c>
      <c r="D91" s="4">
        <f t="shared" si="1"/>
        <v>262709.86129038985</v>
      </c>
      <c r="E91" s="4">
        <f t="shared" si="2"/>
        <v>283421.05428979121</v>
      </c>
      <c r="F91" s="4"/>
      <c r="G91" s="4"/>
      <c r="H91" s="7">
        <v>45778</v>
      </c>
      <c r="I91" s="1"/>
      <c r="J91" s="4">
        <f t="shared" si="3"/>
        <v>258573.58163667578</v>
      </c>
      <c r="K91" s="4">
        <f t="shared" si="4"/>
        <v>250726.33082339869</v>
      </c>
      <c r="L91" s="4">
        <f t="shared" si="5"/>
        <v>266420.83244995284</v>
      </c>
    </row>
    <row r="92" spans="1:12" x14ac:dyDescent="0.35">
      <c r="A92" s="7">
        <v>45809</v>
      </c>
      <c r="B92" s="1"/>
      <c r="C92" s="4">
        <f t="shared" si="0"/>
        <v>274959.42591221922</v>
      </c>
      <c r="D92" s="4">
        <f t="shared" si="1"/>
        <v>264603.82941251853</v>
      </c>
      <c r="E92" s="4">
        <f t="shared" si="2"/>
        <v>285315.0224119199</v>
      </c>
      <c r="F92" s="4"/>
      <c r="G92" s="4"/>
      <c r="H92" s="7">
        <v>45809</v>
      </c>
      <c r="I92" s="1"/>
      <c r="J92" s="4">
        <f t="shared" si="3"/>
        <v>260996.82701087001</v>
      </c>
      <c r="K92" s="4">
        <f t="shared" si="4"/>
        <v>253149.57619759292</v>
      </c>
      <c r="L92" s="4">
        <f t="shared" si="5"/>
        <v>268844.07782414707</v>
      </c>
    </row>
    <row r="93" spans="1:12" x14ac:dyDescent="0.35">
      <c r="A93" s="7">
        <v>45839</v>
      </c>
      <c r="B93" s="1"/>
      <c r="C93" s="4">
        <f t="shared" si="0"/>
        <v>278136.51491698029</v>
      </c>
      <c r="D93" s="4">
        <f t="shared" si="1"/>
        <v>267780.91841727961</v>
      </c>
      <c r="E93" s="4">
        <f t="shared" si="2"/>
        <v>288492.11141668097</v>
      </c>
      <c r="F93" s="4"/>
      <c r="G93" s="4"/>
      <c r="H93" s="7">
        <v>45839</v>
      </c>
      <c r="I93" s="1"/>
      <c r="J93" s="4">
        <f t="shared" si="3"/>
        <v>263081.94864659925</v>
      </c>
      <c r="K93" s="4">
        <f t="shared" si="4"/>
        <v>255234.69783332216</v>
      </c>
      <c r="L93" s="4">
        <f t="shared" si="5"/>
        <v>270929.19945987634</v>
      </c>
    </row>
    <row r="94" spans="1:12" x14ac:dyDescent="0.35">
      <c r="A94" s="7">
        <v>45870</v>
      </c>
      <c r="B94" s="1"/>
      <c r="C94" s="4">
        <f t="shared" si="0"/>
        <v>284725.51316621009</v>
      </c>
      <c r="D94" s="4">
        <f t="shared" si="1"/>
        <v>274369.91666650941</v>
      </c>
      <c r="E94" s="4">
        <f t="shared" si="2"/>
        <v>295081.10966591077</v>
      </c>
      <c r="F94" s="4"/>
      <c r="G94" s="4"/>
      <c r="H94" s="7">
        <v>45870</v>
      </c>
      <c r="I94" s="1"/>
      <c r="J94" s="4">
        <f t="shared" si="3"/>
        <v>265027.15790180262</v>
      </c>
      <c r="K94" s="4">
        <f t="shared" si="4"/>
        <v>257179.90708852554</v>
      </c>
      <c r="L94" s="4">
        <f t="shared" si="5"/>
        <v>272874.40871507971</v>
      </c>
    </row>
    <row r="95" spans="1:12" x14ac:dyDescent="0.35">
      <c r="A95" s="7">
        <v>45901</v>
      </c>
      <c r="B95" s="1"/>
      <c r="C95" s="4">
        <f t="shared" si="0"/>
        <v>290477.33945353597</v>
      </c>
      <c r="D95" s="4">
        <f t="shared" si="1"/>
        <v>280121.74295383529</v>
      </c>
      <c r="E95" s="4">
        <f t="shared" si="2"/>
        <v>300832.93595323665</v>
      </c>
      <c r="F95" s="4"/>
      <c r="G95" s="4"/>
      <c r="H95" s="7">
        <v>45901</v>
      </c>
      <c r="I95" s="1"/>
      <c r="J95" s="4">
        <f t="shared" si="3"/>
        <v>266715.58460238855</v>
      </c>
      <c r="K95" s="4">
        <f t="shared" si="4"/>
        <v>258868.33378911146</v>
      </c>
      <c r="L95" s="4">
        <f t="shared" si="5"/>
        <v>274562.83541566564</v>
      </c>
    </row>
    <row r="96" spans="1:12" x14ac:dyDescent="0.35">
      <c r="A96" s="7">
        <v>45931</v>
      </c>
      <c r="B96" s="1"/>
      <c r="C96" s="4">
        <f t="shared" si="0"/>
        <v>298861.44365744619</v>
      </c>
      <c r="D96" s="4">
        <f t="shared" si="1"/>
        <v>288505.84715774551</v>
      </c>
      <c r="E96" s="4">
        <f t="shared" si="2"/>
        <v>309217.04015714687</v>
      </c>
      <c r="F96" s="4"/>
      <c r="G96" s="4"/>
      <c r="H96" s="7">
        <v>45931</v>
      </c>
      <c r="I96" s="1"/>
      <c r="J96" s="4">
        <f t="shared" si="3"/>
        <v>267849.44680728437</v>
      </c>
      <c r="K96" s="4">
        <f t="shared" si="4"/>
        <v>260002.19599400728</v>
      </c>
      <c r="L96" s="4">
        <f t="shared" si="5"/>
        <v>275696.69762056146</v>
      </c>
    </row>
    <row r="97" spans="1:12" x14ac:dyDescent="0.35">
      <c r="A97" s="7">
        <v>45962</v>
      </c>
      <c r="B97" s="1"/>
      <c r="C97" s="4">
        <f t="shared" si="0"/>
        <v>304600.19535218808</v>
      </c>
      <c r="D97" s="4">
        <f t="shared" si="1"/>
        <v>294244.5988524874</v>
      </c>
      <c r="E97" s="4">
        <f t="shared" si="2"/>
        <v>314955.79185188876</v>
      </c>
      <c r="F97" s="4"/>
      <c r="G97" s="4"/>
      <c r="H97" s="7">
        <v>45962</v>
      </c>
      <c r="I97" s="1"/>
      <c r="J97" s="4">
        <f t="shared" si="3"/>
        <v>268579.57731541112</v>
      </c>
      <c r="K97" s="4">
        <f t="shared" si="4"/>
        <v>260732.32650213403</v>
      </c>
      <c r="L97" s="4">
        <f t="shared" si="5"/>
        <v>276426.82812868821</v>
      </c>
    </row>
    <row r="98" spans="1:12" x14ac:dyDescent="0.35">
      <c r="A98" s="7">
        <v>45992</v>
      </c>
      <c r="B98" s="1"/>
      <c r="C98" s="4">
        <f t="shared" si="0"/>
        <v>312863.64200510044</v>
      </c>
      <c r="D98" s="4">
        <f t="shared" si="1"/>
        <v>302508.04550539976</v>
      </c>
      <c r="E98" s="4">
        <f t="shared" si="2"/>
        <v>323219.23850480112</v>
      </c>
      <c r="F98" s="4"/>
      <c r="G98" s="4"/>
      <c r="H98" s="7">
        <v>45992</v>
      </c>
      <c r="I98" s="1"/>
      <c r="J98" s="4">
        <f t="shared" si="3"/>
        <v>268425.58891904465</v>
      </c>
      <c r="K98" s="4">
        <f t="shared" si="4"/>
        <v>260578.33810576756</v>
      </c>
      <c r="L98" s="4">
        <f t="shared" si="5"/>
        <v>276272.83973232174</v>
      </c>
    </row>
    <row r="99" spans="1:12" x14ac:dyDescent="0.35">
      <c r="A99" s="7">
        <v>46023</v>
      </c>
      <c r="B99" s="1"/>
      <c r="C99" s="4">
        <f t="shared" si="0"/>
        <v>267816.69992532895</v>
      </c>
      <c r="D99" s="4">
        <f t="shared" si="1"/>
        <v>257461.1034256283</v>
      </c>
      <c r="E99" s="4">
        <f t="shared" si="2"/>
        <v>278172.29642502964</v>
      </c>
      <c r="F99" s="4"/>
      <c r="G99" s="4"/>
      <c r="H99" s="7">
        <v>46023</v>
      </c>
      <c r="I99" s="1"/>
      <c r="J99" s="4">
        <f t="shared" si="3"/>
        <v>265600.50415721204</v>
      </c>
      <c r="K99" s="4">
        <f t="shared" si="4"/>
        <v>257753.25334393495</v>
      </c>
      <c r="L99" s="4">
        <f t="shared" si="5"/>
        <v>273447.75497048913</v>
      </c>
    </row>
    <row r="100" spans="1:12" x14ac:dyDescent="0.35">
      <c r="A100" s="7">
        <v>46054</v>
      </c>
      <c r="B100" s="1"/>
      <c r="C100" s="4">
        <f t="shared" si="0"/>
        <v>272530.76519602857</v>
      </c>
      <c r="D100" s="4">
        <f t="shared" si="1"/>
        <v>262175.16869632789</v>
      </c>
      <c r="E100" s="4">
        <f t="shared" si="2"/>
        <v>282886.36169572925</v>
      </c>
      <c r="F100" s="4"/>
      <c r="G100" s="4"/>
      <c r="H100" s="7">
        <v>46054</v>
      </c>
      <c r="I100" s="1"/>
      <c r="J100" s="4">
        <f t="shared" si="3"/>
        <v>264170.83481079398</v>
      </c>
      <c r="K100" s="4">
        <f t="shared" si="4"/>
        <v>256323.58399751689</v>
      </c>
      <c r="L100" s="4">
        <f t="shared" si="5"/>
        <v>272018.08562407107</v>
      </c>
    </row>
    <row r="101" spans="1:12" x14ac:dyDescent="0.35">
      <c r="A101" s="7">
        <v>46082</v>
      </c>
      <c r="B101" s="1"/>
      <c r="C101" s="4">
        <f t="shared" si="0"/>
        <v>282206.04379093833</v>
      </c>
      <c r="D101" s="4">
        <f t="shared" si="1"/>
        <v>271850.44729123765</v>
      </c>
      <c r="E101" s="4">
        <f t="shared" si="2"/>
        <v>292561.64029063901</v>
      </c>
      <c r="F101" s="4"/>
      <c r="G101" s="4"/>
      <c r="H101" s="7">
        <v>46082</v>
      </c>
      <c r="I101" s="1"/>
      <c r="J101" s="4">
        <f t="shared" si="3"/>
        <v>261834.65146092986</v>
      </c>
      <c r="K101" s="4">
        <f t="shared" si="4"/>
        <v>253987.40064765277</v>
      </c>
      <c r="L101" s="4">
        <f t="shared" si="5"/>
        <v>269681.90227420692</v>
      </c>
    </row>
    <row r="102" spans="1:12" x14ac:dyDescent="0.35">
      <c r="A102" s="7">
        <v>46113</v>
      </c>
      <c r="B102" s="1"/>
      <c r="C102" s="4">
        <f t="shared" si="0"/>
        <v>291486.96679298289</v>
      </c>
      <c r="D102" s="4">
        <f t="shared" si="1"/>
        <v>281131.37029328221</v>
      </c>
      <c r="E102" s="4">
        <f t="shared" si="2"/>
        <v>301842.56329268357</v>
      </c>
      <c r="F102" s="4"/>
      <c r="G102" s="4"/>
      <c r="H102" s="7">
        <v>46113</v>
      </c>
      <c r="I102" s="1"/>
      <c r="J102" s="4">
        <f t="shared" si="3"/>
        <v>260014.18430841115</v>
      </c>
      <c r="K102" s="4">
        <f t="shared" si="4"/>
        <v>252166.93349513406</v>
      </c>
      <c r="L102" s="4">
        <f t="shared" si="5"/>
        <v>267861.43512168824</v>
      </c>
    </row>
    <row r="103" spans="1:12" x14ac:dyDescent="0.35">
      <c r="A103" s="7">
        <v>46143</v>
      </c>
      <c r="B103" s="1"/>
      <c r="C103" s="4">
        <f t="shared" si="0"/>
        <v>299439.83886700252</v>
      </c>
      <c r="D103" s="4">
        <f t="shared" si="1"/>
        <v>289084.24236730183</v>
      </c>
      <c r="E103" s="4">
        <f t="shared" si="2"/>
        <v>309795.4353667032</v>
      </c>
      <c r="F103" s="4"/>
      <c r="G103" s="4"/>
      <c r="H103" s="7">
        <v>46143</v>
      </c>
      <c r="I103" s="1"/>
      <c r="J103" s="4">
        <f t="shared" si="3"/>
        <v>257873.88519399328</v>
      </c>
      <c r="K103" s="4">
        <f t="shared" si="4"/>
        <v>250026.63438071619</v>
      </c>
      <c r="L103" s="4">
        <f t="shared" si="5"/>
        <v>265721.13600727037</v>
      </c>
    </row>
    <row r="104" spans="1:12" x14ac:dyDescent="0.35">
      <c r="A104" s="7">
        <v>46174</v>
      </c>
      <c r="B104" s="1"/>
      <c r="C104" s="4">
        <f t="shared" si="0"/>
        <v>301300.65546273568</v>
      </c>
      <c r="D104" s="4">
        <f t="shared" si="1"/>
        <v>290945.058963035</v>
      </c>
      <c r="E104" s="4">
        <f t="shared" si="2"/>
        <v>311656.25196243636</v>
      </c>
      <c r="F104" s="4"/>
      <c r="G104" s="4"/>
      <c r="H104" s="7">
        <v>46174</v>
      </c>
      <c r="I104" s="1"/>
      <c r="J104" s="4">
        <f t="shared" si="3"/>
        <v>255858.56540152532</v>
      </c>
      <c r="K104" s="4">
        <f t="shared" si="4"/>
        <v>248011.31458824823</v>
      </c>
      <c r="L104" s="4">
        <f t="shared" si="5"/>
        <v>263705.81621480238</v>
      </c>
    </row>
    <row r="105" spans="1:12" x14ac:dyDescent="0.35">
      <c r="A105" s="7">
        <v>46204</v>
      </c>
      <c r="B105" s="1"/>
      <c r="C105" s="4">
        <f t="shared" si="0"/>
        <v>304573.94243978435</v>
      </c>
      <c r="D105" s="4">
        <f t="shared" si="1"/>
        <v>294218.34594008367</v>
      </c>
      <c r="E105" s="4">
        <f t="shared" si="2"/>
        <v>314929.53893948504</v>
      </c>
      <c r="F105" s="4"/>
      <c r="G105" s="4"/>
      <c r="H105" s="7">
        <v>46204</v>
      </c>
      <c r="I105" s="1"/>
      <c r="J105" s="4">
        <f t="shared" si="3"/>
        <v>253791.8392127805</v>
      </c>
      <c r="K105" s="4">
        <f t="shared" si="4"/>
        <v>245944.58839950341</v>
      </c>
      <c r="L105" s="4">
        <f t="shared" si="5"/>
        <v>261639.09002605759</v>
      </c>
    </row>
    <row r="106" spans="1:12" x14ac:dyDescent="0.35">
      <c r="A106" s="7">
        <v>46235</v>
      </c>
      <c r="B106" s="1"/>
      <c r="C106" s="4">
        <f t="shared" si="0"/>
        <v>311572.5047452391</v>
      </c>
      <c r="D106" s="4">
        <f t="shared" si="1"/>
        <v>301216.90824553842</v>
      </c>
      <c r="E106" s="4">
        <f t="shared" si="2"/>
        <v>321928.10124493978</v>
      </c>
      <c r="F106" s="4"/>
      <c r="G106" s="4"/>
      <c r="H106" s="7">
        <v>46235</v>
      </c>
      <c r="I106" s="1"/>
      <c r="J106" s="4">
        <f t="shared" si="3"/>
        <v>251989.16062030772</v>
      </c>
      <c r="K106" s="4">
        <f t="shared" si="4"/>
        <v>244141.90980703064</v>
      </c>
      <c r="L106" s="4">
        <f t="shared" si="5"/>
        <v>259836.41143358481</v>
      </c>
    </row>
    <row r="107" spans="1:12" x14ac:dyDescent="0.35">
      <c r="A107" s="7">
        <v>46266</v>
      </c>
      <c r="B107" s="1"/>
      <c r="C107" s="4">
        <f t="shared" si="0"/>
        <v>317649.07694509841</v>
      </c>
      <c r="D107" s="4">
        <f t="shared" si="1"/>
        <v>307293.48044539773</v>
      </c>
      <c r="E107" s="4">
        <f t="shared" si="2"/>
        <v>328004.67344479909</v>
      </c>
      <c r="F107" s="4"/>
      <c r="G107" s="4"/>
      <c r="H107" s="7">
        <v>46266</v>
      </c>
      <c r="I107" s="1"/>
      <c r="J107" s="4">
        <f t="shared" si="3"/>
        <v>250058.56868572551</v>
      </c>
      <c r="K107" s="4">
        <f t="shared" si="4"/>
        <v>242211.31787244842</v>
      </c>
      <c r="L107" s="4">
        <f t="shared" si="5"/>
        <v>257905.81949900259</v>
      </c>
    </row>
    <row r="108" spans="1:12" x14ac:dyDescent="0.35">
      <c r="A108" s="7">
        <v>46296</v>
      </c>
      <c r="B108" s="1"/>
      <c r="C108" s="4">
        <f t="shared" si="0"/>
        <v>326604.14849764854</v>
      </c>
      <c r="D108" s="4">
        <f t="shared" si="1"/>
        <v>316248.55199794786</v>
      </c>
      <c r="E108" s="4">
        <f t="shared" si="2"/>
        <v>336959.74499734922</v>
      </c>
      <c r="F108" s="4"/>
      <c r="G108" s="4"/>
      <c r="H108" s="7">
        <v>46296</v>
      </c>
      <c r="I108" s="1"/>
      <c r="J108" s="4">
        <f t="shared" si="3"/>
        <v>250087.15888207086</v>
      </c>
      <c r="K108" s="4">
        <f t="shared" si="4"/>
        <v>242239.90806879377</v>
      </c>
      <c r="L108" s="4">
        <f t="shared" si="5"/>
        <v>257934.40969534795</v>
      </c>
    </row>
    <row r="109" spans="1:12" x14ac:dyDescent="0.35">
      <c r="A109" s="7">
        <v>46327</v>
      </c>
      <c r="B109" s="1"/>
      <c r="C109" s="4">
        <f t="shared" si="0"/>
        <v>332654.43672189058</v>
      </c>
      <c r="D109" s="4">
        <f t="shared" si="1"/>
        <v>322298.8402221899</v>
      </c>
      <c r="E109" s="4">
        <f t="shared" si="2"/>
        <v>343010.03322159126</v>
      </c>
      <c r="F109" s="4"/>
      <c r="G109" s="4"/>
      <c r="H109" s="7">
        <v>46327</v>
      </c>
      <c r="I109" s="1"/>
      <c r="J109" s="4">
        <f t="shared" si="3"/>
        <v>252867.09595458198</v>
      </c>
      <c r="K109" s="4">
        <f t="shared" si="4"/>
        <v>245019.84514130489</v>
      </c>
      <c r="L109" s="4">
        <f t="shared" si="5"/>
        <v>260714.34676785907</v>
      </c>
    </row>
    <row r="110" spans="1:12" x14ac:dyDescent="0.35">
      <c r="A110" s="7">
        <v>46357</v>
      </c>
      <c r="B110" s="1"/>
      <c r="C110" s="4">
        <f t="shared" si="0"/>
        <v>341462.46854846406</v>
      </c>
      <c r="D110" s="4">
        <f t="shared" si="1"/>
        <v>331106.87204876338</v>
      </c>
      <c r="E110" s="4">
        <f t="shared" si="2"/>
        <v>351818.06504816475</v>
      </c>
      <c r="F110" s="4"/>
      <c r="G110" s="4"/>
      <c r="H110" s="7">
        <v>46357</v>
      </c>
      <c r="I110" s="1"/>
      <c r="J110" s="4">
        <f t="shared" si="3"/>
        <v>255022.89834102677</v>
      </c>
      <c r="K110" s="4">
        <f t="shared" si="4"/>
        <v>247175.64752774968</v>
      </c>
      <c r="L110" s="4">
        <f t="shared" si="5"/>
        <v>262870.14915430383</v>
      </c>
    </row>
    <row r="111" spans="1:12" x14ac:dyDescent="0.35">
      <c r="A111" s="7">
        <v>46388</v>
      </c>
      <c r="B111" s="1"/>
      <c r="C111" s="4">
        <f t="shared" si="0"/>
        <v>292109.19441750512</v>
      </c>
      <c r="D111" s="4">
        <f t="shared" si="1"/>
        <v>281753.59791780444</v>
      </c>
      <c r="E111" s="4">
        <f t="shared" si="2"/>
        <v>302464.7909172058</v>
      </c>
      <c r="F111" s="4"/>
      <c r="G111" s="4"/>
      <c r="H111" s="7">
        <v>46388</v>
      </c>
      <c r="I111" s="1"/>
      <c r="J111" s="4">
        <f t="shared" si="3"/>
        <v>255374.20041205146</v>
      </c>
      <c r="K111" s="4">
        <f t="shared" si="4"/>
        <v>247526.94959877437</v>
      </c>
      <c r="L111" s="4">
        <f t="shared" si="5"/>
        <v>263221.45122532855</v>
      </c>
    </row>
    <row r="112" spans="1:12" x14ac:dyDescent="0.35">
      <c r="A112" s="7">
        <v>46419</v>
      </c>
      <c r="B112" s="1"/>
      <c r="C112" s="4">
        <f t="shared" si="0"/>
        <v>297061.87017785321</v>
      </c>
      <c r="D112" s="4">
        <f t="shared" si="1"/>
        <v>286706.27367815253</v>
      </c>
      <c r="E112" s="4">
        <f t="shared" si="2"/>
        <v>307417.46667755389</v>
      </c>
      <c r="F112" s="4"/>
      <c r="G112" s="4"/>
      <c r="H112" s="7">
        <v>46419</v>
      </c>
      <c r="I112" s="1"/>
      <c r="J112" s="4">
        <f t="shared" si="3"/>
        <v>256186.63945531895</v>
      </c>
      <c r="K112" s="4">
        <f t="shared" si="4"/>
        <v>248339.38864204186</v>
      </c>
      <c r="L112" s="4">
        <f t="shared" si="5"/>
        <v>264033.89026859601</v>
      </c>
    </row>
    <row r="113" spans="1:12" x14ac:dyDescent="0.35">
      <c r="A113" s="7">
        <v>46447</v>
      </c>
      <c r="B113" s="1"/>
      <c r="C113" s="4">
        <f t="shared" si="0"/>
        <v>307433.84310230095</v>
      </c>
      <c r="D113" s="4">
        <f t="shared" si="1"/>
        <v>297078.24660260027</v>
      </c>
      <c r="E113" s="4">
        <f t="shared" si="2"/>
        <v>317789.43960200163</v>
      </c>
      <c r="F113" s="4"/>
      <c r="G113" s="4"/>
      <c r="H113" s="7">
        <v>46447</v>
      </c>
      <c r="I113" s="1"/>
      <c r="J113" s="4">
        <f t="shared" si="3"/>
        <v>253663.6664466639</v>
      </c>
      <c r="K113" s="4">
        <f t="shared" si="4"/>
        <v>245816.41563338682</v>
      </c>
      <c r="L113" s="4">
        <f t="shared" si="5"/>
        <v>261510.91725994099</v>
      </c>
    </row>
    <row r="114" spans="1:12" x14ac:dyDescent="0.35">
      <c r="A114" s="7">
        <v>46478</v>
      </c>
      <c r="B114" s="1"/>
      <c r="C114" s="4">
        <f t="shared" si="0"/>
        <v>317348.0846681915</v>
      </c>
      <c r="D114" s="4">
        <f t="shared" si="1"/>
        <v>306992.48816849082</v>
      </c>
      <c r="E114" s="4">
        <f t="shared" si="2"/>
        <v>327703.68116789218</v>
      </c>
      <c r="F114" s="4"/>
      <c r="G114" s="4"/>
      <c r="H114" s="7">
        <v>46478</v>
      </c>
      <c r="I114" s="1"/>
      <c r="J114" s="4">
        <f t="shared" si="3"/>
        <v>249789.33758159075</v>
      </c>
      <c r="K114" s="4">
        <f t="shared" si="4"/>
        <v>241942.08676831366</v>
      </c>
      <c r="L114" s="4">
        <f t="shared" si="5"/>
        <v>257636.58839486784</v>
      </c>
    </row>
    <row r="115" spans="1:12" x14ac:dyDescent="0.35">
      <c r="A115" s="7">
        <v>46508</v>
      </c>
      <c r="B115" s="1"/>
      <c r="C115" s="4">
        <f t="shared" si="0"/>
        <v>325814.21994391404</v>
      </c>
      <c r="D115" s="4">
        <f t="shared" si="1"/>
        <v>315458.62344421336</v>
      </c>
      <c r="E115" s="4">
        <f t="shared" si="2"/>
        <v>336169.81644361472</v>
      </c>
      <c r="F115" s="4"/>
      <c r="G115" s="4"/>
      <c r="H115" s="7">
        <v>46508</v>
      </c>
      <c r="I115" s="1"/>
      <c r="J115" s="4">
        <f t="shared" si="3"/>
        <v>241603.82975396104</v>
      </c>
      <c r="K115" s="4">
        <f t="shared" si="4"/>
        <v>233756.57894068395</v>
      </c>
      <c r="L115" s="4">
        <f t="shared" si="5"/>
        <v>249451.08056723812</v>
      </c>
    </row>
    <row r="116" spans="1:12" x14ac:dyDescent="0.35">
      <c r="A116" s="7">
        <v>46539</v>
      </c>
      <c r="B116" s="1"/>
      <c r="C116" s="4">
        <f t="shared" si="0"/>
        <v>327641.88501325267</v>
      </c>
      <c r="D116" s="4">
        <f t="shared" si="1"/>
        <v>317286.28851355199</v>
      </c>
      <c r="E116" s="4">
        <f t="shared" si="2"/>
        <v>337997.48151295335</v>
      </c>
      <c r="F116" s="4"/>
      <c r="G116" s="4"/>
      <c r="H116" s="7">
        <v>46539</v>
      </c>
      <c r="I116" s="1"/>
      <c r="J116" s="4">
        <f t="shared" si="3"/>
        <v>229335.15113988286</v>
      </c>
      <c r="K116" s="4">
        <f t="shared" si="4"/>
        <v>221487.90032660577</v>
      </c>
      <c r="L116" s="4">
        <f t="shared" si="5"/>
        <v>237182.40195315995</v>
      </c>
    </row>
    <row r="117" spans="1:12" x14ac:dyDescent="0.35">
      <c r="A117" s="7">
        <v>46569</v>
      </c>
      <c r="B117" s="1"/>
      <c r="C117" s="4">
        <f t="shared" si="0"/>
        <v>331011.36996258883</v>
      </c>
      <c r="D117" s="4">
        <f t="shared" si="1"/>
        <v>320655.77346288814</v>
      </c>
      <c r="E117" s="4">
        <f t="shared" si="2"/>
        <v>341366.96646228951</v>
      </c>
      <c r="F117" s="4"/>
      <c r="G117" s="4"/>
      <c r="H117" s="7">
        <v>46569</v>
      </c>
      <c r="I117" s="1"/>
      <c r="J117" s="4">
        <f t="shared" si="3"/>
        <v>210231.73830699714</v>
      </c>
      <c r="K117" s="4">
        <f t="shared" si="4"/>
        <v>202384.48749372005</v>
      </c>
      <c r="L117" s="4">
        <f t="shared" si="5"/>
        <v>218078.98912027423</v>
      </c>
    </row>
    <row r="118" spans="1:12" x14ac:dyDescent="0.35">
      <c r="A118" s="7">
        <v>46600</v>
      </c>
      <c r="B118" s="1"/>
      <c r="C118" s="4">
        <f t="shared" si="0"/>
        <v>338419.49632426759</v>
      </c>
      <c r="D118" s="4">
        <f t="shared" si="1"/>
        <v>328063.89982456691</v>
      </c>
      <c r="E118" s="4">
        <f t="shared" si="2"/>
        <v>348775.09282396827</v>
      </c>
      <c r="F118" s="4"/>
      <c r="G118" s="4"/>
      <c r="H118" s="7">
        <v>46600</v>
      </c>
      <c r="I118" s="1"/>
      <c r="J118" s="4">
        <f t="shared" si="3"/>
        <v>184186.68690545537</v>
      </c>
      <c r="K118" s="4">
        <f t="shared" si="4"/>
        <v>176339.43609217828</v>
      </c>
      <c r="L118" s="4">
        <f t="shared" si="5"/>
        <v>192033.93771873246</v>
      </c>
    </row>
    <row r="119" spans="1:12" x14ac:dyDescent="0.35">
      <c r="A119" s="7">
        <v>46631</v>
      </c>
      <c r="B119" s="1"/>
      <c r="C119" s="4">
        <f t="shared" si="0"/>
        <v>344820.81443666131</v>
      </c>
      <c r="D119" s="4">
        <f t="shared" si="1"/>
        <v>334465.21793696063</v>
      </c>
      <c r="E119" s="4">
        <f t="shared" si="2"/>
        <v>355176.41093636199</v>
      </c>
      <c r="F119" s="4"/>
      <c r="G119" s="4"/>
      <c r="H119" s="7">
        <v>46631</v>
      </c>
      <c r="I119" s="1"/>
      <c r="J119" s="4">
        <f t="shared" si="3"/>
        <v>160687.84033493788</v>
      </c>
      <c r="K119" s="4">
        <f t="shared" si="4"/>
        <v>152840.58952166079</v>
      </c>
      <c r="L119" s="4">
        <f t="shared" si="5"/>
        <v>168535.09114821497</v>
      </c>
    </row>
    <row r="120" spans="1:12" x14ac:dyDescent="0.35">
      <c r="A120" s="7">
        <v>46661</v>
      </c>
      <c r="B120" s="1"/>
      <c r="C120" s="4">
        <f t="shared" si="0"/>
        <v>354346.85333785089</v>
      </c>
      <c r="D120" s="4">
        <f t="shared" si="1"/>
        <v>343991.25683815021</v>
      </c>
      <c r="E120" s="4">
        <f t="shared" si="2"/>
        <v>364702.44983755157</v>
      </c>
      <c r="F120" s="4"/>
      <c r="G120" s="4"/>
      <c r="H120" s="7">
        <v>46661</v>
      </c>
      <c r="I120" s="1"/>
      <c r="J120" s="4">
        <f t="shared" si="3"/>
        <v>161859.74876826728</v>
      </c>
      <c r="K120" s="4">
        <f t="shared" si="4"/>
        <v>154012.49795499019</v>
      </c>
      <c r="L120" s="4">
        <f t="shared" si="5"/>
        <v>169706.99958154437</v>
      </c>
    </row>
    <row r="121" spans="1:12" x14ac:dyDescent="0.35">
      <c r="A121" s="7">
        <v>46692</v>
      </c>
      <c r="B121" s="1"/>
      <c r="C121" s="4">
        <f t="shared" si="0"/>
        <v>360708.67809159361</v>
      </c>
      <c r="D121" s="4">
        <f t="shared" si="1"/>
        <v>350353.08159189293</v>
      </c>
      <c r="E121" s="4">
        <f t="shared" si="2"/>
        <v>371064.27459129429</v>
      </c>
      <c r="F121" s="4"/>
      <c r="G121" s="4"/>
      <c r="H121" s="7">
        <v>46692</v>
      </c>
      <c r="I121" s="1"/>
      <c r="J121" s="4">
        <f t="shared" si="3"/>
        <v>156565.92305180669</v>
      </c>
      <c r="K121" s="4">
        <f t="shared" si="4"/>
        <v>148718.6722385296</v>
      </c>
      <c r="L121" s="4">
        <f t="shared" si="5"/>
        <v>164413.17386508378</v>
      </c>
    </row>
    <row r="122" spans="1:12" x14ac:dyDescent="0.35">
      <c r="A122" s="7">
        <v>46722</v>
      </c>
      <c r="B122" s="1"/>
      <c r="C122" s="4">
        <f t="shared" si="0"/>
        <v>370061.29509182821</v>
      </c>
      <c r="D122" s="4">
        <f t="shared" si="1"/>
        <v>359705.69859212753</v>
      </c>
      <c r="E122" s="4">
        <f t="shared" si="2"/>
        <v>380416.8915915289</v>
      </c>
      <c r="F122" s="4"/>
      <c r="G122" s="4"/>
      <c r="H122" s="7">
        <v>46722</v>
      </c>
      <c r="I122" s="1"/>
      <c r="J122" s="4">
        <f t="shared" si="3"/>
        <v>150271.2138355585</v>
      </c>
      <c r="K122" s="4">
        <f t="shared" si="4"/>
        <v>142423.96302228142</v>
      </c>
      <c r="L122" s="4">
        <f t="shared" si="5"/>
        <v>158118.46464883559</v>
      </c>
    </row>
    <row r="123" spans="1:12" x14ac:dyDescent="0.35">
      <c r="A123" s="5"/>
    </row>
    <row r="124" spans="1:12" x14ac:dyDescent="0.35">
      <c r="A124" s="5"/>
    </row>
    <row r="125" spans="1:12" x14ac:dyDescent="0.35">
      <c r="A125" s="5"/>
    </row>
    <row r="126" spans="1:12" x14ac:dyDescent="0.35">
      <c r="A126" s="5"/>
    </row>
    <row r="127" spans="1:12" x14ac:dyDescent="0.35">
      <c r="A127" s="5"/>
    </row>
    <row r="128" spans="1:12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</sheetData>
  <mergeCells count="2">
    <mergeCell ref="A1:D1"/>
    <mergeCell ref="H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01B6-9D64-4392-82F6-FC5CD25C54D6}">
  <dimension ref="A1:F126"/>
  <sheetViews>
    <sheetView zoomScale="55" zoomScaleNormal="55" workbookViewId="0"/>
  </sheetViews>
  <sheetFormatPr defaultRowHeight="14.5" x14ac:dyDescent="0.35"/>
  <cols>
    <col min="1" max="1" width="12.453125" customWidth="1"/>
    <col min="2" max="2" width="21.7265625" customWidth="1"/>
    <col min="3" max="3" width="21.54296875" customWidth="1"/>
    <col min="4" max="4" width="19.54296875" customWidth="1"/>
    <col min="5" max="5" width="19.1796875" customWidth="1"/>
  </cols>
  <sheetData>
    <row r="1" spans="1:6" ht="36.5" x14ac:dyDescent="0.35">
      <c r="A1" s="10" t="s">
        <v>0</v>
      </c>
      <c r="B1" s="10" t="s">
        <v>3</v>
      </c>
      <c r="C1" s="10" t="s">
        <v>5</v>
      </c>
      <c r="D1" s="10" t="s">
        <v>6</v>
      </c>
      <c r="E1" s="10" t="s">
        <v>7</v>
      </c>
      <c r="F1" s="10" t="s">
        <v>12</v>
      </c>
    </row>
    <row r="2" spans="1:6" x14ac:dyDescent="0.35">
      <c r="A2" s="5">
        <v>41275</v>
      </c>
      <c r="B2">
        <v>85245</v>
      </c>
      <c r="F2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" spans="1:6" x14ac:dyDescent="0.35">
      <c r="A3" s="5">
        <v>41306</v>
      </c>
      <c r="B3">
        <v>85844</v>
      </c>
      <c r="F3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" spans="1:6" x14ac:dyDescent="0.35">
      <c r="A4" s="5">
        <v>41334</v>
      </c>
      <c r="B4">
        <v>86003</v>
      </c>
      <c r="F4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" spans="1:6" x14ac:dyDescent="0.35">
      <c r="A5" s="5">
        <v>41365</v>
      </c>
      <c r="B5">
        <v>85897</v>
      </c>
      <c r="F5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6" spans="1:6" x14ac:dyDescent="0.35">
      <c r="A6" s="5">
        <v>41395</v>
      </c>
      <c r="B6">
        <v>85805</v>
      </c>
      <c r="F6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7" spans="1:6" x14ac:dyDescent="0.35">
      <c r="A7" s="5">
        <v>41426</v>
      </c>
      <c r="B7">
        <v>86463</v>
      </c>
      <c r="F7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8" spans="1:6" x14ac:dyDescent="0.35">
      <c r="A8" s="5">
        <v>41456</v>
      </c>
      <c r="B8">
        <v>88182</v>
      </c>
      <c r="F8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9" spans="1:6" x14ac:dyDescent="0.35">
      <c r="A9" s="5">
        <v>41487</v>
      </c>
      <c r="B9">
        <v>89127</v>
      </c>
      <c r="F9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0" spans="1:6" x14ac:dyDescent="0.35">
      <c r="A10" s="5">
        <v>41518</v>
      </c>
      <c r="B10">
        <v>90614</v>
      </c>
      <c r="F10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1" spans="1:6" x14ac:dyDescent="0.35">
      <c r="A11" s="5">
        <v>41548</v>
      </c>
      <c r="B11">
        <v>90040</v>
      </c>
      <c r="F11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2" spans="1:6" x14ac:dyDescent="0.35">
      <c r="A12" s="5">
        <v>41579</v>
      </c>
      <c r="B12">
        <v>90311</v>
      </c>
      <c r="F12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3" spans="1:6" x14ac:dyDescent="0.35">
      <c r="A13" s="5">
        <v>41609</v>
      </c>
      <c r="B13">
        <v>89884</v>
      </c>
      <c r="F13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4" spans="1:6" x14ac:dyDescent="0.35">
      <c r="A14" s="5">
        <v>41640</v>
      </c>
      <c r="B14">
        <v>91147</v>
      </c>
      <c r="F14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5" spans="1:6" x14ac:dyDescent="0.35">
      <c r="A15" s="5">
        <v>41671</v>
      </c>
      <c r="B15">
        <v>91602</v>
      </c>
      <c r="F15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6" spans="1:6" x14ac:dyDescent="0.35">
      <c r="A16" s="5">
        <v>41699</v>
      </c>
      <c r="B16">
        <v>92995</v>
      </c>
      <c r="F16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7" spans="1:6" x14ac:dyDescent="0.35">
      <c r="A17" s="5">
        <v>41730</v>
      </c>
      <c r="B17">
        <v>93896</v>
      </c>
      <c r="F17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8" spans="1:6" x14ac:dyDescent="0.35">
      <c r="A18" s="5">
        <v>41760</v>
      </c>
      <c r="B18">
        <v>94669</v>
      </c>
      <c r="F18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19" spans="1:6" x14ac:dyDescent="0.35">
      <c r="A19" s="5">
        <v>41791</v>
      </c>
      <c r="B19">
        <v>93416</v>
      </c>
      <c r="F19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0" spans="1:6" x14ac:dyDescent="0.35">
      <c r="A20" s="5">
        <v>41821</v>
      </c>
      <c r="B20">
        <v>93283</v>
      </c>
      <c r="F20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1" spans="1:6" x14ac:dyDescent="0.35">
      <c r="A21" s="5">
        <v>41852</v>
      </c>
      <c r="B21">
        <v>93471</v>
      </c>
      <c r="F21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2" spans="1:6" x14ac:dyDescent="0.35">
      <c r="A22" s="5">
        <v>41883</v>
      </c>
      <c r="B22">
        <v>94673</v>
      </c>
      <c r="F22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3" spans="1:6" x14ac:dyDescent="0.35">
      <c r="A23" s="5">
        <v>41913</v>
      </c>
      <c r="B23">
        <v>96733</v>
      </c>
      <c r="F23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4" spans="1:6" x14ac:dyDescent="0.35">
      <c r="A24" s="5">
        <v>41944</v>
      </c>
      <c r="B24">
        <v>96102</v>
      </c>
      <c r="F24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5" spans="1:6" x14ac:dyDescent="0.35">
      <c r="A25" s="5">
        <v>41974</v>
      </c>
      <c r="B25">
        <v>98019</v>
      </c>
      <c r="F25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6" spans="1:6" x14ac:dyDescent="0.35">
      <c r="A26" s="5">
        <v>42005</v>
      </c>
      <c r="B26">
        <v>102870</v>
      </c>
      <c r="F26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7" spans="1:6" x14ac:dyDescent="0.35">
      <c r="A27" s="5">
        <v>42036</v>
      </c>
      <c r="B27">
        <v>100543</v>
      </c>
      <c r="F27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8" spans="1:6" x14ac:dyDescent="0.35">
      <c r="A28" s="5">
        <v>42064</v>
      </c>
      <c r="B28">
        <v>98958</v>
      </c>
      <c r="F28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29" spans="1:6" x14ac:dyDescent="0.35">
      <c r="A29" s="5">
        <v>42095</v>
      </c>
      <c r="B29">
        <v>99619</v>
      </c>
      <c r="F29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0" spans="1:6" x14ac:dyDescent="0.35">
      <c r="A30" s="5">
        <v>42125</v>
      </c>
      <c r="B30">
        <v>100521</v>
      </c>
      <c r="F30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1" spans="1:6" x14ac:dyDescent="0.35">
      <c r="A31" s="5">
        <v>42156</v>
      </c>
      <c r="B31">
        <v>98800</v>
      </c>
      <c r="F31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2" spans="1:6" x14ac:dyDescent="0.35">
      <c r="A32" s="5">
        <v>42186</v>
      </c>
      <c r="B32">
        <v>100870</v>
      </c>
      <c r="F32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3" spans="1:6" x14ac:dyDescent="0.35">
      <c r="A33" s="5">
        <v>42217</v>
      </c>
      <c r="B33">
        <v>101978</v>
      </c>
      <c r="F33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4" spans="1:6" x14ac:dyDescent="0.35">
      <c r="A34" s="5">
        <v>42248</v>
      </c>
      <c r="B34">
        <v>102316</v>
      </c>
      <c r="F34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5" spans="1:6" x14ac:dyDescent="0.35">
      <c r="A35" s="5">
        <v>42278</v>
      </c>
      <c r="B35">
        <v>103778</v>
      </c>
      <c r="F35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6" spans="1:6" x14ac:dyDescent="0.35">
      <c r="A36" s="5">
        <v>42309</v>
      </c>
      <c r="B36">
        <v>101025</v>
      </c>
      <c r="F36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7" spans="1:6" x14ac:dyDescent="0.35">
      <c r="A37" s="5">
        <v>42339</v>
      </c>
      <c r="B37">
        <v>100389</v>
      </c>
      <c r="F37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8" spans="1:6" x14ac:dyDescent="0.35">
      <c r="A38" s="5">
        <v>42370</v>
      </c>
      <c r="B38">
        <v>101309</v>
      </c>
      <c r="F38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39" spans="1:6" x14ac:dyDescent="0.35">
      <c r="A39" s="5">
        <v>42401</v>
      </c>
      <c r="B39">
        <v>101301</v>
      </c>
      <c r="F39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0" spans="1:6" x14ac:dyDescent="0.35">
      <c r="A40" s="5">
        <v>42430</v>
      </c>
      <c r="B40">
        <v>100261</v>
      </c>
      <c r="F40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1" spans="1:6" x14ac:dyDescent="0.35">
      <c r="A41" s="5">
        <v>42461</v>
      </c>
      <c r="B41">
        <v>98860</v>
      </c>
      <c r="F41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2" spans="1:6" x14ac:dyDescent="0.35">
      <c r="A42" s="5">
        <v>42491</v>
      </c>
      <c r="B42">
        <v>98919</v>
      </c>
      <c r="F42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3" spans="1:6" x14ac:dyDescent="0.35">
      <c r="A43" s="5">
        <v>42522</v>
      </c>
      <c r="B43">
        <v>99650</v>
      </c>
      <c r="F43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4" spans="1:6" x14ac:dyDescent="0.35">
      <c r="A44" s="5">
        <v>42552</v>
      </c>
      <c r="B44">
        <v>100952</v>
      </c>
      <c r="F44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5" spans="1:6" x14ac:dyDescent="0.35">
      <c r="A45" s="5">
        <v>42583</v>
      </c>
      <c r="B45">
        <v>101702</v>
      </c>
      <c r="F45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6" spans="1:6" x14ac:dyDescent="0.35">
      <c r="A46" s="5">
        <v>42614</v>
      </c>
      <c r="B46">
        <v>102388</v>
      </c>
      <c r="F46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7" spans="1:6" x14ac:dyDescent="0.35">
      <c r="A47" s="5">
        <v>42644</v>
      </c>
      <c r="B47">
        <v>102669</v>
      </c>
      <c r="F47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8" spans="1:6" x14ac:dyDescent="0.35">
      <c r="A48" s="5">
        <v>42675</v>
      </c>
      <c r="B48">
        <v>103202</v>
      </c>
      <c r="F48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49" spans="1:6" x14ac:dyDescent="0.35">
      <c r="A49" s="5">
        <v>42705</v>
      </c>
      <c r="B49">
        <v>103485</v>
      </c>
      <c r="F49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0" spans="1:6" x14ac:dyDescent="0.35">
      <c r="A50" s="5">
        <v>42736</v>
      </c>
      <c r="B50">
        <v>101012</v>
      </c>
      <c r="F50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1" spans="1:6" x14ac:dyDescent="0.35">
      <c r="A51" s="5">
        <v>42767</v>
      </c>
      <c r="B51">
        <v>100836</v>
      </c>
      <c r="F51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2" spans="1:6" x14ac:dyDescent="0.35">
      <c r="A52" s="5">
        <v>42795</v>
      </c>
      <c r="B52">
        <v>101300</v>
      </c>
      <c r="F52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3" spans="1:6" x14ac:dyDescent="0.35">
      <c r="A53" s="5">
        <v>42826</v>
      </c>
      <c r="B53">
        <v>100618</v>
      </c>
      <c r="F53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4" spans="1:6" x14ac:dyDescent="0.35">
      <c r="A54" s="5">
        <v>42856</v>
      </c>
      <c r="B54">
        <v>100309</v>
      </c>
      <c r="F54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5" spans="1:6" x14ac:dyDescent="0.35">
      <c r="A55" s="5">
        <v>42887</v>
      </c>
      <c r="B55">
        <v>101097</v>
      </c>
      <c r="F55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6" spans="1:6" x14ac:dyDescent="0.35">
      <c r="A56" s="5">
        <v>42917</v>
      </c>
      <c r="B56">
        <v>100794</v>
      </c>
      <c r="F56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7" spans="1:6" x14ac:dyDescent="0.35">
      <c r="A57" s="5">
        <v>42948</v>
      </c>
      <c r="B57">
        <v>100596</v>
      </c>
      <c r="F57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8" spans="1:6" x14ac:dyDescent="0.35">
      <c r="A58" s="5">
        <v>42979</v>
      </c>
      <c r="B58">
        <v>100341</v>
      </c>
      <c r="F58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59" spans="1:6" x14ac:dyDescent="0.35">
      <c r="A59" s="5">
        <v>43009</v>
      </c>
      <c r="B59">
        <v>100052</v>
      </c>
      <c r="F59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60" spans="1:6" x14ac:dyDescent="0.35">
      <c r="A60" s="5">
        <v>43040</v>
      </c>
      <c r="B60">
        <v>100519</v>
      </c>
      <c r="F60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61" spans="1:6" x14ac:dyDescent="0.35">
      <c r="A61" s="5">
        <v>43070</v>
      </c>
      <c r="B61">
        <v>100645</v>
      </c>
      <c r="C61">
        <v>100645</v>
      </c>
      <c r="D61" s="2">
        <v>100645</v>
      </c>
      <c r="E61" s="2">
        <v>100645</v>
      </c>
      <c r="F61">
        <f>Таблица11[[#This Row],[Привязка высокой вероятности(Стоимость (руб/кв.м))]]-Таблица11[[#This Row],[Привязка низкой вероятности(Стоимость (руб/кв.м))]]</f>
        <v>0</v>
      </c>
    </row>
    <row r="62" spans="1:6" x14ac:dyDescent="0.35">
      <c r="A62" s="5">
        <v>43101</v>
      </c>
      <c r="B62" s="1">
        <v>100903</v>
      </c>
      <c r="C62">
        <f t="shared" ref="C62:C93" si="0">_xlfn.FORECAST.ETS(A62,$B$2:$B$61,$A$2:$A$61,12,1)</f>
        <v>102042.86896155919</v>
      </c>
      <c r="D62" s="2">
        <f t="shared" ref="D62:D93" si="1">C62-_xlfn.FORECAST.ETS.CONFINT(A62,$B$2:$B$61,$A$2:$A$61,0.95,12,1)</f>
        <v>99297.683569470581</v>
      </c>
      <c r="E62" s="2">
        <f t="shared" ref="E62:E93" si="2">C62+_xlfn.FORECAST.ETS.CONFINT(A62,$B$2:$B$61,$A$2:$A$61,0.95,12,1)</f>
        <v>104788.05435364779</v>
      </c>
      <c r="F62">
        <f>Таблица11[[#This Row],[Привязка высокой вероятности(Стоимость (руб/кв.м))]]-Таблица11[[#This Row],[Привязка низкой вероятности(Стоимость (руб/кв.м))]]</f>
        <v>5490.370784177212</v>
      </c>
    </row>
    <row r="63" spans="1:6" x14ac:dyDescent="0.35">
      <c r="A63" s="5">
        <v>43132</v>
      </c>
      <c r="B63" s="1">
        <v>101274</v>
      </c>
      <c r="C63">
        <f t="shared" si="0"/>
        <v>102277.16061736429</v>
      </c>
      <c r="D63" s="2">
        <f t="shared" si="1"/>
        <v>98976.33433347044</v>
      </c>
      <c r="E63" s="2">
        <f t="shared" si="2"/>
        <v>105577.98690125815</v>
      </c>
      <c r="F63">
        <f>Таблица11[[#This Row],[Привязка высокой вероятности(Стоимость (руб/кв.м))]]-Таблица11[[#This Row],[Привязка низкой вероятности(Стоимость (руб/кв.м))]]</f>
        <v>6601.6525677877071</v>
      </c>
    </row>
    <row r="64" spans="1:6" x14ac:dyDescent="0.35">
      <c r="A64" s="5">
        <v>43160</v>
      </c>
      <c r="B64" s="1">
        <v>101388</v>
      </c>
      <c r="C64">
        <f t="shared" si="0"/>
        <v>102204.3664168391</v>
      </c>
      <c r="D64" s="2">
        <f t="shared" si="1"/>
        <v>98427.471376436093</v>
      </c>
      <c r="E64" s="2">
        <f t="shared" si="2"/>
        <v>105981.2614572421</v>
      </c>
      <c r="F64">
        <f>Таблица11[[#This Row],[Привязка высокой вероятности(Стоимость (руб/кв.м))]]-Таблица11[[#This Row],[Привязка низкой вероятности(Стоимость (руб/кв.м))]]</f>
        <v>7553.7900808060076</v>
      </c>
    </row>
    <row r="65" spans="1:6" x14ac:dyDescent="0.35">
      <c r="A65" s="5">
        <v>43191</v>
      </c>
      <c r="B65" s="1">
        <v>101531</v>
      </c>
      <c r="C65">
        <f t="shared" si="0"/>
        <v>102057.55108329913</v>
      </c>
      <c r="D65" s="2">
        <f t="shared" si="1"/>
        <v>97857.014941524933</v>
      </c>
      <c r="E65" s="2">
        <f t="shared" si="2"/>
        <v>106258.08722507332</v>
      </c>
      <c r="F65">
        <f>Таблица11[[#This Row],[Привязка высокой вероятности(Стоимость (руб/кв.м))]]-Таблица11[[#This Row],[Привязка низкой вероятности(Стоимость (руб/кв.м))]]</f>
        <v>8401.0722835483903</v>
      </c>
    </row>
    <row r="66" spans="1:6" x14ac:dyDescent="0.35">
      <c r="A66" s="5">
        <v>43221</v>
      </c>
      <c r="B66" s="1">
        <v>102519</v>
      </c>
      <c r="C66">
        <f t="shared" si="0"/>
        <v>102543.6872962428</v>
      </c>
      <c r="D66" s="2">
        <f t="shared" si="1"/>
        <v>97957.384599633966</v>
      </c>
      <c r="E66" s="2">
        <f t="shared" si="2"/>
        <v>107129.98999285164</v>
      </c>
      <c r="F66">
        <f>Таблица11[[#This Row],[Привязка высокой вероятности(Стоимость (руб/кв.м))]]-Таблица11[[#This Row],[Привязка низкой вероятности(Стоимость (руб/кв.м))]]</f>
        <v>9172.6053932176728</v>
      </c>
    </row>
    <row r="67" spans="1:6" x14ac:dyDescent="0.35">
      <c r="A67" s="5">
        <v>43252</v>
      </c>
      <c r="B67" s="1">
        <v>102707</v>
      </c>
      <c r="C67">
        <f t="shared" si="0"/>
        <v>101953.28080627756</v>
      </c>
      <c r="D67" s="2">
        <f t="shared" si="1"/>
        <v>97010.209204730898</v>
      </c>
      <c r="E67" s="2">
        <f t="shared" si="2"/>
        <v>106896.35240782422</v>
      </c>
      <c r="F67">
        <f>Таблица11[[#This Row],[Привязка высокой вероятности(Стоимость (руб/кв.м))]]-Таблица11[[#This Row],[Привязка низкой вероятности(Стоимость (руб/кв.м))]]</f>
        <v>9886.1432030933211</v>
      </c>
    </row>
    <row r="68" spans="1:6" x14ac:dyDescent="0.35">
      <c r="A68" s="5">
        <v>43282</v>
      </c>
      <c r="B68" s="1">
        <v>102952</v>
      </c>
      <c r="C68">
        <f t="shared" si="0"/>
        <v>102304.68846812367</v>
      </c>
      <c r="D68" s="2">
        <f t="shared" si="1"/>
        <v>97027.959154455588</v>
      </c>
      <c r="E68" s="2">
        <f t="shared" si="2"/>
        <v>107581.41778179175</v>
      </c>
      <c r="F68">
        <f>Таблица11[[#This Row],[Привязка высокой вероятности(Стоимость (руб/кв.м))]]-Таблица11[[#This Row],[Привязка низкой вероятности(Стоимость (руб/кв.м))]]</f>
        <v>10553.458627336164</v>
      </c>
    </row>
    <row r="69" spans="1:6" x14ac:dyDescent="0.35">
      <c r="A69" s="5">
        <v>43313</v>
      </c>
      <c r="B69" s="1">
        <v>103742</v>
      </c>
      <c r="C69">
        <f t="shared" si="0"/>
        <v>102659.86264454812</v>
      </c>
      <c r="D69" s="2">
        <f t="shared" si="1"/>
        <v>97068.446574165981</v>
      </c>
      <c r="E69" s="2">
        <f t="shared" si="2"/>
        <v>108251.27871493026</v>
      </c>
      <c r="F69">
        <f>Таблица11[[#This Row],[Привязка высокой вероятности(Стоимость (руб/кв.м))]]-Таблица11[[#This Row],[Привязка низкой вероятности(Стоимость (руб/кв.м))]]</f>
        <v>11182.83214076428</v>
      </c>
    </row>
    <row r="70" spans="1:6" x14ac:dyDescent="0.35">
      <c r="A70" s="5">
        <v>43344</v>
      </c>
      <c r="B70" s="1">
        <v>103935</v>
      </c>
      <c r="C70">
        <f t="shared" si="0"/>
        <v>103335.21131822097</v>
      </c>
      <c r="D70" s="2">
        <f t="shared" si="1"/>
        <v>97445.036770950421</v>
      </c>
      <c r="E70" s="2">
        <f t="shared" si="2"/>
        <v>109225.38586549152</v>
      </c>
      <c r="F70">
        <f>Таблица11[[#This Row],[Привязка высокой вероятности(Стоимость (руб/кв.м))]]-Таблица11[[#This Row],[Привязка низкой вероятности(Стоимость (руб/кв.м))]]</f>
        <v>11780.349094541103</v>
      </c>
    </row>
    <row r="71" spans="1:6" x14ac:dyDescent="0.35">
      <c r="A71" s="5">
        <v>43374</v>
      </c>
      <c r="B71" s="1">
        <v>104206</v>
      </c>
      <c r="C71">
        <f t="shared" si="0"/>
        <v>104227.74135404036</v>
      </c>
      <c r="D71" s="2">
        <f t="shared" si="1"/>
        <v>98052.423151925745</v>
      </c>
      <c r="E71" s="2">
        <f t="shared" si="2"/>
        <v>110403.05955615499</v>
      </c>
      <c r="F71">
        <f>Таблица11[[#This Row],[Привязка высокой вероятности(Стоимость (руб/кв.м))]]-Таблица11[[#This Row],[Привязка низкой вероятности(Стоимость (руб/кв.м))]]</f>
        <v>12350.636404229241</v>
      </c>
    </row>
    <row r="72" spans="1:6" x14ac:dyDescent="0.35">
      <c r="A72" s="5">
        <v>43405</v>
      </c>
      <c r="B72" s="1">
        <v>105498</v>
      </c>
      <c r="C72">
        <f t="shared" si="0"/>
        <v>103888.28665427795</v>
      </c>
      <c r="D72" s="2">
        <f t="shared" si="1"/>
        <v>97439.632155518048</v>
      </c>
      <c r="E72" s="2">
        <f t="shared" si="2"/>
        <v>110336.94115303786</v>
      </c>
      <c r="F72">
        <f>Таблица11[[#This Row],[Привязка высокой вероятности(Стоимость (руб/кв.м))]]-Таблица11[[#This Row],[Привязка низкой вероятности(Стоимость (руб/кв.м))]]</f>
        <v>12897.308997519809</v>
      </c>
    </row>
    <row r="73" spans="1:6" x14ac:dyDescent="0.35">
      <c r="A73" s="5">
        <v>43435</v>
      </c>
      <c r="B73" s="1">
        <v>107859</v>
      </c>
      <c r="C73">
        <f t="shared" si="0"/>
        <v>103977.236329536</v>
      </c>
      <c r="D73" s="2">
        <f t="shared" si="1"/>
        <v>97265.609022360484</v>
      </c>
      <c r="E73" s="2">
        <f t="shared" si="2"/>
        <v>110688.86363671151</v>
      </c>
      <c r="F73">
        <f>Таблица11[[#This Row],[Привязка высокой вероятности(Стоимость (руб/кв.м))]]-Таблица11[[#This Row],[Привязка низкой вероятности(Стоимость (руб/кв.м))]]</f>
        <v>13423.254614351026</v>
      </c>
    </row>
    <row r="74" spans="1:6" x14ac:dyDescent="0.35">
      <c r="A74" s="5">
        <v>43466</v>
      </c>
      <c r="B74" s="1">
        <v>108463</v>
      </c>
      <c r="C74">
        <f t="shared" si="0"/>
        <v>105375.10529109518</v>
      </c>
      <c r="D74" s="2">
        <f t="shared" si="1"/>
        <v>98273.618212144866</v>
      </c>
      <c r="E74" s="2">
        <f t="shared" si="2"/>
        <v>112476.5923700455</v>
      </c>
      <c r="F74">
        <f>Таблица11[[#This Row],[Привязка высокой вероятности(Стоимость (руб/кв.м))]]-Таблица11[[#This Row],[Привязка низкой вероятности(Стоимость (руб/кв.м))]]</f>
        <v>14202.974157900637</v>
      </c>
    </row>
    <row r="75" spans="1:6" x14ac:dyDescent="0.35">
      <c r="A75" s="5">
        <v>43497</v>
      </c>
      <c r="B75" s="1">
        <v>110130</v>
      </c>
      <c r="C75">
        <f t="shared" si="0"/>
        <v>105609.39694690031</v>
      </c>
      <c r="D75" s="2">
        <f t="shared" si="1"/>
        <v>98266.892411465407</v>
      </c>
      <c r="E75" s="2">
        <f t="shared" si="2"/>
        <v>112951.9014823352</v>
      </c>
      <c r="F75">
        <f>Таблица11[[#This Row],[Привязка высокой вероятности(Стоимость (руб/кв.м))]]-Таблица11[[#This Row],[Привязка низкой вероятности(Стоимость (руб/кв.м))]]</f>
        <v>14685.009070869797</v>
      </c>
    </row>
    <row r="76" spans="1:6" x14ac:dyDescent="0.35">
      <c r="A76" s="5">
        <v>43525</v>
      </c>
      <c r="B76" s="1">
        <v>111621</v>
      </c>
      <c r="C76">
        <f t="shared" si="0"/>
        <v>105536.60274637509</v>
      </c>
      <c r="D76" s="2">
        <f t="shared" si="1"/>
        <v>97960.068016793084</v>
      </c>
      <c r="E76" s="2">
        <f t="shared" si="2"/>
        <v>113113.1374759571</v>
      </c>
      <c r="F76">
        <f>Таблица11[[#This Row],[Привязка высокой вероятности(Стоимость (руб/кв.м))]]-Таблица11[[#This Row],[Привязка низкой вероятности(Стоимость (руб/кв.м))]]</f>
        <v>15153.06945916402</v>
      </c>
    </row>
    <row r="77" spans="1:6" x14ac:dyDescent="0.35">
      <c r="A77" s="5">
        <v>43556</v>
      </c>
      <c r="B77" s="1">
        <v>112526</v>
      </c>
      <c r="C77">
        <f t="shared" si="0"/>
        <v>105389.78741283514</v>
      </c>
      <c r="D77" s="2">
        <f t="shared" si="1"/>
        <v>97585.580164714105</v>
      </c>
      <c r="E77" s="2">
        <f t="shared" si="2"/>
        <v>113193.99466095617</v>
      </c>
      <c r="F77">
        <f>Таблица11[[#This Row],[Привязка высокой вероятности(Стоимость (руб/кв.м))]]-Таблица11[[#This Row],[Привязка низкой вероятности(Стоимость (руб/кв.м))]]</f>
        <v>15608.414496242069</v>
      </c>
    </row>
    <row r="78" spans="1:6" x14ac:dyDescent="0.35">
      <c r="A78" s="5">
        <v>43586</v>
      </c>
      <c r="B78" s="1">
        <v>113209</v>
      </c>
      <c r="C78">
        <f t="shared" si="0"/>
        <v>105875.9236257788</v>
      </c>
      <c r="D78" s="2">
        <f t="shared" si="1"/>
        <v>97849.859539680605</v>
      </c>
      <c r="E78" s="2">
        <f t="shared" si="2"/>
        <v>113901.98771187699</v>
      </c>
      <c r="F78">
        <f>Таблица11[[#This Row],[Привязка высокой вероятности(Стоимость (руб/кв.м))]]-Таблица11[[#This Row],[Привязка низкой вероятности(Стоимость (руб/кв.м))]]</f>
        <v>16052.12817219639</v>
      </c>
    </row>
    <row r="79" spans="1:6" x14ac:dyDescent="0.35">
      <c r="A79" s="5">
        <v>43617</v>
      </c>
      <c r="B79" s="1">
        <v>113364</v>
      </c>
      <c r="C79">
        <f t="shared" si="0"/>
        <v>105285.51713581356</v>
      </c>
      <c r="D79" s="2">
        <f t="shared" si="1"/>
        <v>97042.941360715136</v>
      </c>
      <c r="E79" s="2">
        <f t="shared" si="2"/>
        <v>113528.09291091198</v>
      </c>
      <c r="F79">
        <f>Таблица11[[#This Row],[Привязка высокой вероятности(Стоимость (руб/кв.м))]]-Таблица11[[#This Row],[Привязка низкой вероятности(Стоимость (руб/кв.м))]]</f>
        <v>16485.151550196839</v>
      </c>
    </row>
    <row r="80" spans="1:6" x14ac:dyDescent="0.35">
      <c r="A80" s="5">
        <v>43647</v>
      </c>
      <c r="B80" s="1">
        <v>114405</v>
      </c>
      <c r="C80">
        <f t="shared" si="0"/>
        <v>105636.92479765968</v>
      </c>
      <c r="D80" s="2">
        <f t="shared" si="1"/>
        <v>97182.770911790169</v>
      </c>
      <c r="E80" s="2">
        <f t="shared" si="2"/>
        <v>114091.07868352919</v>
      </c>
      <c r="F80">
        <f>Таблица11[[#This Row],[Привязка высокой вероятности(Стоимость (руб/кв.м))]]-Таблица11[[#This Row],[Привязка низкой вероятности(Стоимость (руб/кв.м))]]</f>
        <v>16908.307771739026</v>
      </c>
    </row>
    <row r="81" spans="1:6" x14ac:dyDescent="0.35">
      <c r="A81" s="5">
        <v>43678</v>
      </c>
      <c r="B81" s="1">
        <v>115942</v>
      </c>
      <c r="C81">
        <f t="shared" si="0"/>
        <v>105992.09897408412</v>
      </c>
      <c r="D81" s="2">
        <f t="shared" si="1"/>
        <v>97330.938120052451</v>
      </c>
      <c r="E81" s="2">
        <f t="shared" si="2"/>
        <v>114653.25982811578</v>
      </c>
      <c r="F81">
        <f>Таблица11[[#This Row],[Привязка высокой вероятности(Стоимость (руб/кв.м))]]-Таблица11[[#This Row],[Привязка низкой вероятности(Стоимость (руб/кв.м))]]</f>
        <v>17322.321708063333</v>
      </c>
    </row>
    <row r="82" spans="1:6" x14ac:dyDescent="0.35">
      <c r="A82" s="5">
        <v>43709</v>
      </c>
      <c r="B82" s="1">
        <v>116584</v>
      </c>
      <c r="C82">
        <f t="shared" si="0"/>
        <v>106667.44764775697</v>
      </c>
      <c r="D82" s="2">
        <f t="shared" si="1"/>
        <v>97803.529850266437</v>
      </c>
      <c r="E82" s="2">
        <f t="shared" si="2"/>
        <v>115531.3654452475</v>
      </c>
      <c r="F82">
        <f>Таблица11[[#This Row],[Привязка высокой вероятности(Стоимость (руб/кв.м))]]-Таблица11[[#This Row],[Привязка низкой вероятности(Стоимость (руб/кв.м))]]</f>
        <v>17727.835594981065</v>
      </c>
    </row>
    <row r="83" spans="1:6" x14ac:dyDescent="0.35">
      <c r="A83" s="5">
        <v>43739</v>
      </c>
      <c r="B83" s="1">
        <v>117192</v>
      </c>
      <c r="C83">
        <f t="shared" si="0"/>
        <v>107559.97768357638</v>
      </c>
      <c r="D83" s="2">
        <f t="shared" si="1"/>
        <v>98497.266878203387</v>
      </c>
      <c r="E83" s="2">
        <f t="shared" si="2"/>
        <v>116622.68848894937</v>
      </c>
      <c r="F83">
        <f>Таблица11[[#This Row],[Привязка высокой вероятности(Стоимость (руб/кв.м))]]-Таблица11[[#This Row],[Привязка низкой вероятности(Стоимость (руб/кв.м))]]</f>
        <v>18125.42161074598</v>
      </c>
    </row>
    <row r="84" spans="1:6" x14ac:dyDescent="0.35">
      <c r="A84" s="5">
        <v>43770</v>
      </c>
      <c r="B84" s="1">
        <v>117894</v>
      </c>
      <c r="C84">
        <f t="shared" si="0"/>
        <v>107220.52298381395</v>
      </c>
      <c r="D84" s="2">
        <f t="shared" si="1"/>
        <v>97962.726935349638</v>
      </c>
      <c r="E84" s="2">
        <f t="shared" si="2"/>
        <v>116478.31903227826</v>
      </c>
      <c r="F84">
        <f>Таблица11[[#This Row],[Привязка высокой вероятности(Стоимость (руб/кв.м))]]-Таблица11[[#This Row],[Привязка низкой вероятности(Стоимость (руб/кв.м))]]</f>
        <v>18515.592096928624</v>
      </c>
    </row>
    <row r="85" spans="1:6" x14ac:dyDescent="0.35">
      <c r="A85" s="5">
        <v>43800</v>
      </c>
      <c r="B85" s="1">
        <v>118750</v>
      </c>
      <c r="C85">
        <f t="shared" si="0"/>
        <v>107309.47265907201</v>
      </c>
      <c r="D85" s="2">
        <f t="shared" si="1"/>
        <v>97860.068688864907</v>
      </c>
      <c r="E85" s="2">
        <f t="shared" si="2"/>
        <v>116758.87662927911</v>
      </c>
      <c r="F85">
        <f>Таблица11[[#This Row],[Привязка высокой вероятности(Стоимость (руб/кв.м))]]-Таблица11[[#This Row],[Привязка низкой вероятности(Стоимость (руб/кв.м))]]</f>
        <v>18898.807940414204</v>
      </c>
    </row>
    <row r="86" spans="1:6" x14ac:dyDescent="0.35">
      <c r="A86" s="5">
        <v>43831</v>
      </c>
      <c r="B86" s="1">
        <v>119283</v>
      </c>
      <c r="C86">
        <f t="shared" si="0"/>
        <v>108707.34162063118</v>
      </c>
      <c r="D86" s="2">
        <f t="shared" si="1"/>
        <v>98969.251994731196</v>
      </c>
      <c r="E86" s="2">
        <f t="shared" si="2"/>
        <v>118445.43124653117</v>
      </c>
      <c r="F86">
        <f>Таблица11[[#This Row],[Привязка высокой вероятности(Стоимость (руб/кв.м))]]-Таблица11[[#This Row],[Привязка низкой вероятности(Стоимость (руб/кв.м))]]</f>
        <v>19476.179251799971</v>
      </c>
    </row>
    <row r="87" spans="1:6" x14ac:dyDescent="0.35">
      <c r="A87" s="5">
        <v>43862</v>
      </c>
      <c r="B87" s="1">
        <v>120698</v>
      </c>
      <c r="C87">
        <f t="shared" si="0"/>
        <v>108941.6332764363</v>
      </c>
      <c r="D87" s="2">
        <f t="shared" si="1"/>
        <v>99020.158745719731</v>
      </c>
      <c r="E87" s="2">
        <f t="shared" si="2"/>
        <v>118863.10780715288</v>
      </c>
      <c r="F87">
        <f>Таблица11[[#This Row],[Привязка высокой вероятности(Стоимость (руб/кв.м))]]-Таблица11[[#This Row],[Привязка низкой вероятности(Стоимость (руб/кв.м))]]</f>
        <v>19842.949061433144</v>
      </c>
    </row>
    <row r="88" spans="1:6" x14ac:dyDescent="0.35">
      <c r="A88" s="5">
        <v>43891</v>
      </c>
      <c r="B88" s="1">
        <v>123028</v>
      </c>
      <c r="C88">
        <f t="shared" si="0"/>
        <v>108868.83907591111</v>
      </c>
      <c r="D88" s="2">
        <f t="shared" si="1"/>
        <v>98766.791928645398</v>
      </c>
      <c r="E88" s="2">
        <f t="shared" si="2"/>
        <v>118970.88622317681</v>
      </c>
      <c r="F88">
        <f>Таблица11[[#This Row],[Привязка высокой вероятности(Стоимость (руб/кв.м))]]-Таблица11[[#This Row],[Привязка низкой вероятности(Стоимость (руб/кв.м))]]</f>
        <v>20204.094294531416</v>
      </c>
    </row>
    <row r="89" spans="1:6" x14ac:dyDescent="0.35">
      <c r="A89" s="5">
        <v>43922</v>
      </c>
      <c r="B89" s="1">
        <v>124195</v>
      </c>
      <c r="C89">
        <f t="shared" si="0"/>
        <v>108722.02374237114</v>
      </c>
      <c r="D89" s="2">
        <f t="shared" si="1"/>
        <v>98442.067334880354</v>
      </c>
      <c r="E89" s="2">
        <f t="shared" si="2"/>
        <v>119001.98014986192</v>
      </c>
      <c r="F89">
        <f>Таблица11[[#This Row],[Привязка высокой вероятности(Стоимость (руб/кв.м))]]-Таблица11[[#This Row],[Привязка низкой вероятности(Стоимость (руб/кв.м))]]</f>
        <v>20559.912814981566</v>
      </c>
    </row>
    <row r="90" spans="1:6" x14ac:dyDescent="0.35">
      <c r="A90" s="5">
        <v>43952</v>
      </c>
      <c r="B90" s="1">
        <v>125128</v>
      </c>
      <c r="C90">
        <f t="shared" si="0"/>
        <v>109208.15995531481</v>
      </c>
      <c r="D90" s="2">
        <f t="shared" si="1"/>
        <v>98752.820962305617</v>
      </c>
      <c r="E90" s="2">
        <f t="shared" si="2"/>
        <v>119663.49894832401</v>
      </c>
      <c r="F90">
        <f>Таблица11[[#This Row],[Привязка высокой вероятности(Стоимость (руб/кв.м))]]-Таблица11[[#This Row],[Привязка низкой вероятности(Стоимость (руб/кв.м))]]</f>
        <v>20910.677986018389</v>
      </c>
    </row>
    <row r="91" spans="1:6" x14ac:dyDescent="0.35">
      <c r="A91" s="5">
        <v>43983</v>
      </c>
      <c r="B91" s="1">
        <v>126187</v>
      </c>
      <c r="C91">
        <f t="shared" si="0"/>
        <v>108617.75346534957</v>
      </c>
      <c r="D91" s="2">
        <f t="shared" si="1"/>
        <v>97989.432770425658</v>
      </c>
      <c r="E91" s="2">
        <f t="shared" si="2"/>
        <v>119246.07416027348</v>
      </c>
      <c r="F91">
        <f>Таблица11[[#This Row],[Привязка высокой вероятности(Стоимость (руб/кв.м))]]-Таблица11[[#This Row],[Привязка низкой вероятности(Стоимость (руб/кв.м))]]</f>
        <v>21256.64138984782</v>
      </c>
    </row>
    <row r="92" spans="1:6" x14ac:dyDescent="0.35">
      <c r="A92" s="5">
        <v>44013</v>
      </c>
      <c r="B92" s="1">
        <v>126288</v>
      </c>
      <c r="C92">
        <f t="shared" si="0"/>
        <v>108969.16112719568</v>
      </c>
      <c r="D92" s="2">
        <f t="shared" si="1"/>
        <v>98170.143541404628</v>
      </c>
      <c r="E92" s="2">
        <f t="shared" si="2"/>
        <v>119768.17871298673</v>
      </c>
      <c r="F92">
        <f>Таблица11[[#This Row],[Привязка высокой вероятности(Стоимость (руб/кв.м))]]-Таблица11[[#This Row],[Привязка низкой вероятности(Стоимость (руб/кв.м))]]</f>
        <v>21598.035171582102</v>
      </c>
    </row>
    <row r="93" spans="1:6" x14ac:dyDescent="0.35">
      <c r="A93" s="5">
        <v>44044</v>
      </c>
      <c r="B93" s="1">
        <v>127043</v>
      </c>
      <c r="C93">
        <f t="shared" si="0"/>
        <v>109324.33530362013</v>
      </c>
      <c r="D93" s="2">
        <f t="shared" si="1"/>
        <v>98356.798269123552</v>
      </c>
      <c r="E93" s="2">
        <f t="shared" si="2"/>
        <v>120291.87233811671</v>
      </c>
      <c r="F93">
        <f>Таблица11[[#This Row],[Привязка высокой вероятности(Стоимость (руб/кв.м))]]-Таблица11[[#This Row],[Привязка низкой вероятности(Стоимость (руб/кв.м))]]</f>
        <v>21935.074068993155</v>
      </c>
    </row>
    <row r="94" spans="1:6" x14ac:dyDescent="0.35">
      <c r="A94" s="5">
        <v>44075</v>
      </c>
      <c r="B94" s="1">
        <v>128999</v>
      </c>
      <c r="C94">
        <f t="shared" ref="C94:C121" si="3">_xlfn.FORECAST.ETS(A94,$B$2:$B$61,$A$2:$A$61,12,1)</f>
        <v>109999.68397729297</v>
      </c>
      <c r="D94" s="2">
        <f t="shared" ref="D94:D121" si="4">C94-_xlfn.FORECAST.ETS.CONFINT(A94,$B$2:$B$61,$A$2:$A$61,0.95,12,1)</f>
        <v>98865.70538827448</v>
      </c>
      <c r="E94" s="2">
        <f t="shared" ref="E94:E121" si="5">C94+_xlfn.FORECAST.ETS.CONFINT(A94,$B$2:$B$61,$A$2:$A$61,0.95,12,1)</f>
        <v>121133.66256631145</v>
      </c>
      <c r="F94">
        <f>Таблица11[[#This Row],[Привязка высокой вероятности(Стоимость (руб/кв.м))]]-Таблица11[[#This Row],[Привязка низкой вероятности(Стоимость (руб/кв.м))]]</f>
        <v>22267.957178036973</v>
      </c>
    </row>
    <row r="95" spans="1:6" x14ac:dyDescent="0.35">
      <c r="A95" s="5">
        <v>44105</v>
      </c>
      <c r="B95" s="1">
        <v>135622</v>
      </c>
      <c r="C95">
        <f t="shared" si="3"/>
        <v>110892.21401311237</v>
      </c>
      <c r="D95" s="2">
        <f t="shared" si="4"/>
        <v>99593.77926562124</v>
      </c>
      <c r="E95" s="2">
        <f t="shared" si="5"/>
        <v>122190.64876060351</v>
      </c>
      <c r="F95">
        <f>Таблица11[[#This Row],[Привязка высокой вероятности(Стоимость (руб/кв.м))]]-Таблица11[[#This Row],[Привязка низкой вероятности(Стоимость (руб/кв.м))]]</f>
        <v>22596.869494982267</v>
      </c>
    </row>
    <row r="96" spans="1:6" x14ac:dyDescent="0.35">
      <c r="A96" s="5">
        <v>44136</v>
      </c>
      <c r="B96" s="1">
        <v>141152</v>
      </c>
      <c r="C96">
        <f t="shared" si="3"/>
        <v>110552.75931334996</v>
      </c>
      <c r="D96" s="2">
        <f t="shared" si="4"/>
        <v>99091.76767898789</v>
      </c>
      <c r="E96" s="2">
        <f t="shared" si="5"/>
        <v>122013.75094771203</v>
      </c>
      <c r="F96">
        <f>Таблица11[[#This Row],[Привязка высокой вероятности(Стоимость (руб/кв.м))]]-Таблица11[[#This Row],[Привязка низкой вероятности(Стоимость (руб/кв.м))]]</f>
        <v>22921.983268724143</v>
      </c>
    </row>
    <row r="97" spans="1:6" x14ac:dyDescent="0.35">
      <c r="A97" s="5">
        <v>44166</v>
      </c>
      <c r="B97" s="1">
        <v>147197</v>
      </c>
      <c r="C97">
        <f t="shared" si="3"/>
        <v>110641.70898860801</v>
      </c>
      <c r="D97" s="2">
        <f t="shared" si="4"/>
        <v>99019.979393078087</v>
      </c>
      <c r="E97" s="2">
        <f t="shared" si="5"/>
        <v>122263.43858413793</v>
      </c>
      <c r="F97">
        <f>Таблица11[[#This Row],[Привязка высокой вероятности(Стоимость (руб/кв.м))]]-Таблица11[[#This Row],[Привязка низкой вероятности(Стоимость (руб/кв.м))]]</f>
        <v>23243.459191059839</v>
      </c>
    </row>
    <row r="98" spans="1:6" x14ac:dyDescent="0.35">
      <c r="A98" s="5">
        <v>44197</v>
      </c>
      <c r="B98" s="1">
        <v>149179</v>
      </c>
      <c r="C98">
        <f t="shared" si="3"/>
        <v>112039.57795016719</v>
      </c>
      <c r="D98" s="2">
        <f t="shared" si="4"/>
        <v>100175.35020919437</v>
      </c>
      <c r="E98" s="2">
        <f t="shared" si="5"/>
        <v>123903.80569114002</v>
      </c>
      <c r="F98">
        <f>Таблица11[[#This Row],[Привязка высокой вероятности(Стоимость (руб/кв.м))]]-Таблица11[[#This Row],[Привязка низкой вероятности(Стоимость (руб/кв.м))]]</f>
        <v>23728.455481945653</v>
      </c>
    </row>
    <row r="99" spans="1:6" x14ac:dyDescent="0.35">
      <c r="A99" s="5">
        <v>44228</v>
      </c>
      <c r="B99" s="1">
        <v>151838</v>
      </c>
      <c r="C99">
        <f t="shared" si="3"/>
        <v>112273.8696059723</v>
      </c>
      <c r="D99" s="2">
        <f t="shared" si="4"/>
        <v>100253.41409243972</v>
      </c>
      <c r="E99" s="2">
        <f t="shared" si="5"/>
        <v>124294.32511950488</v>
      </c>
      <c r="F99">
        <f>Таблица11[[#This Row],[Привязка высокой вероятности(Стоимость (руб/кв.м))]]-Таблица11[[#This Row],[Привязка низкой вероятности(Стоимость (руб/кв.м))]]</f>
        <v>24040.911027065158</v>
      </c>
    </row>
    <row r="100" spans="1:6" x14ac:dyDescent="0.35">
      <c r="A100" s="5">
        <v>44256</v>
      </c>
      <c r="B100" s="1">
        <v>156971</v>
      </c>
      <c r="C100">
        <f t="shared" si="3"/>
        <v>112201.0754054471</v>
      </c>
      <c r="D100" s="2">
        <f t="shared" si="4"/>
        <v>100025.96083180487</v>
      </c>
      <c r="E100" s="2">
        <f t="shared" si="5"/>
        <v>124376.18997908934</v>
      </c>
      <c r="F100">
        <f>Таблица11[[#This Row],[Привязка высокой вероятности(Стоимость (руб/кв.м))]]-Таблица11[[#This Row],[Привязка низкой вероятности(Стоимость (руб/кв.м))]]</f>
        <v>24350.229147284466</v>
      </c>
    </row>
    <row r="101" spans="1:6" x14ac:dyDescent="0.35">
      <c r="A101" s="5">
        <v>44287</v>
      </c>
      <c r="B101" s="1">
        <v>163180</v>
      </c>
      <c r="C101">
        <f t="shared" si="3"/>
        <v>112054.26007190715</v>
      </c>
      <c r="D101" s="2">
        <f t="shared" si="4"/>
        <v>99725.995500311794</v>
      </c>
      <c r="E101" s="2">
        <f t="shared" si="5"/>
        <v>124382.5246435025</v>
      </c>
      <c r="F101">
        <f>Таблица11[[#This Row],[Привязка высокой вероятности(Стоимость (руб/кв.м))]]-Таблица11[[#This Row],[Привязка низкой вероятности(Стоимость (руб/кв.м))]]</f>
        <v>24656.52914319071</v>
      </c>
    </row>
    <row r="102" spans="1:6" x14ac:dyDescent="0.35">
      <c r="A102" s="5">
        <v>44317</v>
      </c>
      <c r="B102" s="1">
        <v>170135</v>
      </c>
      <c r="C102">
        <f t="shared" si="3"/>
        <v>112540.39628485081</v>
      </c>
      <c r="D102" s="2">
        <f t="shared" si="4"/>
        <v>100060.43461733295</v>
      </c>
      <c r="E102" s="2">
        <f t="shared" si="5"/>
        <v>125020.35795236866</v>
      </c>
      <c r="F102">
        <f>Таблица11[[#This Row],[Привязка высокой вероятности(Стоимость (руб/кв.м))]]-Таблица11[[#This Row],[Привязка низкой вероятности(Стоимость (руб/кв.м))]]</f>
        <v>24959.92333503571</v>
      </c>
    </row>
    <row r="103" spans="1:6" x14ac:dyDescent="0.35">
      <c r="A103" s="5">
        <v>44348</v>
      </c>
      <c r="B103" s="1">
        <v>175323</v>
      </c>
      <c r="C103">
        <f t="shared" si="3"/>
        <v>111949.98979488557</v>
      </c>
      <c r="D103" s="2">
        <f t="shared" si="4"/>
        <v>99319.730985985938</v>
      </c>
      <c r="E103" s="2">
        <f t="shared" si="5"/>
        <v>124580.24860378519</v>
      </c>
      <c r="F103">
        <f>Таблица11[[#This Row],[Привязка высокой вероятности(Стоимость (руб/кв.м))]]-Таблица11[[#This Row],[Привязка низкой вероятности(Стоимость (руб/кв.м))]]</f>
        <v>25260.517617799254</v>
      </c>
    </row>
    <row r="104" spans="1:6" x14ac:dyDescent="0.35">
      <c r="A104" s="5">
        <v>44378</v>
      </c>
      <c r="B104" s="1">
        <v>176529</v>
      </c>
      <c r="C104">
        <f t="shared" si="3"/>
        <v>112301.39745673168</v>
      </c>
      <c r="D104" s="2">
        <f t="shared" si="4"/>
        <v>99522.1914762901</v>
      </c>
      <c r="E104" s="2">
        <f t="shared" si="5"/>
        <v>125080.60343717325</v>
      </c>
      <c r="F104">
        <f>Таблица11[[#This Row],[Привязка высокой вероятности(Стоимость (руб/кв.м))]]-Таблица11[[#This Row],[Привязка низкой вероятности(Стоимость (руб/кв.м))]]</f>
        <v>25558.411960883153</v>
      </c>
    </row>
    <row r="105" spans="1:6" x14ac:dyDescent="0.35">
      <c r="A105" s="5">
        <v>44409</v>
      </c>
      <c r="B105" s="1">
        <v>180229</v>
      </c>
      <c r="C105">
        <f t="shared" si="3"/>
        <v>112656.57163315613</v>
      </c>
      <c r="D105" s="2">
        <f t="shared" si="4"/>
        <v>99729.721203639201</v>
      </c>
      <c r="E105" s="2">
        <f t="shared" si="5"/>
        <v>125583.42206267305</v>
      </c>
      <c r="F105">
        <f>Таблица11[[#This Row],[Привязка высокой вероятности(Стоимость (руб/кв.м))]]-Таблица11[[#This Row],[Привязка низкой вероятности(Стоимость (руб/кв.м))]]</f>
        <v>25853.700859033852</v>
      </c>
    </row>
    <row r="106" spans="1:6" x14ac:dyDescent="0.35">
      <c r="A106" s="5">
        <v>44440</v>
      </c>
      <c r="B106" s="1">
        <v>179544</v>
      </c>
      <c r="C106">
        <f t="shared" si="3"/>
        <v>113331.92030682898</v>
      </c>
      <c r="D106" s="2">
        <f t="shared" si="4"/>
        <v>100258.68343673758</v>
      </c>
      <c r="E106" s="2">
        <f t="shared" si="5"/>
        <v>126405.15717692037</v>
      </c>
      <c r="F106">
        <f>Таблица11[[#This Row],[Привязка высокой вероятности(Стоимость (руб/кв.м))]]-Таблица11[[#This Row],[Привязка низкой вероятности(Стоимость (руб/кв.м))]]</f>
        <v>26146.473740182788</v>
      </c>
    </row>
    <row r="107" spans="1:6" x14ac:dyDescent="0.35">
      <c r="A107" s="5">
        <v>44470</v>
      </c>
      <c r="B107" s="1">
        <v>182578</v>
      </c>
      <c r="C107">
        <f t="shared" si="3"/>
        <v>114224.45034264837</v>
      </c>
      <c r="D107" s="2">
        <f t="shared" si="4"/>
        <v>101006.04267508553</v>
      </c>
      <c r="E107" s="2">
        <f t="shared" si="5"/>
        <v>127442.85801021122</v>
      </c>
      <c r="F107">
        <f>Таблица11[[#This Row],[Привязка высокой вероятности(Стоимость (руб/кв.м))]]-Таблица11[[#This Row],[Привязка низкой вероятности(Стоимость (руб/кв.м))]]</f>
        <v>26436.815335125691</v>
      </c>
    </row>
    <row r="108" spans="1:6" x14ac:dyDescent="0.35">
      <c r="A108" s="5">
        <v>44501</v>
      </c>
      <c r="B108" s="1">
        <v>183957</v>
      </c>
      <c r="C108">
        <f t="shared" si="3"/>
        <v>113884.99564288596</v>
      </c>
      <c r="D108" s="2">
        <f t="shared" si="4"/>
        <v>100522.59263622995</v>
      </c>
      <c r="E108" s="2">
        <f t="shared" si="5"/>
        <v>127247.39864954197</v>
      </c>
      <c r="F108">
        <f>Таблица11[[#This Row],[Привязка высокой вероятности(Стоимость (руб/кв.м))]]-Таблица11[[#This Row],[Привязка низкой вероятности(Стоимость (руб/кв.м))]]</f>
        <v>26724.806013312016</v>
      </c>
    </row>
    <row r="109" spans="1:6" x14ac:dyDescent="0.35">
      <c r="A109" s="5">
        <v>44531</v>
      </c>
      <c r="B109" s="1">
        <v>185150</v>
      </c>
      <c r="C109">
        <f t="shared" si="3"/>
        <v>113973.94531814402</v>
      </c>
      <c r="D109" s="2">
        <f t="shared" si="4"/>
        <v>100468.68427391318</v>
      </c>
      <c r="E109" s="2">
        <f t="shared" si="5"/>
        <v>127479.20636237485</v>
      </c>
      <c r="F109">
        <f>Таблица11[[#This Row],[Привязка высокой вероятности(Стоимость (руб/кв.м))]]-Таблица11[[#This Row],[Привязка низкой вероятности(Стоимость (руб/кв.м))]]</f>
        <v>27010.522088461672</v>
      </c>
    </row>
    <row r="110" spans="1:6" x14ac:dyDescent="0.35">
      <c r="A110" s="5">
        <v>44562</v>
      </c>
      <c r="B110" s="1">
        <v>186063</v>
      </c>
      <c r="C110">
        <f t="shared" si="3"/>
        <v>115371.81427970319</v>
      </c>
      <c r="D110" s="2">
        <f t="shared" si="4"/>
        <v>101651.5484557708</v>
      </c>
      <c r="E110" s="2">
        <f t="shared" si="5"/>
        <v>129092.08010363558</v>
      </c>
      <c r="F110">
        <f>Таблица11[[#This Row],[Привязка высокой вероятности(Стоимость (руб/кв.м))]]-Таблица11[[#This Row],[Привязка низкой вероятности(Стоимость (руб/кв.м))]]</f>
        <v>27440.531647864787</v>
      </c>
    </row>
    <row r="111" spans="1:6" x14ac:dyDescent="0.35">
      <c r="A111" s="5">
        <v>44593</v>
      </c>
      <c r="B111" s="1">
        <v>186472</v>
      </c>
      <c r="C111">
        <f t="shared" si="3"/>
        <v>115606.10593550831</v>
      </c>
      <c r="D111" s="2">
        <f t="shared" si="4"/>
        <v>101745.89312745948</v>
      </c>
      <c r="E111" s="2">
        <f t="shared" si="5"/>
        <v>129466.31874355715</v>
      </c>
      <c r="F111">
        <f>Таблица11[[#This Row],[Привязка высокой вероятности(Стоимость (руб/кв.м))]]-Таблица11[[#This Row],[Привязка низкой вероятности(Стоимость (руб/кв.м))]]</f>
        <v>27720.425616097666</v>
      </c>
    </row>
    <row r="112" spans="1:6" x14ac:dyDescent="0.35">
      <c r="A112" s="5">
        <v>44621</v>
      </c>
      <c r="B112" s="1">
        <v>196444</v>
      </c>
      <c r="C112">
        <f t="shared" si="3"/>
        <v>115533.31173498312</v>
      </c>
      <c r="D112" s="2">
        <f t="shared" si="4"/>
        <v>101534.16540315932</v>
      </c>
      <c r="E112" s="2">
        <f t="shared" si="5"/>
        <v>129532.45806680691</v>
      </c>
      <c r="F112">
        <f>Таблица11[[#This Row],[Привязка высокой вероятности(Стоимость (руб/кв.м))]]-Таблица11[[#This Row],[Привязка низкой вероятности(Стоимость (руб/кв.м))]]</f>
        <v>27998.29266364759</v>
      </c>
    </row>
    <row r="113" spans="1:6" x14ac:dyDescent="0.35">
      <c r="A113" s="5">
        <v>44652</v>
      </c>
      <c r="B113" s="1">
        <v>205328</v>
      </c>
      <c r="C113">
        <f t="shared" si="3"/>
        <v>115386.49640144315</v>
      </c>
      <c r="D113" s="2">
        <f t="shared" si="4"/>
        <v>101249.39959348089</v>
      </c>
      <c r="E113" s="2">
        <f t="shared" si="5"/>
        <v>129523.5932094054</v>
      </c>
      <c r="F113">
        <f>Таблица11[[#This Row],[Привязка высокой вероятности(Стоимость (руб/кв.м))]]-Таблица11[[#This Row],[Привязка низкой вероятности(Стоимость (руб/кв.м))]]</f>
        <v>28274.193615924509</v>
      </c>
    </row>
    <row r="114" spans="1:6" x14ac:dyDescent="0.35">
      <c r="A114" s="5">
        <v>44682</v>
      </c>
      <c r="B114" s="1">
        <v>209796</v>
      </c>
      <c r="C114">
        <f t="shared" si="3"/>
        <v>115872.63261438682</v>
      </c>
      <c r="D114" s="2">
        <f t="shared" si="4"/>
        <v>101598.53934825849</v>
      </c>
      <c r="E114" s="2">
        <f t="shared" si="5"/>
        <v>130146.72588051515</v>
      </c>
      <c r="F114">
        <f>Таблица11[[#This Row],[Привязка высокой вероятности(Стоимость (руб/кв.м))]]-Таблица11[[#This Row],[Привязка низкой вероятности(Стоимость (руб/кв.м))]]</f>
        <v>28548.186532256659</v>
      </c>
    </row>
    <row r="115" spans="1:6" x14ac:dyDescent="0.35">
      <c r="A115" s="5">
        <v>44713</v>
      </c>
      <c r="B115" s="1">
        <v>202300</v>
      </c>
      <c r="C115">
        <f t="shared" si="3"/>
        <v>115282.22612442156</v>
      </c>
      <c r="D115" s="2">
        <f t="shared" si="4"/>
        <v>100872.06268575089</v>
      </c>
      <c r="E115" s="2">
        <f t="shared" si="5"/>
        <v>129692.38956309223</v>
      </c>
      <c r="F115">
        <f>Таблица11[[#This Row],[Привязка высокой вероятности(Стоимость (руб/кв.м))]]-Таблица11[[#This Row],[Привязка низкой вероятности(Стоимость (руб/кв.м))]]</f>
        <v>28820.326877341344</v>
      </c>
    </row>
    <row r="116" spans="1:6" x14ac:dyDescent="0.35">
      <c r="A116" s="5">
        <v>44743</v>
      </c>
      <c r="B116" s="1">
        <v>202336</v>
      </c>
      <c r="C116">
        <f t="shared" si="3"/>
        <v>115633.63378626769</v>
      </c>
      <c r="D116" s="2">
        <f t="shared" si="4"/>
        <v>101088.29994661329</v>
      </c>
      <c r="E116" s="2">
        <f t="shared" si="5"/>
        <v>130178.96762592209</v>
      </c>
      <c r="F116">
        <f>Таблица11[[#This Row],[Привязка высокой вероятности(Стоимость (руб/кв.м))]]-Таблица11[[#This Row],[Привязка низкой вероятности(Стоимость (руб/кв.м))]]</f>
        <v>29090.667679308797</v>
      </c>
    </row>
    <row r="117" spans="1:6" x14ac:dyDescent="0.35">
      <c r="A117" s="5">
        <v>44774</v>
      </c>
      <c r="B117" s="1">
        <v>206747</v>
      </c>
      <c r="C117">
        <f t="shared" si="3"/>
        <v>115988.80796269214</v>
      </c>
      <c r="D117" s="2">
        <f t="shared" si="4"/>
        <v>101309.17812486587</v>
      </c>
      <c r="E117" s="2">
        <f t="shared" si="5"/>
        <v>130668.43780051841</v>
      </c>
      <c r="F117">
        <f>Таблица11[[#This Row],[Привязка высокой вероятности(Стоимость (руб/кв.м))]]-Таблица11[[#This Row],[Привязка низкой вероятности(Стоимость (руб/кв.м))]]</f>
        <v>29359.259675652545</v>
      </c>
    </row>
    <row r="118" spans="1:6" x14ac:dyDescent="0.35">
      <c r="A118" s="5">
        <v>44805</v>
      </c>
      <c r="B118" s="1">
        <v>213516</v>
      </c>
      <c r="C118">
        <f t="shared" si="3"/>
        <v>116664.15663636498</v>
      </c>
      <c r="D118" s="2">
        <f t="shared" si="4"/>
        <v>101851.08091229276</v>
      </c>
      <c r="E118" s="2">
        <f t="shared" si="5"/>
        <v>131477.23236043719</v>
      </c>
      <c r="F118">
        <f>Таблица11[[#This Row],[Привязка высокой вероятности(Стоимость (руб/кв.м))]]-Таблица11[[#This Row],[Привязка низкой вероятности(Стоимость (руб/кв.м))]]</f>
        <v>29626.151448144432</v>
      </c>
    </row>
    <row r="119" spans="1:6" x14ac:dyDescent="0.35">
      <c r="A119" s="5">
        <v>44835</v>
      </c>
      <c r="B119" s="1">
        <v>218584</v>
      </c>
      <c r="C119">
        <f t="shared" si="3"/>
        <v>117556.68667218438</v>
      </c>
      <c r="D119" s="2">
        <f t="shared" si="4"/>
        <v>102610.991898318</v>
      </c>
      <c r="E119" s="2">
        <f t="shared" si="5"/>
        <v>132502.38144605077</v>
      </c>
      <c r="F119">
        <f>Таблица11[[#This Row],[Привязка высокой вероятности(Стоимость (руб/кв.м))]]-Таблица11[[#This Row],[Привязка низкой вероятности(Стоимость (руб/кв.м))]]</f>
        <v>29891.389547732775</v>
      </c>
    </row>
    <row r="120" spans="1:6" x14ac:dyDescent="0.35">
      <c r="A120" s="5">
        <v>44866</v>
      </c>
      <c r="B120" s="1">
        <v>218195</v>
      </c>
      <c r="C120">
        <f t="shared" si="3"/>
        <v>117217.23197242196</v>
      </c>
      <c r="D120" s="2">
        <f t="shared" si="4"/>
        <v>102139.72266726408</v>
      </c>
      <c r="E120" s="2">
        <f t="shared" si="5"/>
        <v>132294.74127757983</v>
      </c>
      <c r="F120">
        <f>Таблица11[[#This Row],[Привязка высокой вероятности(Стоимость (руб/кв.м))]]-Таблица11[[#This Row],[Привязка низкой вероятности(Стоимость (руб/кв.м))]]</f>
        <v>30155.018610315747</v>
      </c>
    </row>
    <row r="121" spans="1:6" x14ac:dyDescent="0.35">
      <c r="A121" s="5">
        <v>44895</v>
      </c>
      <c r="B121" s="1">
        <v>222623</v>
      </c>
      <c r="C121">
        <f t="shared" si="3"/>
        <v>117303.21665850475</v>
      </c>
      <c r="D121" s="2">
        <f t="shared" si="4"/>
        <v>102099.02544726097</v>
      </c>
      <c r="E121" s="2">
        <f t="shared" si="5"/>
        <v>132507.40786974854</v>
      </c>
      <c r="F121">
        <f>Таблица11[[#This Row],[Привязка высокой вероятности(Стоимость (руб/кв.м))]]-Таблица11[[#This Row],[Привязка низкой вероятности(Стоимость (руб/кв.м))]]</f>
        <v>30408.382422487572</v>
      </c>
    </row>
    <row r="122" spans="1:6" x14ac:dyDescent="0.35">
      <c r="A122" s="5"/>
      <c r="B122" s="1">
        <v>222520</v>
      </c>
      <c r="C122" t="e">
        <f t="shared" ref="C122:C126" si="6">_xlfn.FORECAST.ETS(A122,$B$2:$B$61,$A$2:$A$61,12,1)</f>
        <v>#NUM!</v>
      </c>
      <c r="D122" s="2" t="e">
        <f t="shared" ref="D122:D126" si="7">C122-_xlfn.FORECAST.ETS.CONFINT(A122,$B$2:$B$61,$A$2:$A$61,0.95,12,1)</f>
        <v>#NUM!</v>
      </c>
      <c r="E122" s="2" t="e">
        <f t="shared" ref="E122:E126" si="8">C122+_xlfn.FORECAST.ETS.CONFINT(A122,$B$2:$B$61,$A$2:$A$61,0.95,12,1)</f>
        <v>#NUM!</v>
      </c>
      <c r="F122" t="e">
        <f>Таблица11[[#This Row],[Привязка высокой вероятности(Стоимость (руб/кв.м))]]-Таблица11[[#This Row],[Привязка низкой вероятности(Стоимость (руб/кв.м))]]</f>
        <v>#NUM!</v>
      </c>
    </row>
    <row r="123" spans="1:6" x14ac:dyDescent="0.35">
      <c r="A123" s="5"/>
      <c r="B123" s="1">
        <v>217818</v>
      </c>
      <c r="C123" t="e">
        <f t="shared" si="6"/>
        <v>#NUM!</v>
      </c>
      <c r="D123" s="2" t="e">
        <f t="shared" si="7"/>
        <v>#NUM!</v>
      </c>
      <c r="E123" s="2" t="e">
        <f t="shared" si="8"/>
        <v>#NUM!</v>
      </c>
      <c r="F123" t="e">
        <f>Таблица11[[#This Row],[Привязка высокой вероятности(Стоимость (руб/кв.м))]]-Таблица11[[#This Row],[Привязка низкой вероятности(Стоимость (руб/кв.м))]]</f>
        <v>#NUM!</v>
      </c>
    </row>
    <row r="124" spans="1:6" x14ac:dyDescent="0.35">
      <c r="A124" s="5"/>
      <c r="B124" s="1">
        <v>219862</v>
      </c>
      <c r="C124" t="e">
        <f t="shared" si="6"/>
        <v>#NUM!</v>
      </c>
      <c r="D124" s="2" t="e">
        <f t="shared" si="7"/>
        <v>#NUM!</v>
      </c>
      <c r="E124" s="2" t="e">
        <f t="shared" si="8"/>
        <v>#NUM!</v>
      </c>
      <c r="F124" t="e">
        <f>Таблица11[[#This Row],[Привязка высокой вероятности(Стоимость (руб/кв.м))]]-Таблица11[[#This Row],[Привязка низкой вероятности(Стоимость (руб/кв.м))]]</f>
        <v>#NUM!</v>
      </c>
    </row>
    <row r="125" spans="1:6" x14ac:dyDescent="0.35">
      <c r="A125" s="5"/>
      <c r="B125" s="1">
        <v>222861</v>
      </c>
      <c r="C125" t="e">
        <f t="shared" si="6"/>
        <v>#NUM!</v>
      </c>
      <c r="D125" s="2" t="e">
        <f t="shared" si="7"/>
        <v>#NUM!</v>
      </c>
      <c r="E125" s="2" t="e">
        <f t="shared" si="8"/>
        <v>#NUM!</v>
      </c>
      <c r="F125" t="e">
        <f>Таблица11[[#This Row],[Привязка высокой вероятности(Стоимость (руб/кв.м))]]-Таблица11[[#This Row],[Привязка низкой вероятности(Стоимость (руб/кв.м))]]</f>
        <v>#NUM!</v>
      </c>
    </row>
    <row r="126" spans="1:6" x14ac:dyDescent="0.35">
      <c r="A126" s="5"/>
      <c r="B126" s="1">
        <v>217463</v>
      </c>
      <c r="C126" t="e">
        <f t="shared" si="6"/>
        <v>#NUM!</v>
      </c>
      <c r="D126" s="2" t="e">
        <f t="shared" si="7"/>
        <v>#NUM!</v>
      </c>
      <c r="E126" s="2" t="e">
        <f t="shared" si="8"/>
        <v>#NUM!</v>
      </c>
      <c r="F126" t="e">
        <f>Таблица11[[#This Row],[Привязка высокой вероятности(Стоимость (руб/кв.м))]]-Таблица11[[#This Row],[Привязка низкой вероятности(Стоимость (руб/кв.м))]]</f>
        <v>#NUM!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D7E3-EDE3-497A-B930-2708171EE627}">
  <dimension ref="A1:F121"/>
  <sheetViews>
    <sheetView zoomScale="55" zoomScaleNormal="55" workbookViewId="0">
      <selection activeCell="E7" sqref="E7"/>
    </sheetView>
  </sheetViews>
  <sheetFormatPr defaultRowHeight="14.5" x14ac:dyDescent="0.35"/>
  <cols>
    <col min="1" max="1" width="18.7265625" customWidth="1"/>
    <col min="2" max="2" width="11.08984375" customWidth="1"/>
    <col min="3" max="3" width="10" customWidth="1"/>
    <col min="4" max="4" width="29.08984375" customWidth="1"/>
    <col min="5" max="5" width="30.453125" customWidth="1"/>
  </cols>
  <sheetData>
    <row r="1" spans="1:6" s="3" customFormat="1" ht="34.5" customHeight="1" x14ac:dyDescent="0.35">
      <c r="A1" s="3" t="s">
        <v>18</v>
      </c>
      <c r="B1" s="3" t="s">
        <v>19</v>
      </c>
      <c r="C1" s="3" t="s">
        <v>8</v>
      </c>
      <c r="D1" s="3" t="s">
        <v>20</v>
      </c>
      <c r="E1" s="3" t="s">
        <v>21</v>
      </c>
      <c r="F1" s="15" t="s">
        <v>11</v>
      </c>
    </row>
    <row r="2" spans="1:6" x14ac:dyDescent="0.35">
      <c r="A2" s="5">
        <v>41275</v>
      </c>
      <c r="B2">
        <v>95052</v>
      </c>
      <c r="F2">
        <f>Таблица13[[#This Row],[Привязка высокой вероятности]]-Таблица13[[#This Row],[Привязка низкой вероятности]]</f>
        <v>0</v>
      </c>
    </row>
    <row r="3" spans="1:6" x14ac:dyDescent="0.35">
      <c r="A3" s="5">
        <v>41306</v>
      </c>
      <c r="B3">
        <v>95270</v>
      </c>
      <c r="F3">
        <f>Таблица13[[#This Row],[Привязка высокой вероятности]]-Таблица13[[#This Row],[Привязка низкой вероятности]]</f>
        <v>0</v>
      </c>
    </row>
    <row r="4" spans="1:6" x14ac:dyDescent="0.35">
      <c r="A4" s="5">
        <v>41334</v>
      </c>
      <c r="B4">
        <v>95459</v>
      </c>
      <c r="F4">
        <f>Таблица13[[#This Row],[Привязка высокой вероятности]]-Таблица13[[#This Row],[Привязка низкой вероятности]]</f>
        <v>0</v>
      </c>
    </row>
    <row r="5" spans="1:6" x14ac:dyDescent="0.35">
      <c r="A5" s="5">
        <v>41365</v>
      </c>
      <c r="B5">
        <v>95005</v>
      </c>
      <c r="F5">
        <f>Таблица13[[#This Row],[Привязка высокой вероятности]]-Таблица13[[#This Row],[Привязка низкой вероятности]]</f>
        <v>0</v>
      </c>
    </row>
    <row r="6" spans="1:6" x14ac:dyDescent="0.35">
      <c r="A6" s="5">
        <v>41395</v>
      </c>
      <c r="B6">
        <v>95026</v>
      </c>
      <c r="F6">
        <f>Таблица13[[#This Row],[Привязка высокой вероятности]]-Таблица13[[#This Row],[Привязка низкой вероятности]]</f>
        <v>0</v>
      </c>
    </row>
    <row r="7" spans="1:6" x14ac:dyDescent="0.35">
      <c r="A7" s="5">
        <v>41426</v>
      </c>
      <c r="B7">
        <v>94974</v>
      </c>
      <c r="F7">
        <f>Таблица13[[#This Row],[Привязка высокой вероятности]]-Таблица13[[#This Row],[Привязка низкой вероятности]]</f>
        <v>0</v>
      </c>
    </row>
    <row r="8" spans="1:6" x14ac:dyDescent="0.35">
      <c r="A8" s="5">
        <v>41456</v>
      </c>
      <c r="B8">
        <v>95285</v>
      </c>
      <c r="F8">
        <f>Таблица13[[#This Row],[Привязка высокой вероятности]]-Таблица13[[#This Row],[Привязка низкой вероятности]]</f>
        <v>0</v>
      </c>
    </row>
    <row r="9" spans="1:6" x14ac:dyDescent="0.35">
      <c r="A9" s="5">
        <v>41487</v>
      </c>
      <c r="B9">
        <v>95731</v>
      </c>
      <c r="F9">
        <f>Таблица13[[#This Row],[Привязка высокой вероятности]]-Таблица13[[#This Row],[Привязка низкой вероятности]]</f>
        <v>0</v>
      </c>
    </row>
    <row r="10" spans="1:6" x14ac:dyDescent="0.35">
      <c r="A10" s="5">
        <v>41518</v>
      </c>
      <c r="B10">
        <v>95997</v>
      </c>
      <c r="F10">
        <f>Таблица13[[#This Row],[Привязка высокой вероятности]]-Таблица13[[#This Row],[Привязка низкой вероятности]]</f>
        <v>0</v>
      </c>
    </row>
    <row r="11" spans="1:6" x14ac:dyDescent="0.35">
      <c r="A11" s="5">
        <v>41548</v>
      </c>
      <c r="B11">
        <v>95835</v>
      </c>
      <c r="F11">
        <f>Таблица13[[#This Row],[Привязка высокой вероятности]]-Таблица13[[#This Row],[Привязка низкой вероятности]]</f>
        <v>0</v>
      </c>
    </row>
    <row r="12" spans="1:6" x14ac:dyDescent="0.35">
      <c r="A12" s="5">
        <v>41579</v>
      </c>
      <c r="B12">
        <v>95965</v>
      </c>
      <c r="F12">
        <f>Таблица13[[#This Row],[Привязка высокой вероятности]]-Таблица13[[#This Row],[Привязка низкой вероятности]]</f>
        <v>0</v>
      </c>
    </row>
    <row r="13" spans="1:6" x14ac:dyDescent="0.35">
      <c r="A13" s="5">
        <v>41609</v>
      </c>
      <c r="B13">
        <v>96023</v>
      </c>
      <c r="F13">
        <f>Таблица13[[#This Row],[Привязка высокой вероятности]]-Таблица13[[#This Row],[Привязка низкой вероятности]]</f>
        <v>0</v>
      </c>
    </row>
    <row r="14" spans="1:6" x14ac:dyDescent="0.35">
      <c r="A14" s="5">
        <v>41640</v>
      </c>
      <c r="B14">
        <v>96441</v>
      </c>
      <c r="F14">
        <f>Таблица13[[#This Row],[Привязка высокой вероятности]]-Таблица13[[#This Row],[Привязка низкой вероятности]]</f>
        <v>0</v>
      </c>
    </row>
    <row r="15" spans="1:6" x14ac:dyDescent="0.35">
      <c r="A15" s="5">
        <v>41671</v>
      </c>
      <c r="B15">
        <v>96890</v>
      </c>
      <c r="F15">
        <f>Таблица13[[#This Row],[Привязка высокой вероятности]]-Таблица13[[#This Row],[Привязка низкой вероятности]]</f>
        <v>0</v>
      </c>
    </row>
    <row r="16" spans="1:6" x14ac:dyDescent="0.35">
      <c r="A16" s="5">
        <v>41699</v>
      </c>
      <c r="B16">
        <v>97672</v>
      </c>
      <c r="F16">
        <f>Таблица13[[#This Row],[Привязка высокой вероятности]]-Таблица13[[#This Row],[Привязка низкой вероятности]]</f>
        <v>0</v>
      </c>
    </row>
    <row r="17" spans="1:6" x14ac:dyDescent="0.35">
      <c r="A17" s="5">
        <v>41730</v>
      </c>
      <c r="B17">
        <v>99331</v>
      </c>
      <c r="F17">
        <f>Таблица13[[#This Row],[Привязка высокой вероятности]]-Таблица13[[#This Row],[Привязка низкой вероятности]]</f>
        <v>0</v>
      </c>
    </row>
    <row r="18" spans="1:6" x14ac:dyDescent="0.35">
      <c r="A18" s="5">
        <v>41760</v>
      </c>
      <c r="B18">
        <v>100056</v>
      </c>
      <c r="F18">
        <f>Таблица13[[#This Row],[Привязка высокой вероятности]]-Таблица13[[#This Row],[Привязка низкой вероятности]]</f>
        <v>0</v>
      </c>
    </row>
    <row r="19" spans="1:6" x14ac:dyDescent="0.35">
      <c r="A19" s="5">
        <v>41791</v>
      </c>
      <c r="B19">
        <v>99885</v>
      </c>
      <c r="F19">
        <f>Таблица13[[#This Row],[Привязка высокой вероятности]]-Таблица13[[#This Row],[Привязка низкой вероятности]]</f>
        <v>0</v>
      </c>
    </row>
    <row r="20" spans="1:6" x14ac:dyDescent="0.35">
      <c r="A20" s="5">
        <v>41821</v>
      </c>
      <c r="B20">
        <v>100259</v>
      </c>
      <c r="F20">
        <f>Таблица13[[#This Row],[Привязка высокой вероятности]]-Таблица13[[#This Row],[Привязка низкой вероятности]]</f>
        <v>0</v>
      </c>
    </row>
    <row r="21" spans="1:6" x14ac:dyDescent="0.35">
      <c r="A21" s="5">
        <v>41852</v>
      </c>
      <c r="B21">
        <v>100712</v>
      </c>
      <c r="F21">
        <f>Таблица13[[#This Row],[Привязка высокой вероятности]]-Таблица13[[#This Row],[Привязка низкой вероятности]]</f>
        <v>0</v>
      </c>
    </row>
    <row r="22" spans="1:6" x14ac:dyDescent="0.35">
      <c r="A22" s="5">
        <v>41883</v>
      </c>
      <c r="B22">
        <v>101564</v>
      </c>
      <c r="F22">
        <f>Таблица13[[#This Row],[Привязка высокой вероятности]]-Таблица13[[#This Row],[Привязка низкой вероятности]]</f>
        <v>0</v>
      </c>
    </row>
    <row r="23" spans="1:6" x14ac:dyDescent="0.35">
      <c r="A23" s="5">
        <v>41913</v>
      </c>
      <c r="B23">
        <v>101397</v>
      </c>
      <c r="F23">
        <f>Таблица13[[#This Row],[Привязка высокой вероятности]]-Таблица13[[#This Row],[Привязка низкой вероятности]]</f>
        <v>0</v>
      </c>
    </row>
    <row r="24" spans="1:6" x14ac:dyDescent="0.35">
      <c r="A24" s="5">
        <v>41944</v>
      </c>
      <c r="B24">
        <v>101934</v>
      </c>
      <c r="F24">
        <f>Таблица13[[#This Row],[Привязка высокой вероятности]]-Таблица13[[#This Row],[Привязка низкой вероятности]]</f>
        <v>0</v>
      </c>
    </row>
    <row r="25" spans="1:6" x14ac:dyDescent="0.35">
      <c r="A25" s="5">
        <v>41974</v>
      </c>
      <c r="B25">
        <v>103023</v>
      </c>
      <c r="F25">
        <f>Таблица13[[#This Row],[Привязка высокой вероятности]]-Таблица13[[#This Row],[Привязка низкой вероятности]]</f>
        <v>0</v>
      </c>
    </row>
    <row r="26" spans="1:6" x14ac:dyDescent="0.35">
      <c r="A26" s="5">
        <v>42005</v>
      </c>
      <c r="B26">
        <v>106177</v>
      </c>
      <c r="F26">
        <f>Таблица13[[#This Row],[Привязка высокой вероятности]]-Таблица13[[#This Row],[Привязка низкой вероятности]]</f>
        <v>0</v>
      </c>
    </row>
    <row r="27" spans="1:6" x14ac:dyDescent="0.35">
      <c r="A27" s="5">
        <v>42036</v>
      </c>
      <c r="B27">
        <v>107147</v>
      </c>
      <c r="F27">
        <f>Таблица13[[#This Row],[Привязка высокой вероятности]]-Таблица13[[#This Row],[Привязка низкой вероятности]]</f>
        <v>0</v>
      </c>
    </row>
    <row r="28" spans="1:6" x14ac:dyDescent="0.35">
      <c r="A28" s="5">
        <v>42064</v>
      </c>
      <c r="B28">
        <v>107271</v>
      </c>
      <c r="F28">
        <f>Таблица13[[#This Row],[Привязка высокой вероятности]]-Таблица13[[#This Row],[Привязка низкой вероятности]]</f>
        <v>0</v>
      </c>
    </row>
    <row r="29" spans="1:6" x14ac:dyDescent="0.35">
      <c r="A29" s="5">
        <v>42095</v>
      </c>
      <c r="B29">
        <v>106566</v>
      </c>
      <c r="F29">
        <f>Таблица13[[#This Row],[Привязка высокой вероятности]]-Таблица13[[#This Row],[Привязка низкой вероятности]]</f>
        <v>0</v>
      </c>
    </row>
    <row r="30" spans="1:6" x14ac:dyDescent="0.35">
      <c r="A30" s="5">
        <v>42125</v>
      </c>
      <c r="B30">
        <v>105677</v>
      </c>
      <c r="F30">
        <f>Таблица13[[#This Row],[Привязка высокой вероятности]]-Таблица13[[#This Row],[Привязка низкой вероятности]]</f>
        <v>0</v>
      </c>
    </row>
    <row r="31" spans="1:6" x14ac:dyDescent="0.35">
      <c r="A31" s="5">
        <v>42156</v>
      </c>
      <c r="B31">
        <v>104476</v>
      </c>
      <c r="F31">
        <f>Таблица13[[#This Row],[Привязка высокой вероятности]]-Таблица13[[#This Row],[Привязка низкой вероятности]]</f>
        <v>0</v>
      </c>
    </row>
    <row r="32" spans="1:6" x14ac:dyDescent="0.35">
      <c r="A32" s="5">
        <v>42186</v>
      </c>
      <c r="B32">
        <v>104708</v>
      </c>
      <c r="F32">
        <f>Таблица13[[#This Row],[Привязка высокой вероятности]]-Таблица13[[#This Row],[Привязка низкой вероятности]]</f>
        <v>0</v>
      </c>
    </row>
    <row r="33" spans="1:6" x14ac:dyDescent="0.35">
      <c r="A33" s="5">
        <v>42217</v>
      </c>
      <c r="B33">
        <v>104149</v>
      </c>
      <c r="F33">
        <f>Таблица13[[#This Row],[Привязка высокой вероятности]]-Таблица13[[#This Row],[Привязка низкой вероятности]]</f>
        <v>0</v>
      </c>
    </row>
    <row r="34" spans="1:6" x14ac:dyDescent="0.35">
      <c r="A34" s="5">
        <v>42248</v>
      </c>
      <c r="B34">
        <v>104048</v>
      </c>
      <c r="F34">
        <f>Таблица13[[#This Row],[Привязка высокой вероятности]]-Таблица13[[#This Row],[Привязка низкой вероятности]]</f>
        <v>0</v>
      </c>
    </row>
    <row r="35" spans="1:6" x14ac:dyDescent="0.35">
      <c r="A35" s="5">
        <v>42278</v>
      </c>
      <c r="B35">
        <v>103970</v>
      </c>
      <c r="F35">
        <f>Таблица13[[#This Row],[Привязка высокой вероятности]]-Таблица13[[#This Row],[Привязка низкой вероятности]]</f>
        <v>0</v>
      </c>
    </row>
    <row r="36" spans="1:6" x14ac:dyDescent="0.35">
      <c r="A36" s="5">
        <v>42309</v>
      </c>
      <c r="B36">
        <v>103187</v>
      </c>
      <c r="F36">
        <f>Таблица13[[#This Row],[Привязка высокой вероятности]]-Таблица13[[#This Row],[Привязка низкой вероятности]]</f>
        <v>0</v>
      </c>
    </row>
    <row r="37" spans="1:6" x14ac:dyDescent="0.35">
      <c r="A37" s="5">
        <v>42339</v>
      </c>
      <c r="B37">
        <v>102952</v>
      </c>
      <c r="F37">
        <f>Таблица13[[#This Row],[Привязка высокой вероятности]]-Таблица13[[#This Row],[Привязка низкой вероятности]]</f>
        <v>0</v>
      </c>
    </row>
    <row r="38" spans="1:6" x14ac:dyDescent="0.35">
      <c r="A38" s="5">
        <v>42370</v>
      </c>
      <c r="B38">
        <v>101971</v>
      </c>
      <c r="F38">
        <f>Таблица13[[#This Row],[Привязка высокой вероятности]]-Таблица13[[#This Row],[Привязка низкой вероятности]]</f>
        <v>0</v>
      </c>
    </row>
    <row r="39" spans="1:6" x14ac:dyDescent="0.35">
      <c r="A39" s="5">
        <v>42401</v>
      </c>
      <c r="B39">
        <v>102937</v>
      </c>
      <c r="F39">
        <f>Таблица13[[#This Row],[Привязка высокой вероятности]]-Таблица13[[#This Row],[Привязка низкой вероятности]]</f>
        <v>0</v>
      </c>
    </row>
    <row r="40" spans="1:6" x14ac:dyDescent="0.35">
      <c r="A40" s="5">
        <v>42430</v>
      </c>
      <c r="B40">
        <v>103093</v>
      </c>
      <c r="F40">
        <f>Таблица13[[#This Row],[Привязка высокой вероятности]]-Таблица13[[#This Row],[Привязка низкой вероятности]]</f>
        <v>0</v>
      </c>
    </row>
    <row r="41" spans="1:6" x14ac:dyDescent="0.35">
      <c r="A41" s="5">
        <v>42461</v>
      </c>
      <c r="B41">
        <v>103273</v>
      </c>
      <c r="F41">
        <f>Таблица13[[#This Row],[Привязка высокой вероятности]]-Таблица13[[#This Row],[Привязка низкой вероятности]]</f>
        <v>0</v>
      </c>
    </row>
    <row r="42" spans="1:6" x14ac:dyDescent="0.35">
      <c r="A42" s="5">
        <v>42491</v>
      </c>
      <c r="B42">
        <v>103659</v>
      </c>
      <c r="F42">
        <f>Таблица13[[#This Row],[Привязка высокой вероятности]]-Таблица13[[#This Row],[Привязка низкой вероятности]]</f>
        <v>0</v>
      </c>
    </row>
    <row r="43" spans="1:6" x14ac:dyDescent="0.35">
      <c r="A43" s="5">
        <v>42522</v>
      </c>
      <c r="B43">
        <v>103154</v>
      </c>
      <c r="F43">
        <f>Таблица13[[#This Row],[Привязка высокой вероятности]]-Таблица13[[#This Row],[Привязка низкой вероятности]]</f>
        <v>0</v>
      </c>
    </row>
    <row r="44" spans="1:6" x14ac:dyDescent="0.35">
      <c r="A44" s="5">
        <v>42552</v>
      </c>
      <c r="B44">
        <v>104136</v>
      </c>
      <c r="F44">
        <f>Таблица13[[#This Row],[Привязка высокой вероятности]]-Таблица13[[#This Row],[Привязка низкой вероятности]]</f>
        <v>0</v>
      </c>
    </row>
    <row r="45" spans="1:6" x14ac:dyDescent="0.35">
      <c r="A45" s="5">
        <v>42583</v>
      </c>
      <c r="B45">
        <v>104554</v>
      </c>
      <c r="F45">
        <f>Таблица13[[#This Row],[Привязка высокой вероятности]]-Таблица13[[#This Row],[Привязка низкой вероятности]]</f>
        <v>0</v>
      </c>
    </row>
    <row r="46" spans="1:6" x14ac:dyDescent="0.35">
      <c r="A46" s="5">
        <v>42614</v>
      </c>
      <c r="B46">
        <v>104813</v>
      </c>
      <c r="F46">
        <f>Таблица13[[#This Row],[Привязка высокой вероятности]]-Таблица13[[#This Row],[Привязка низкой вероятности]]</f>
        <v>0</v>
      </c>
    </row>
    <row r="47" spans="1:6" x14ac:dyDescent="0.35">
      <c r="A47" s="5">
        <v>42644</v>
      </c>
      <c r="B47">
        <v>104931</v>
      </c>
      <c r="F47">
        <f>Таблица13[[#This Row],[Привязка высокой вероятности]]-Таблица13[[#This Row],[Привязка низкой вероятности]]</f>
        <v>0</v>
      </c>
    </row>
    <row r="48" spans="1:6" x14ac:dyDescent="0.35">
      <c r="A48" s="5">
        <v>42675</v>
      </c>
      <c r="B48">
        <v>105001</v>
      </c>
      <c r="F48">
        <f>Таблица13[[#This Row],[Привязка высокой вероятности]]-Таблица13[[#This Row],[Привязка низкой вероятности]]</f>
        <v>0</v>
      </c>
    </row>
    <row r="49" spans="1:6" x14ac:dyDescent="0.35">
      <c r="A49" s="5">
        <v>42705</v>
      </c>
      <c r="B49">
        <v>105990</v>
      </c>
      <c r="F49">
        <f>Таблица13[[#This Row],[Привязка высокой вероятности]]-Таблица13[[#This Row],[Привязка низкой вероятности]]</f>
        <v>0</v>
      </c>
    </row>
    <row r="50" spans="1:6" x14ac:dyDescent="0.35">
      <c r="A50" s="5">
        <v>42736</v>
      </c>
      <c r="B50">
        <v>106036</v>
      </c>
      <c r="F50">
        <f>Таблица13[[#This Row],[Привязка высокой вероятности]]-Таблица13[[#This Row],[Привязка низкой вероятности]]</f>
        <v>0</v>
      </c>
    </row>
    <row r="51" spans="1:6" x14ac:dyDescent="0.35">
      <c r="A51" s="5">
        <v>42767</v>
      </c>
      <c r="B51">
        <v>105626</v>
      </c>
      <c r="F51">
        <f>Таблица13[[#This Row],[Привязка высокой вероятности]]-Таблица13[[#This Row],[Привязка низкой вероятности]]</f>
        <v>0</v>
      </c>
    </row>
    <row r="52" spans="1:6" x14ac:dyDescent="0.35">
      <c r="A52" s="5">
        <v>42795</v>
      </c>
      <c r="B52">
        <v>104095</v>
      </c>
      <c r="F52">
        <f>Таблица13[[#This Row],[Привязка высокой вероятности]]-Таблица13[[#This Row],[Привязка низкой вероятности]]</f>
        <v>0</v>
      </c>
    </row>
    <row r="53" spans="1:6" x14ac:dyDescent="0.35">
      <c r="A53" s="5">
        <v>42826</v>
      </c>
      <c r="B53">
        <v>105133</v>
      </c>
      <c r="F53">
        <f>Таблица13[[#This Row],[Привязка высокой вероятности]]-Таблица13[[#This Row],[Привязка низкой вероятности]]</f>
        <v>0</v>
      </c>
    </row>
    <row r="54" spans="1:6" x14ac:dyDescent="0.35">
      <c r="A54" s="5">
        <v>42856</v>
      </c>
      <c r="B54">
        <v>106321</v>
      </c>
      <c r="F54">
        <f>Таблица13[[#This Row],[Привязка высокой вероятности]]-Таблица13[[#This Row],[Привязка низкой вероятности]]</f>
        <v>0</v>
      </c>
    </row>
    <row r="55" spans="1:6" x14ac:dyDescent="0.35">
      <c r="A55" s="5">
        <v>42887</v>
      </c>
      <c r="B55">
        <v>107190</v>
      </c>
      <c r="F55">
        <f>Таблица13[[#This Row],[Привязка высокой вероятности]]-Таблица13[[#This Row],[Привязка низкой вероятности]]</f>
        <v>0</v>
      </c>
    </row>
    <row r="56" spans="1:6" x14ac:dyDescent="0.35">
      <c r="A56" s="5">
        <v>42917</v>
      </c>
      <c r="B56">
        <v>107285</v>
      </c>
      <c r="F56">
        <f>Таблица13[[#This Row],[Привязка высокой вероятности]]-Таблица13[[#This Row],[Привязка низкой вероятности]]</f>
        <v>0</v>
      </c>
    </row>
    <row r="57" spans="1:6" x14ac:dyDescent="0.35">
      <c r="A57" s="5">
        <v>42948</v>
      </c>
      <c r="B57">
        <v>107806</v>
      </c>
      <c r="F57">
        <f>Таблица13[[#This Row],[Привязка высокой вероятности]]-Таблица13[[#This Row],[Привязка низкой вероятности]]</f>
        <v>0</v>
      </c>
    </row>
    <row r="58" spans="1:6" x14ac:dyDescent="0.35">
      <c r="A58" s="5">
        <v>42979</v>
      </c>
      <c r="B58">
        <v>108160</v>
      </c>
      <c r="F58">
        <f>Таблица13[[#This Row],[Привязка высокой вероятности]]-Таблица13[[#This Row],[Привязка низкой вероятности]]</f>
        <v>0</v>
      </c>
    </row>
    <row r="59" spans="1:6" x14ac:dyDescent="0.35">
      <c r="A59" s="5">
        <v>43009</v>
      </c>
      <c r="B59">
        <v>107256</v>
      </c>
      <c r="F59">
        <f>Таблица13[[#This Row],[Привязка высокой вероятности]]-Таблица13[[#This Row],[Привязка низкой вероятности]]</f>
        <v>0</v>
      </c>
    </row>
    <row r="60" spans="1:6" x14ac:dyDescent="0.35">
      <c r="A60" s="5">
        <v>43040</v>
      </c>
      <c r="B60">
        <v>107245</v>
      </c>
      <c r="F60">
        <f>Таблица13[[#This Row],[Привязка высокой вероятности]]-Таблица13[[#This Row],[Привязка низкой вероятности]]</f>
        <v>0</v>
      </c>
    </row>
    <row r="61" spans="1:6" x14ac:dyDescent="0.35">
      <c r="A61" s="5">
        <v>43070</v>
      </c>
      <c r="B61">
        <v>107388</v>
      </c>
      <c r="C61">
        <v>107388</v>
      </c>
      <c r="D61" s="2">
        <v>107388</v>
      </c>
      <c r="E61" s="2">
        <v>107388</v>
      </c>
      <c r="F61">
        <f>Таблица13[[#This Row],[Привязка высокой вероятности]]-Таблица13[[#This Row],[Привязка низкой вероятности]]</f>
        <v>0</v>
      </c>
    </row>
    <row r="62" spans="1:6" x14ac:dyDescent="0.35">
      <c r="A62" s="5">
        <v>43101</v>
      </c>
      <c r="B62">
        <v>107039</v>
      </c>
      <c r="C62">
        <f t="shared" ref="C62:C93" si="0">_xlfn.FORECAST.ETS(A62,$B$2:$B$61,$A$2:$A$61,12,1)</f>
        <v>108125.50944895834</v>
      </c>
      <c r="D62" s="2">
        <f t="shared" ref="D62:D93" si="1">C62-_xlfn.FORECAST.ETS.CONFINT(A62,$B$2:$B$61,$A$2:$A$61,0.95,12,1)</f>
        <v>106641.534914149</v>
      </c>
      <c r="E62" s="2">
        <f t="shared" ref="E62:E93" si="2">C62+_xlfn.FORECAST.ETS.CONFINT(A62,$B$2:$B$61,$A$2:$A$61,0.95,12,1)</f>
        <v>109609.48398376768</v>
      </c>
      <c r="F62">
        <f>Таблица13[[#This Row],[Привязка высокой вероятности]]-Таблица13[[#This Row],[Привязка низкой вероятности]]</f>
        <v>2967.949069618684</v>
      </c>
    </row>
    <row r="63" spans="1:6" x14ac:dyDescent="0.35">
      <c r="A63" s="5">
        <v>43132</v>
      </c>
      <c r="B63">
        <v>107214</v>
      </c>
      <c r="C63">
        <f t="shared" si="0"/>
        <v>108855.05345636675</v>
      </c>
      <c r="D63" s="2">
        <f t="shared" si="1"/>
        <v>106857.57687651188</v>
      </c>
      <c r="E63" s="2">
        <f t="shared" si="2"/>
        <v>110852.53003622161</v>
      </c>
      <c r="F63">
        <f>Таблица13[[#This Row],[Привязка высокой вероятности]]-Таблица13[[#This Row],[Привязка низкой вероятности]]</f>
        <v>3994.953159709723</v>
      </c>
    </row>
    <row r="64" spans="1:6" x14ac:dyDescent="0.35">
      <c r="A64" s="5">
        <v>43160</v>
      </c>
      <c r="B64">
        <v>107290</v>
      </c>
      <c r="C64">
        <f t="shared" si="0"/>
        <v>109130.60878187664</v>
      </c>
      <c r="D64" s="2">
        <f t="shared" si="1"/>
        <v>106726.10977262919</v>
      </c>
      <c r="E64" s="2">
        <f t="shared" si="2"/>
        <v>111535.10779112409</v>
      </c>
      <c r="F64">
        <f>Таблица13[[#This Row],[Привязка высокой вероятности]]-Таблица13[[#This Row],[Привязка низкой вероятности]]</f>
        <v>4808.9980184948945</v>
      </c>
    </row>
    <row r="65" spans="1:6" x14ac:dyDescent="0.35">
      <c r="A65" s="5">
        <v>43191</v>
      </c>
      <c r="B65">
        <v>107472</v>
      </c>
      <c r="C65">
        <f t="shared" si="0"/>
        <v>109724.29683641445</v>
      </c>
      <c r="D65" s="2">
        <f t="shared" si="1"/>
        <v>106971.60847418866</v>
      </c>
      <c r="E65" s="2">
        <f t="shared" si="2"/>
        <v>112476.98519864024</v>
      </c>
      <c r="F65">
        <f>Таблица13[[#This Row],[Привязка высокой вероятности]]-Таблица13[[#This Row],[Привязка низкой вероятности]]</f>
        <v>5505.3767244515766</v>
      </c>
    </row>
    <row r="66" spans="1:6" x14ac:dyDescent="0.35">
      <c r="A66" s="5">
        <v>43221</v>
      </c>
      <c r="B66">
        <v>108329</v>
      </c>
      <c r="C66">
        <f t="shared" si="0"/>
        <v>109933.56258793644</v>
      </c>
      <c r="D66" s="2">
        <f t="shared" si="1"/>
        <v>106871.38194440585</v>
      </c>
      <c r="E66" s="2">
        <f t="shared" si="2"/>
        <v>112995.74323146703</v>
      </c>
      <c r="F66">
        <f>Таблица13[[#This Row],[Привязка высокой вероятности]]-Таблица13[[#This Row],[Привязка низкой вероятности]]</f>
        <v>6124.3612870611832</v>
      </c>
    </row>
    <row r="67" spans="1:6" x14ac:dyDescent="0.35">
      <c r="A67" s="5">
        <v>43252</v>
      </c>
      <c r="B67">
        <v>108766</v>
      </c>
      <c r="C67">
        <f t="shared" si="0"/>
        <v>109314.81439096037</v>
      </c>
      <c r="D67" s="2">
        <f t="shared" si="1"/>
        <v>105971.07529945318</v>
      </c>
      <c r="E67" s="2">
        <f t="shared" si="2"/>
        <v>112658.55348246756</v>
      </c>
      <c r="F67">
        <f>Таблица13[[#This Row],[Привязка высокой вероятности]]-Таблица13[[#This Row],[Привязка низкой вероятности]]</f>
        <v>6687.4781830143766</v>
      </c>
    </row>
    <row r="68" spans="1:6" x14ac:dyDescent="0.35">
      <c r="A68" s="5">
        <v>43282</v>
      </c>
      <c r="B68">
        <v>109045</v>
      </c>
      <c r="C68">
        <f t="shared" si="0"/>
        <v>109452.80630988604</v>
      </c>
      <c r="D68" s="2">
        <f t="shared" si="1"/>
        <v>105848.88898574086</v>
      </c>
      <c r="E68" s="2">
        <f t="shared" si="2"/>
        <v>113056.72363403122</v>
      </c>
      <c r="F68">
        <f>Таблица13[[#This Row],[Привязка высокой вероятности]]-Таблица13[[#This Row],[Привязка низкой вероятности]]</f>
        <v>7207.834648290358</v>
      </c>
    </row>
    <row r="69" spans="1:6" x14ac:dyDescent="0.35">
      <c r="A69" s="5">
        <v>43313</v>
      </c>
      <c r="B69">
        <v>109457</v>
      </c>
      <c r="C69">
        <f t="shared" si="0"/>
        <v>109549.71394068135</v>
      </c>
      <c r="D69" s="2">
        <f t="shared" si="1"/>
        <v>105702.65771551702</v>
      </c>
      <c r="E69" s="2">
        <f t="shared" si="2"/>
        <v>113396.77016584568</v>
      </c>
      <c r="F69">
        <f>Таблица13[[#This Row],[Привязка высокой вероятности]]-Таблица13[[#This Row],[Привязка низкой вероятности]]</f>
        <v>7694.1124503286555</v>
      </c>
    </row>
    <row r="70" spans="1:6" x14ac:dyDescent="0.35">
      <c r="A70" s="5">
        <v>43344</v>
      </c>
      <c r="B70">
        <v>110507</v>
      </c>
      <c r="C70">
        <f t="shared" si="0"/>
        <v>109829.43607393491</v>
      </c>
      <c r="D70" s="2">
        <f t="shared" si="1"/>
        <v>105753.22949460901</v>
      </c>
      <c r="E70" s="2">
        <f t="shared" si="2"/>
        <v>113905.6426532608</v>
      </c>
      <c r="F70">
        <f>Таблица13[[#This Row],[Привязка высокой вероятности]]-Таблица13[[#This Row],[Привязка низкой вероятности]]</f>
        <v>8152.4131586517906</v>
      </c>
    </row>
    <row r="71" spans="1:6" x14ac:dyDescent="0.35">
      <c r="A71" s="5">
        <v>43374</v>
      </c>
      <c r="B71">
        <v>111410</v>
      </c>
      <c r="C71">
        <f t="shared" si="0"/>
        <v>109659.36436984497</v>
      </c>
      <c r="D71" s="2">
        <f t="shared" si="1"/>
        <v>105365.75517513165</v>
      </c>
      <c r="E71" s="2">
        <f t="shared" si="2"/>
        <v>113952.9735645583</v>
      </c>
      <c r="F71">
        <f>Таблица13[[#This Row],[Привязка высокой вероятности]]-Таблица13[[#This Row],[Привязка низкой вероятности]]</f>
        <v>8587.2183894266491</v>
      </c>
    </row>
    <row r="72" spans="1:6" x14ac:dyDescent="0.35">
      <c r="A72" s="5">
        <v>43405</v>
      </c>
      <c r="B72">
        <v>111901</v>
      </c>
      <c r="C72">
        <f t="shared" si="0"/>
        <v>109690.97642104249</v>
      </c>
      <c r="D72" s="2">
        <f t="shared" si="1"/>
        <v>105190.00924467942</v>
      </c>
      <c r="E72" s="2">
        <f t="shared" si="2"/>
        <v>114191.94359740557</v>
      </c>
      <c r="F72">
        <f>Таблица13[[#This Row],[Привязка высокой вероятности]]-Таблица13[[#This Row],[Привязка низкой вероятности]]</f>
        <v>9001.9343527261517</v>
      </c>
    </row>
    <row r="73" spans="1:6" x14ac:dyDescent="0.35">
      <c r="A73" s="5">
        <v>43435</v>
      </c>
      <c r="B73">
        <v>114047</v>
      </c>
      <c r="C73">
        <f t="shared" si="0"/>
        <v>110052.0069853811</v>
      </c>
      <c r="D73" s="2">
        <f t="shared" si="1"/>
        <v>105352.39622500811</v>
      </c>
      <c r="E73" s="2">
        <f t="shared" si="2"/>
        <v>114751.61774575409</v>
      </c>
      <c r="F73">
        <f>Таблица13[[#This Row],[Привязка высокой вероятности]]-Таблица13[[#This Row],[Привязка низкой вероятности]]</f>
        <v>9399.2215207459813</v>
      </c>
    </row>
    <row r="74" spans="1:6" x14ac:dyDescent="0.35">
      <c r="A74" s="5">
        <v>43466</v>
      </c>
      <c r="B74">
        <v>114102</v>
      </c>
      <c r="C74">
        <f t="shared" si="0"/>
        <v>110789.27412424318</v>
      </c>
      <c r="D74" s="2">
        <f t="shared" si="1"/>
        <v>105855.99568571508</v>
      </c>
      <c r="E74" s="2">
        <f t="shared" si="2"/>
        <v>115722.55256277128</v>
      </c>
      <c r="F74">
        <f>Таблица13[[#This Row],[Привязка высокой вероятности]]-Таблица13[[#This Row],[Привязка низкой вероятности]]</f>
        <v>9866.5568770561949</v>
      </c>
    </row>
    <row r="75" spans="1:6" x14ac:dyDescent="0.35">
      <c r="A75" s="5">
        <v>43497</v>
      </c>
      <c r="B75">
        <v>115051</v>
      </c>
      <c r="C75">
        <f t="shared" si="0"/>
        <v>111518.81813165158</v>
      </c>
      <c r="D75" s="2">
        <f t="shared" si="1"/>
        <v>106402.87193543978</v>
      </c>
      <c r="E75" s="2">
        <f t="shared" si="2"/>
        <v>116634.76432786339</v>
      </c>
      <c r="F75">
        <f>Таблица13[[#This Row],[Привязка высокой вероятности]]-Таблица13[[#This Row],[Привязка низкой вероятности]]</f>
        <v>10231.892392423615</v>
      </c>
    </row>
    <row r="76" spans="1:6" x14ac:dyDescent="0.35">
      <c r="A76" s="5">
        <v>43525</v>
      </c>
      <c r="B76">
        <v>117400</v>
      </c>
      <c r="C76">
        <f t="shared" si="0"/>
        <v>111794.37345716146</v>
      </c>
      <c r="D76" s="2">
        <f t="shared" si="1"/>
        <v>106501.68055121564</v>
      </c>
      <c r="E76" s="2">
        <f t="shared" si="2"/>
        <v>117087.06636310728</v>
      </c>
      <c r="F76">
        <f>Таблица13[[#This Row],[Привязка высокой вероятности]]-Таблица13[[#This Row],[Привязка низкой вероятности]]</f>
        <v>10585.38581189164</v>
      </c>
    </row>
    <row r="77" spans="1:6" x14ac:dyDescent="0.35">
      <c r="A77" s="5">
        <v>43556</v>
      </c>
      <c r="B77">
        <v>119409</v>
      </c>
      <c r="C77">
        <f t="shared" si="0"/>
        <v>112388.06151169927</v>
      </c>
      <c r="D77" s="2">
        <f t="shared" si="1"/>
        <v>106923.96792732936</v>
      </c>
      <c r="E77" s="2">
        <f t="shared" si="2"/>
        <v>117852.15509606918</v>
      </c>
      <c r="F77">
        <f>Таблица13[[#This Row],[Привязка высокой вероятности]]-Таблица13[[#This Row],[Привязка низкой вероятности]]</f>
        <v>10928.187168739823</v>
      </c>
    </row>
    <row r="78" spans="1:6" x14ac:dyDescent="0.35">
      <c r="A78" s="5">
        <v>43586</v>
      </c>
      <c r="B78">
        <v>120324</v>
      </c>
      <c r="C78">
        <f t="shared" si="0"/>
        <v>112597.32726322128</v>
      </c>
      <c r="D78" s="2">
        <f t="shared" si="1"/>
        <v>106966.69040819284</v>
      </c>
      <c r="E78" s="2">
        <f t="shared" si="2"/>
        <v>118227.96411824971</v>
      </c>
      <c r="F78">
        <f>Таблица13[[#This Row],[Привязка высокой вероятности]]-Таблица13[[#This Row],[Привязка низкой вероятности]]</f>
        <v>11261.273710056877</v>
      </c>
    </row>
    <row r="79" spans="1:6" x14ac:dyDescent="0.35">
      <c r="A79" s="5">
        <v>43617</v>
      </c>
      <c r="B79">
        <v>121545</v>
      </c>
      <c r="C79">
        <f t="shared" si="0"/>
        <v>111978.57906624521</v>
      </c>
      <c r="D79" s="2">
        <f t="shared" si="1"/>
        <v>106185.83699669244</v>
      </c>
      <c r="E79" s="2">
        <f t="shared" si="2"/>
        <v>117771.32113579797</v>
      </c>
      <c r="F79">
        <f>Таблица13[[#This Row],[Привязка высокой вероятности]]-Таблица13[[#This Row],[Привязка низкой вероятности]]</f>
        <v>11585.484139105538</v>
      </c>
    </row>
    <row r="80" spans="1:6" x14ac:dyDescent="0.35">
      <c r="A80" s="5">
        <v>43647</v>
      </c>
      <c r="B80">
        <v>122688</v>
      </c>
      <c r="C80">
        <f t="shared" si="0"/>
        <v>112116.57098517087</v>
      </c>
      <c r="D80" s="2">
        <f t="shared" si="1"/>
        <v>106165.79868431788</v>
      </c>
      <c r="E80" s="2">
        <f t="shared" si="2"/>
        <v>118067.34328602385</v>
      </c>
      <c r="F80">
        <f>Таблица13[[#This Row],[Привязка высокой вероятности]]-Таблица13[[#This Row],[Привязка низкой вероятности]]</f>
        <v>11901.544601705973</v>
      </c>
    </row>
    <row r="81" spans="1:6" x14ac:dyDescent="0.35">
      <c r="A81" s="5">
        <v>43678</v>
      </c>
      <c r="B81">
        <v>124029</v>
      </c>
      <c r="C81">
        <f t="shared" si="0"/>
        <v>112213.47861596617</v>
      </c>
      <c r="D81" s="2">
        <f t="shared" si="1"/>
        <v>106108.43425296084</v>
      </c>
      <c r="E81" s="2">
        <f t="shared" si="2"/>
        <v>118318.52297897151</v>
      </c>
      <c r="F81">
        <f>Таблица13[[#This Row],[Привязка высокой вероятности]]-Таблица13[[#This Row],[Привязка низкой вероятности]]</f>
        <v>12210.088726010668</v>
      </c>
    </row>
    <row r="82" spans="1:6" x14ac:dyDescent="0.35">
      <c r="A82" s="5">
        <v>43709</v>
      </c>
      <c r="B82">
        <v>124681</v>
      </c>
      <c r="C82">
        <f t="shared" si="0"/>
        <v>112493.20074921974</v>
      </c>
      <c r="D82" s="2">
        <f t="shared" si="1"/>
        <v>106237.36410000011</v>
      </c>
      <c r="E82" s="2">
        <f t="shared" si="2"/>
        <v>118749.03739843938</v>
      </c>
      <c r="F82">
        <f>Таблица13[[#This Row],[Привязка высокой вероятности]]-Таблица13[[#This Row],[Привязка низкой вероятности]]</f>
        <v>12511.673298439273</v>
      </c>
    </row>
    <row r="83" spans="1:6" x14ac:dyDescent="0.35">
      <c r="A83" s="5">
        <v>43739</v>
      </c>
      <c r="B83">
        <v>125238</v>
      </c>
      <c r="C83">
        <f t="shared" si="0"/>
        <v>112323.12904512981</v>
      </c>
      <c r="D83" s="2">
        <f t="shared" si="1"/>
        <v>105919.73370333426</v>
      </c>
      <c r="E83" s="2">
        <f t="shared" si="2"/>
        <v>118726.52438692536</v>
      </c>
      <c r="F83">
        <f>Таблица13[[#This Row],[Привязка высокой вероятности]]-Таблица13[[#This Row],[Привязка низкой вероятности]]</f>
        <v>12806.790683591098</v>
      </c>
    </row>
    <row r="84" spans="1:6" x14ac:dyDescent="0.35">
      <c r="A84" s="5">
        <v>43770</v>
      </c>
      <c r="B84">
        <v>125848</v>
      </c>
      <c r="C84">
        <f t="shared" si="0"/>
        <v>112354.74109632733</v>
      </c>
      <c r="D84" s="2">
        <f t="shared" si="1"/>
        <v>105806.80170721776</v>
      </c>
      <c r="E84" s="2">
        <f t="shared" si="2"/>
        <v>118902.6804854369</v>
      </c>
      <c r="F84">
        <f>Таблица13[[#This Row],[Привязка высокой вероятности]]-Таблица13[[#This Row],[Привязка низкой вероятности]]</f>
        <v>13095.878778219136</v>
      </c>
    </row>
    <row r="85" spans="1:6" x14ac:dyDescent="0.35">
      <c r="A85" s="5">
        <v>43800</v>
      </c>
      <c r="B85">
        <v>127662</v>
      </c>
      <c r="C85">
        <f t="shared" si="0"/>
        <v>112715.77166066592</v>
      </c>
      <c r="D85" s="2">
        <f t="shared" si="1"/>
        <v>106026.1071244989</v>
      </c>
      <c r="E85" s="2">
        <f t="shared" si="2"/>
        <v>119405.43619683295</v>
      </c>
      <c r="F85">
        <f>Таблица13[[#This Row],[Привязка высокой вероятности]]-Таблица13[[#This Row],[Привязка низкой вероятности]]</f>
        <v>13379.329072334047</v>
      </c>
    </row>
    <row r="86" spans="1:6" x14ac:dyDescent="0.35">
      <c r="A86" s="5">
        <v>43831</v>
      </c>
      <c r="B86">
        <v>127728</v>
      </c>
      <c r="C86">
        <f t="shared" si="0"/>
        <v>113453.038799528</v>
      </c>
      <c r="D86" s="2">
        <f t="shared" si="1"/>
        <v>106593.28244239885</v>
      </c>
      <c r="E86" s="2">
        <f t="shared" si="2"/>
        <v>120312.79515665716</v>
      </c>
      <c r="F86">
        <f>Таблица13[[#This Row],[Привязка высокой вероятности]]-Таблица13[[#This Row],[Привязка низкой вероятности]]</f>
        <v>13719.512714258308</v>
      </c>
    </row>
    <row r="87" spans="1:6" x14ac:dyDescent="0.35">
      <c r="A87" s="5">
        <v>43862</v>
      </c>
      <c r="B87">
        <v>128598</v>
      </c>
      <c r="C87">
        <f t="shared" si="0"/>
        <v>114182.58280693642</v>
      </c>
      <c r="D87" s="2">
        <f t="shared" si="1"/>
        <v>107186.83424791828</v>
      </c>
      <c r="E87" s="2">
        <f t="shared" si="2"/>
        <v>121178.33136595457</v>
      </c>
      <c r="F87">
        <f>Таблица13[[#This Row],[Привязка высокой вероятности]]-Таблица13[[#This Row],[Привязка низкой вероятности]]</f>
        <v>13991.497118036292</v>
      </c>
    </row>
    <row r="88" spans="1:6" x14ac:dyDescent="0.35">
      <c r="A88" s="5">
        <v>43891</v>
      </c>
      <c r="B88">
        <v>129431</v>
      </c>
      <c r="C88">
        <f t="shared" si="0"/>
        <v>114458.1381324463</v>
      </c>
      <c r="D88" s="2">
        <f t="shared" si="1"/>
        <v>107328.70514245388</v>
      </c>
      <c r="E88" s="2">
        <f t="shared" si="2"/>
        <v>121587.57112243872</v>
      </c>
      <c r="F88">
        <f>Таблица13[[#This Row],[Привязка высокой вероятности]]-Таблица13[[#This Row],[Привязка низкой вероятности]]</f>
        <v>14258.865979984839</v>
      </c>
    </row>
    <row r="89" spans="1:6" x14ac:dyDescent="0.35">
      <c r="A89" s="5">
        <v>43922</v>
      </c>
      <c r="B89">
        <v>129533</v>
      </c>
      <c r="C89">
        <f t="shared" si="0"/>
        <v>115051.82618698411</v>
      </c>
      <c r="D89" s="2">
        <f t="shared" si="1"/>
        <v>107790.8887642474</v>
      </c>
      <c r="E89" s="2">
        <f t="shared" si="2"/>
        <v>122312.76360972082</v>
      </c>
      <c r="F89">
        <f>Таблица13[[#This Row],[Привязка высокой вероятности]]-Таблица13[[#This Row],[Привязка низкой вероятности]]</f>
        <v>14521.874845473416</v>
      </c>
    </row>
    <row r="90" spans="1:6" x14ac:dyDescent="0.35">
      <c r="A90" s="5">
        <v>43952</v>
      </c>
      <c r="B90">
        <v>130262</v>
      </c>
      <c r="C90">
        <f t="shared" si="0"/>
        <v>115261.0919385061</v>
      </c>
      <c r="D90" s="2">
        <f t="shared" si="1"/>
        <v>107870.71340965634</v>
      </c>
      <c r="E90" s="2">
        <f t="shared" si="2"/>
        <v>122651.47046735586</v>
      </c>
      <c r="F90">
        <f>Таблица13[[#This Row],[Привязка высокой вероятности]]-Таблица13[[#This Row],[Привязка низкой вероятности]]</f>
        <v>14780.75705769952</v>
      </c>
    </row>
    <row r="91" spans="1:6" x14ac:dyDescent="0.35">
      <c r="A91" s="5">
        <v>43983</v>
      </c>
      <c r="B91">
        <v>130015</v>
      </c>
      <c r="C91">
        <f t="shared" si="0"/>
        <v>114642.34374153004</v>
      </c>
      <c r="D91" s="2">
        <f t="shared" si="1"/>
        <v>107124.48056164253</v>
      </c>
      <c r="E91" s="2">
        <f t="shared" si="2"/>
        <v>122160.20692141756</v>
      </c>
      <c r="F91">
        <f>Таблица13[[#This Row],[Привязка высокой вероятности]]-Таблица13[[#This Row],[Привязка низкой вероятности]]</f>
        <v>15035.726359775028</v>
      </c>
    </row>
    <row r="92" spans="1:6" x14ac:dyDescent="0.35">
      <c r="A92" s="5">
        <v>44013</v>
      </c>
      <c r="B92">
        <v>131886</v>
      </c>
      <c r="C92">
        <f t="shared" si="0"/>
        <v>114780.3356604557</v>
      </c>
      <c r="D92" s="2">
        <f t="shared" si="1"/>
        <v>107136.84610157397</v>
      </c>
      <c r="E92" s="2">
        <f t="shared" si="2"/>
        <v>122423.82521933744</v>
      </c>
      <c r="F92">
        <f>Таблица13[[#This Row],[Привязка высокой вероятности]]-Таблица13[[#This Row],[Привязка низкой вероятности]]</f>
        <v>15286.979117763462</v>
      </c>
    </row>
    <row r="93" spans="1:6" x14ac:dyDescent="0.35">
      <c r="A93" s="5">
        <v>44044</v>
      </c>
      <c r="B93">
        <v>133021</v>
      </c>
      <c r="C93">
        <f t="shared" si="0"/>
        <v>114877.24329125101</v>
      </c>
      <c r="D93" s="2">
        <f t="shared" si="1"/>
        <v>107109.89517624282</v>
      </c>
      <c r="E93" s="2">
        <f t="shared" si="2"/>
        <v>122644.59140625921</v>
      </c>
      <c r="F93">
        <f>Таблица13[[#This Row],[Привязка высокой вероятности]]-Таблица13[[#This Row],[Привязка низкой вероятности]]</f>
        <v>15534.696230016387</v>
      </c>
    </row>
    <row r="94" spans="1:6" x14ac:dyDescent="0.35">
      <c r="A94" s="5">
        <v>44075</v>
      </c>
      <c r="B94">
        <v>135235</v>
      </c>
      <c r="C94">
        <f t="shared" ref="C94:C121" si="3">_xlfn.FORECAST.ETS(A94,$B$2:$B$61,$A$2:$A$61,12,1)</f>
        <v>115156.96542450457</v>
      </c>
      <c r="D94" s="2">
        <f t="shared" ref="D94:D121" si="4">C94-_xlfn.FORECAST.ETS.CONFINT(A94,$B$2:$B$61,$A$2:$A$61,0.95,12,1)</f>
        <v>107267.44303687989</v>
      </c>
      <c r="E94" s="2">
        <f t="shared" ref="E94:E121" si="5">C94+_xlfn.FORECAST.ETS.CONFINT(A94,$B$2:$B$61,$A$2:$A$61,0.95,12,1)</f>
        <v>123046.48781212924</v>
      </c>
      <c r="F94">
        <f>Таблица13[[#This Row],[Привязка высокой вероятности]]-Таблица13[[#This Row],[Привязка низкой вероятности]]</f>
        <v>15779.044775249349</v>
      </c>
    </row>
    <row r="95" spans="1:6" x14ac:dyDescent="0.35">
      <c r="A95" s="5">
        <v>44105</v>
      </c>
      <c r="B95">
        <v>141553</v>
      </c>
      <c r="C95">
        <f t="shared" si="3"/>
        <v>114986.89372041464</v>
      </c>
      <c r="D95" s="2">
        <f t="shared" si="4"/>
        <v>106976.80399954236</v>
      </c>
      <c r="E95" s="2">
        <f t="shared" si="5"/>
        <v>122996.98344128691</v>
      </c>
      <c r="F95">
        <f>Таблица13[[#This Row],[Привязка высокой вероятности]]-Таблица13[[#This Row],[Привязка низкой вероятности]]</f>
        <v>16020.179441744549</v>
      </c>
    </row>
    <row r="96" spans="1:6" x14ac:dyDescent="0.35">
      <c r="A96" s="5">
        <v>44136</v>
      </c>
      <c r="B96">
        <v>145309</v>
      </c>
      <c r="C96">
        <f t="shared" si="3"/>
        <v>115018.50577161217</v>
      </c>
      <c r="D96" s="2">
        <f t="shared" si="4"/>
        <v>106889.38388552505</v>
      </c>
      <c r="E96" s="2">
        <f t="shared" si="5"/>
        <v>123147.62765769928</v>
      </c>
      <c r="F96">
        <f>Таблица13[[#This Row],[Привязка высокой вероятности]]-Таблица13[[#This Row],[Привязка низкой вероятности]]</f>
        <v>16258.243772174232</v>
      </c>
    </row>
    <row r="97" spans="1:6" x14ac:dyDescent="0.35">
      <c r="A97" s="5">
        <v>44166</v>
      </c>
      <c r="B97">
        <v>149973</v>
      </c>
      <c r="C97">
        <f t="shared" si="3"/>
        <v>115379.53633595076</v>
      </c>
      <c r="D97" s="2">
        <f t="shared" si="4"/>
        <v>107132.85070980358</v>
      </c>
      <c r="E97" s="2">
        <f t="shared" si="5"/>
        <v>123626.22196209794</v>
      </c>
      <c r="F97">
        <f>Таблица13[[#This Row],[Привязка высокой вероятности]]-Таблица13[[#This Row],[Привязка низкой вероятности]]</f>
        <v>16493.371252294368</v>
      </c>
    </row>
    <row r="98" spans="1:6" x14ac:dyDescent="0.35">
      <c r="A98" s="5">
        <v>44197</v>
      </c>
      <c r="B98">
        <v>154098</v>
      </c>
      <c r="C98">
        <f t="shared" si="3"/>
        <v>116116.80347481284</v>
      </c>
      <c r="D98" s="2">
        <f t="shared" si="4"/>
        <v>107728.30810693685</v>
      </c>
      <c r="E98" s="2">
        <f t="shared" si="5"/>
        <v>124505.29884268883</v>
      </c>
      <c r="F98">
        <f>Таблица13[[#This Row],[Привязка высокой вероятности]]-Таблица13[[#This Row],[Привязка низкой вероятности]]</f>
        <v>16776.990735751984</v>
      </c>
    </row>
    <row r="99" spans="1:6" x14ac:dyDescent="0.35">
      <c r="A99" s="5">
        <v>44228</v>
      </c>
      <c r="B99">
        <v>158461</v>
      </c>
      <c r="C99">
        <f t="shared" si="3"/>
        <v>116846.34748222124</v>
      </c>
      <c r="D99" s="2">
        <f t="shared" si="4"/>
        <v>108343.38913362214</v>
      </c>
      <c r="E99" s="2">
        <f t="shared" si="5"/>
        <v>125349.30583082035</v>
      </c>
      <c r="F99">
        <f>Таблица13[[#This Row],[Привязка высокой вероятности]]-Таблица13[[#This Row],[Привязка низкой вероятности]]</f>
        <v>17005.916697198205</v>
      </c>
    </row>
    <row r="100" spans="1:6" x14ac:dyDescent="0.35">
      <c r="A100" s="5">
        <v>44256</v>
      </c>
      <c r="B100">
        <v>161564</v>
      </c>
      <c r="C100">
        <f t="shared" si="3"/>
        <v>117121.90280773112</v>
      </c>
      <c r="D100" s="2">
        <f t="shared" si="4"/>
        <v>108505.76237784995</v>
      </c>
      <c r="E100" s="2">
        <f t="shared" si="5"/>
        <v>125738.04323761229</v>
      </c>
      <c r="F100">
        <f>Таблица13[[#This Row],[Привязка высокой вероятности]]-Таблица13[[#This Row],[Привязка низкой вероятности]]</f>
        <v>17232.280859762337</v>
      </c>
    </row>
    <row r="101" spans="1:6" x14ac:dyDescent="0.35">
      <c r="A101" s="5">
        <v>44287</v>
      </c>
      <c r="B101">
        <v>168923</v>
      </c>
      <c r="C101">
        <f t="shared" si="3"/>
        <v>117715.59086226895</v>
      </c>
      <c r="D101" s="2">
        <f t="shared" si="4"/>
        <v>108987.49916765995</v>
      </c>
      <c r="E101" s="2">
        <f t="shared" si="5"/>
        <v>126443.68255687795</v>
      </c>
      <c r="F101">
        <f>Таблица13[[#This Row],[Привязка высокой вероятности]]-Таблица13[[#This Row],[Привязка низкой вероятности]]</f>
        <v>17456.183389218</v>
      </c>
    </row>
    <row r="102" spans="1:6" x14ac:dyDescent="0.35">
      <c r="A102" s="5">
        <v>44317</v>
      </c>
      <c r="B102">
        <v>175822</v>
      </c>
      <c r="C102">
        <f t="shared" si="3"/>
        <v>117924.85661379094</v>
      </c>
      <c r="D102" s="2">
        <f t="shared" si="4"/>
        <v>109085.99745388905</v>
      </c>
      <c r="E102" s="2">
        <f t="shared" si="5"/>
        <v>126763.71577369282</v>
      </c>
      <c r="F102">
        <f>Таблица13[[#This Row],[Привязка высокой вероятности]]-Таблица13[[#This Row],[Привязка низкой вероятности]]</f>
        <v>17677.718319803767</v>
      </c>
    </row>
    <row r="103" spans="1:6" x14ac:dyDescent="0.35">
      <c r="A103" s="5">
        <v>44348</v>
      </c>
      <c r="B103">
        <v>175323</v>
      </c>
      <c r="C103">
        <f t="shared" si="3"/>
        <v>117306.10841681487</v>
      </c>
      <c r="D103" s="2">
        <f t="shared" si="4"/>
        <v>108357.62138441489</v>
      </c>
      <c r="E103" s="2">
        <f t="shared" si="5"/>
        <v>126254.59544921484</v>
      </c>
      <c r="F103">
        <f>Таблица13[[#This Row],[Привязка высокой вероятности]]-Таблица13[[#This Row],[Привязка низкой вероятности]]</f>
        <v>17896.974064799957</v>
      </c>
    </row>
    <row r="104" spans="1:6" x14ac:dyDescent="0.35">
      <c r="A104" s="5">
        <v>44378</v>
      </c>
      <c r="B104">
        <v>176529</v>
      </c>
      <c r="C104">
        <f t="shared" si="3"/>
        <v>117444.10033574053</v>
      </c>
      <c r="D104" s="2">
        <f t="shared" si="4"/>
        <v>108387.08339884513</v>
      </c>
      <c r="E104" s="2">
        <f t="shared" si="5"/>
        <v>126501.11727263592</v>
      </c>
      <c r="F104">
        <f>Таблица13[[#This Row],[Привязка высокой вероятности]]-Таблица13[[#This Row],[Привязка низкой вероятности]]</f>
        <v>18114.033873790788</v>
      </c>
    </row>
    <row r="105" spans="1:6" x14ac:dyDescent="0.35">
      <c r="A105" s="5">
        <v>44409</v>
      </c>
      <c r="B105">
        <v>175056</v>
      </c>
      <c r="C105">
        <f t="shared" si="3"/>
        <v>117541.00796653584</v>
      </c>
      <c r="D105" s="2">
        <f t="shared" si="4"/>
        <v>108376.5198449067</v>
      </c>
      <c r="E105" s="2">
        <f t="shared" si="5"/>
        <v>126705.49608816497</v>
      </c>
      <c r="F105">
        <f>Таблица13[[#This Row],[Привязка высокой вероятности]]-Таблица13[[#This Row],[Привязка низкой вероятности]]</f>
        <v>18328.976243258279</v>
      </c>
    </row>
    <row r="106" spans="1:6" x14ac:dyDescent="0.35">
      <c r="A106" s="5">
        <v>44440</v>
      </c>
      <c r="B106">
        <v>172698</v>
      </c>
      <c r="C106">
        <f t="shared" si="3"/>
        <v>117820.73009978941</v>
      </c>
      <c r="D106" s="2">
        <f t="shared" si="4"/>
        <v>108549.79245669174</v>
      </c>
      <c r="E106" s="2">
        <f t="shared" si="5"/>
        <v>127091.66774288708</v>
      </c>
      <c r="F106">
        <f>Таблица13[[#This Row],[Привязка высокой вероятности]]-Таблица13[[#This Row],[Привязка низкой вероятности]]</f>
        <v>18541.87528619534</v>
      </c>
    </row>
    <row r="107" spans="1:6" x14ac:dyDescent="0.35">
      <c r="A107" s="5">
        <v>44470</v>
      </c>
      <c r="B107">
        <v>173837</v>
      </c>
      <c r="C107">
        <f t="shared" si="3"/>
        <v>117650.65839569947</v>
      </c>
      <c r="D107" s="2">
        <f t="shared" si="4"/>
        <v>108274.25786288612</v>
      </c>
      <c r="E107" s="2">
        <f t="shared" si="5"/>
        <v>127027.05892851282</v>
      </c>
      <c r="F107">
        <f>Таблица13[[#This Row],[Привязка высокой вероятности]]-Таблица13[[#This Row],[Привязка низкой вероятности]]</f>
        <v>18752.8010656267</v>
      </c>
    </row>
    <row r="108" spans="1:6" x14ac:dyDescent="0.35">
      <c r="A108" s="5">
        <v>44501</v>
      </c>
      <c r="B108">
        <v>172865</v>
      </c>
      <c r="C108">
        <f t="shared" si="3"/>
        <v>117682.27044689699</v>
      </c>
      <c r="D108" s="2">
        <f t="shared" si="4"/>
        <v>108201.36049877209</v>
      </c>
      <c r="E108" s="2">
        <f t="shared" si="5"/>
        <v>127163.18039502189</v>
      </c>
      <c r="F108">
        <f>Таблица13[[#This Row],[Привязка высокой вероятности]]-Таблица13[[#This Row],[Привязка низкой вероятности]]</f>
        <v>18961.819896249799</v>
      </c>
    </row>
    <row r="109" spans="1:6" x14ac:dyDescent="0.35">
      <c r="A109" s="5">
        <v>44531</v>
      </c>
      <c r="B109">
        <v>173712</v>
      </c>
      <c r="C109">
        <f t="shared" si="3"/>
        <v>118043.30101123558</v>
      </c>
      <c r="D109" s="2">
        <f t="shared" si="4"/>
        <v>108458.80370231532</v>
      </c>
      <c r="E109" s="2">
        <f t="shared" si="5"/>
        <v>127627.79832015585</v>
      </c>
      <c r="F109">
        <f>Таблица13[[#This Row],[Привязка высокой вероятности]]-Таблица13[[#This Row],[Привязка низкой вероятности]]</f>
        <v>19168.994617840537</v>
      </c>
    </row>
    <row r="110" spans="1:6" x14ac:dyDescent="0.35">
      <c r="A110" s="5">
        <v>44562</v>
      </c>
      <c r="B110">
        <v>173833</v>
      </c>
      <c r="C110">
        <f t="shared" si="3"/>
        <v>118780.56815009768</v>
      </c>
      <c r="D110" s="2">
        <f t="shared" si="4"/>
        <v>109070.95236672671</v>
      </c>
      <c r="E110" s="2">
        <f t="shared" si="5"/>
        <v>128490.18393346865</v>
      </c>
      <c r="F110">
        <f>Таблица13[[#This Row],[Привязка высокой вероятности]]-Таблица13[[#This Row],[Привязка низкой вероятности]]</f>
        <v>19419.231566741946</v>
      </c>
    </row>
    <row r="111" spans="1:6" x14ac:dyDescent="0.35">
      <c r="A111" s="5">
        <v>44593</v>
      </c>
      <c r="B111">
        <v>175807</v>
      </c>
      <c r="C111">
        <f t="shared" si="3"/>
        <v>119510.11215750608</v>
      </c>
      <c r="D111" s="2">
        <f t="shared" si="4"/>
        <v>109698.89793351293</v>
      </c>
      <c r="E111" s="2">
        <f t="shared" si="5"/>
        <v>129321.32638149924</v>
      </c>
      <c r="F111">
        <f>Таблица13[[#This Row],[Привязка высокой вероятности]]-Таблица13[[#This Row],[Привязка низкой вероятности]]</f>
        <v>19622.428447986313</v>
      </c>
    </row>
    <row r="112" spans="1:6" x14ac:dyDescent="0.35">
      <c r="A112" s="5">
        <v>44621</v>
      </c>
      <c r="B112">
        <v>184743</v>
      </c>
      <c r="C112">
        <f t="shared" si="3"/>
        <v>119785.66748301596</v>
      </c>
      <c r="D112" s="2">
        <f t="shared" si="4"/>
        <v>109873.68522021394</v>
      </c>
      <c r="E112" s="2">
        <f t="shared" si="5"/>
        <v>129697.64974581798</v>
      </c>
      <c r="F112">
        <f>Таблица13[[#This Row],[Привязка высокой вероятности]]-Таблица13[[#This Row],[Привязка низкой вероятности]]</f>
        <v>19823.964525604038</v>
      </c>
    </row>
    <row r="113" spans="1:6" x14ac:dyDescent="0.35">
      <c r="A113" s="5">
        <v>44652</v>
      </c>
      <c r="B113">
        <v>201437</v>
      </c>
      <c r="C113">
        <f t="shared" si="3"/>
        <v>120379.35553755377</v>
      </c>
      <c r="D113" s="2">
        <f t="shared" si="4"/>
        <v>110367.410344331</v>
      </c>
      <c r="E113" s="2">
        <f t="shared" si="5"/>
        <v>130391.30073077654</v>
      </c>
      <c r="F113">
        <f>Таблица13[[#This Row],[Привязка высокой вероятности]]-Таблица13[[#This Row],[Привязка низкой вероятности]]</f>
        <v>20023.890386445535</v>
      </c>
    </row>
    <row r="114" spans="1:6" x14ac:dyDescent="0.35">
      <c r="A114" s="5">
        <v>44682</v>
      </c>
      <c r="B114">
        <v>198015</v>
      </c>
      <c r="C114">
        <f t="shared" si="3"/>
        <v>120588.62128907577</v>
      </c>
      <c r="D114" s="2">
        <f t="shared" si="4"/>
        <v>110477.49417705556</v>
      </c>
      <c r="E114" s="2">
        <f t="shared" si="5"/>
        <v>130699.74840109599</v>
      </c>
      <c r="F114">
        <f>Таблица13[[#This Row],[Привязка высокой вероятности]]-Таблица13[[#This Row],[Привязка низкой вероятности]]</f>
        <v>20222.254224040429</v>
      </c>
    </row>
    <row r="115" spans="1:6" x14ac:dyDescent="0.35">
      <c r="A115" s="5">
        <v>44713</v>
      </c>
      <c r="B115">
        <v>198051</v>
      </c>
      <c r="C115">
        <f t="shared" si="3"/>
        <v>119969.8730920997</v>
      </c>
      <c r="D115" s="2">
        <f t="shared" si="4"/>
        <v>109760.32209548559</v>
      </c>
      <c r="E115" s="2">
        <f t="shared" si="5"/>
        <v>130179.42408871381</v>
      </c>
      <c r="F115">
        <f>Таблица13[[#This Row],[Привязка высокой вероятности]]-Таблица13[[#This Row],[Привязка низкой вероятности]]</f>
        <v>20419.101993228222</v>
      </c>
    </row>
    <row r="116" spans="1:6" x14ac:dyDescent="0.35">
      <c r="A116" s="5">
        <v>44743</v>
      </c>
      <c r="B116">
        <v>199949</v>
      </c>
      <c r="C116">
        <f t="shared" si="3"/>
        <v>120107.86501102537</v>
      </c>
      <c r="D116" s="2">
        <f t="shared" si="4"/>
        <v>109800.62623492442</v>
      </c>
      <c r="E116" s="2">
        <f t="shared" si="5"/>
        <v>130415.10378712631</v>
      </c>
      <c r="F116">
        <f>Таблица13[[#This Row],[Привязка высокой вероятности]]-Таблица13[[#This Row],[Привязка низкой вероятности]]</f>
        <v>20614.47755220189</v>
      </c>
    </row>
    <row r="117" spans="1:6" x14ac:dyDescent="0.35">
      <c r="A117" s="5">
        <v>44774</v>
      </c>
      <c r="B117">
        <v>199807</v>
      </c>
      <c r="C117">
        <f t="shared" si="3"/>
        <v>120204.77264182067</v>
      </c>
      <c r="D117" s="2">
        <f t="shared" si="4"/>
        <v>109800.56124522386</v>
      </c>
      <c r="E117" s="2">
        <f t="shared" si="5"/>
        <v>130608.98403841749</v>
      </c>
      <c r="F117">
        <f>Таблица13[[#This Row],[Привязка высокой вероятности]]-Таблица13[[#This Row],[Привязка низкой вероятности]]</f>
        <v>20808.422793193633</v>
      </c>
    </row>
    <row r="118" spans="1:6" x14ac:dyDescent="0.35">
      <c r="A118" s="5">
        <v>44805</v>
      </c>
      <c r="B118">
        <v>198503</v>
      </c>
      <c r="C118">
        <f t="shared" si="3"/>
        <v>120484.49477507423</v>
      </c>
      <c r="D118" s="2">
        <f t="shared" si="4"/>
        <v>109984.00589362808</v>
      </c>
      <c r="E118" s="2">
        <f t="shared" si="5"/>
        <v>130984.98365652037</v>
      </c>
      <c r="F118">
        <f>Таблица13[[#This Row],[Привязка высокой вероятности]]-Таблица13[[#This Row],[Привязка низкой вероятности]]</f>
        <v>21000.977762892289</v>
      </c>
    </row>
    <row r="119" spans="1:6" x14ac:dyDescent="0.35">
      <c r="A119" s="5">
        <v>44835</v>
      </c>
      <c r="B119">
        <v>197328</v>
      </c>
      <c r="C119">
        <f t="shared" si="3"/>
        <v>120314.42307098431</v>
      </c>
      <c r="D119" s="2">
        <f t="shared" si="4"/>
        <v>109718.33268420407</v>
      </c>
      <c r="E119" s="2">
        <f t="shared" si="5"/>
        <v>130910.51345776455</v>
      </c>
      <c r="F119">
        <f>Таблица13[[#This Row],[Привязка высокой вероятности]]-Таблица13[[#This Row],[Привязка низкой вероятности]]</f>
        <v>21192.180773560482</v>
      </c>
    </row>
    <row r="120" spans="1:6" x14ac:dyDescent="0.35">
      <c r="A120" s="5">
        <v>44866</v>
      </c>
      <c r="B120">
        <v>195506</v>
      </c>
      <c r="C120">
        <f t="shared" si="3"/>
        <v>120346.03512218183</v>
      </c>
      <c r="D120" s="2">
        <f t="shared" si="4"/>
        <v>109655.00086932477</v>
      </c>
      <c r="E120" s="2">
        <f t="shared" si="5"/>
        <v>131037.06937503889</v>
      </c>
      <c r="F120">
        <f>Таблица13[[#This Row],[Привязка высокой вероятности]]-Таблица13[[#This Row],[Привязка низкой вероятности]]</f>
        <v>21382.068505714124</v>
      </c>
    </row>
    <row r="121" spans="1:6" x14ac:dyDescent="0.35">
      <c r="A121" s="5">
        <v>44896</v>
      </c>
      <c r="B121">
        <v>195401</v>
      </c>
      <c r="C121">
        <f t="shared" si="3"/>
        <v>120707.06568652042</v>
      </c>
      <c r="D121" s="2">
        <f t="shared" si="4"/>
        <v>109921.72763495363</v>
      </c>
      <c r="E121" s="2">
        <f t="shared" si="5"/>
        <v>131492.40373808722</v>
      </c>
      <c r="F121">
        <f>Таблица13[[#This Row],[Привязка высокой вероятности]]-Таблица13[[#This Row],[Привязка низкой вероятности]]</f>
        <v>21570.676103133592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A2BC-CE23-48C4-AB2A-3A7E6C11B194}">
  <dimension ref="A1:F134"/>
  <sheetViews>
    <sheetView zoomScaleNormal="100" workbookViewId="0">
      <selection activeCell="A2" sqref="A2"/>
    </sheetView>
  </sheetViews>
  <sheetFormatPr defaultRowHeight="14.5" x14ac:dyDescent="0.35"/>
  <cols>
    <col min="1" max="1" width="13.08984375" customWidth="1"/>
    <col min="2" max="2" width="12.1796875" customWidth="1"/>
    <col min="4" max="4" width="12.26953125" customWidth="1"/>
  </cols>
  <sheetData>
    <row r="1" spans="1:6" x14ac:dyDescent="0.35">
      <c r="A1" s="19" t="s">
        <v>1</v>
      </c>
      <c r="B1" s="19"/>
      <c r="C1" s="19" t="s">
        <v>2</v>
      </c>
      <c r="D1" s="19"/>
      <c r="F1" s="6" t="s">
        <v>4</v>
      </c>
    </row>
    <row r="2" spans="1:6" ht="29" x14ac:dyDescent="0.35">
      <c r="A2" s="8" t="s">
        <v>0</v>
      </c>
      <c r="B2" s="8" t="s">
        <v>3</v>
      </c>
      <c r="C2" s="8" t="s">
        <v>0</v>
      </c>
      <c r="D2" s="8" t="s">
        <v>3</v>
      </c>
    </row>
    <row r="3" spans="1:6" x14ac:dyDescent="0.35">
      <c r="A3" s="7">
        <v>41275</v>
      </c>
      <c r="B3" s="1">
        <v>85245</v>
      </c>
      <c r="C3" s="7">
        <v>41275</v>
      </c>
      <c r="D3" s="1">
        <v>95052</v>
      </c>
    </row>
    <row r="4" spans="1:6" x14ac:dyDescent="0.35">
      <c r="A4" s="7">
        <v>41306</v>
      </c>
      <c r="B4" s="1">
        <v>85844</v>
      </c>
      <c r="C4" s="7">
        <v>41306</v>
      </c>
      <c r="D4" s="1">
        <v>95270</v>
      </c>
    </row>
    <row r="5" spans="1:6" x14ac:dyDescent="0.35">
      <c r="A5" s="7">
        <v>41334</v>
      </c>
      <c r="B5" s="1">
        <v>86003</v>
      </c>
      <c r="C5" s="7">
        <v>41334</v>
      </c>
      <c r="D5" s="1">
        <v>95459</v>
      </c>
    </row>
    <row r="6" spans="1:6" x14ac:dyDescent="0.35">
      <c r="A6" s="7">
        <v>41365</v>
      </c>
      <c r="B6" s="1">
        <v>85897</v>
      </c>
      <c r="C6" s="7">
        <v>41365</v>
      </c>
      <c r="D6" s="1">
        <v>95005</v>
      </c>
    </row>
    <row r="7" spans="1:6" x14ac:dyDescent="0.35">
      <c r="A7" s="7">
        <v>41395</v>
      </c>
      <c r="B7" s="1">
        <v>85805</v>
      </c>
      <c r="C7" s="7">
        <v>41395</v>
      </c>
      <c r="D7" s="1">
        <v>95026</v>
      </c>
    </row>
    <row r="8" spans="1:6" x14ac:dyDescent="0.35">
      <c r="A8" s="7">
        <v>41426</v>
      </c>
      <c r="B8" s="1">
        <v>86463</v>
      </c>
      <c r="C8" s="7">
        <v>41426</v>
      </c>
      <c r="D8" s="1">
        <v>94974</v>
      </c>
    </row>
    <row r="9" spans="1:6" x14ac:dyDescent="0.35">
      <c r="A9" s="7">
        <v>41456</v>
      </c>
      <c r="B9" s="1">
        <v>88182</v>
      </c>
      <c r="C9" s="7">
        <v>41456</v>
      </c>
      <c r="D9" s="1">
        <v>95285</v>
      </c>
    </row>
    <row r="10" spans="1:6" x14ac:dyDescent="0.35">
      <c r="A10" s="7">
        <v>41487</v>
      </c>
      <c r="B10" s="1">
        <v>89127</v>
      </c>
      <c r="C10" s="7">
        <v>41487</v>
      </c>
      <c r="D10" s="1">
        <v>95731</v>
      </c>
    </row>
    <row r="11" spans="1:6" x14ac:dyDescent="0.35">
      <c r="A11" s="7">
        <v>41518</v>
      </c>
      <c r="B11" s="1">
        <v>90614</v>
      </c>
      <c r="C11" s="7">
        <v>41518</v>
      </c>
      <c r="D11" s="1">
        <v>95997</v>
      </c>
    </row>
    <row r="12" spans="1:6" x14ac:dyDescent="0.35">
      <c r="A12" s="7">
        <v>41548</v>
      </c>
      <c r="B12" s="1">
        <v>90040</v>
      </c>
      <c r="C12" s="7">
        <v>41548</v>
      </c>
      <c r="D12" s="1">
        <v>95835</v>
      </c>
    </row>
    <row r="13" spans="1:6" x14ac:dyDescent="0.35">
      <c r="A13" s="7">
        <v>41579</v>
      </c>
      <c r="B13" s="1">
        <v>90311</v>
      </c>
      <c r="C13" s="7">
        <v>41579</v>
      </c>
      <c r="D13" s="1">
        <v>95965</v>
      </c>
    </row>
    <row r="14" spans="1:6" x14ac:dyDescent="0.35">
      <c r="A14" s="7">
        <v>41609</v>
      </c>
      <c r="B14" s="1">
        <v>89884</v>
      </c>
      <c r="C14" s="7">
        <v>41609</v>
      </c>
      <c r="D14" s="1">
        <v>96023</v>
      </c>
    </row>
    <row r="15" spans="1:6" x14ac:dyDescent="0.35">
      <c r="A15" s="7">
        <v>41640</v>
      </c>
      <c r="B15" s="1">
        <v>91147</v>
      </c>
      <c r="C15" s="7">
        <v>41640</v>
      </c>
      <c r="D15" s="1">
        <v>96441</v>
      </c>
    </row>
    <row r="16" spans="1:6" x14ac:dyDescent="0.35">
      <c r="A16" s="7">
        <v>41671</v>
      </c>
      <c r="B16" s="1">
        <v>91602</v>
      </c>
      <c r="C16" s="7">
        <v>41671</v>
      </c>
      <c r="D16" s="1">
        <v>96890</v>
      </c>
    </row>
    <row r="17" spans="1:4" x14ac:dyDescent="0.35">
      <c r="A17" s="7">
        <v>41699</v>
      </c>
      <c r="B17" s="1">
        <v>92995</v>
      </c>
      <c r="C17" s="7">
        <v>41699</v>
      </c>
      <c r="D17" s="1">
        <v>97672</v>
      </c>
    </row>
    <row r="18" spans="1:4" x14ac:dyDescent="0.35">
      <c r="A18" s="7">
        <v>41730</v>
      </c>
      <c r="B18" s="1">
        <v>93896</v>
      </c>
      <c r="C18" s="7">
        <v>41730</v>
      </c>
      <c r="D18" s="1">
        <v>99331</v>
      </c>
    </row>
    <row r="19" spans="1:4" x14ac:dyDescent="0.35">
      <c r="A19" s="7">
        <v>41760</v>
      </c>
      <c r="B19" s="1">
        <v>94669</v>
      </c>
      <c r="C19" s="7">
        <v>41760</v>
      </c>
      <c r="D19" s="1">
        <v>100056</v>
      </c>
    </row>
    <row r="20" spans="1:4" x14ac:dyDescent="0.35">
      <c r="A20" s="7">
        <v>41791</v>
      </c>
      <c r="B20" s="1">
        <v>93416</v>
      </c>
      <c r="C20" s="7">
        <v>41791</v>
      </c>
      <c r="D20" s="1">
        <v>99885</v>
      </c>
    </row>
    <row r="21" spans="1:4" x14ac:dyDescent="0.35">
      <c r="A21" s="7">
        <v>41821</v>
      </c>
      <c r="B21" s="1">
        <v>93283</v>
      </c>
      <c r="C21" s="7">
        <v>41821</v>
      </c>
      <c r="D21" s="1">
        <v>100259</v>
      </c>
    </row>
    <row r="22" spans="1:4" x14ac:dyDescent="0.35">
      <c r="A22" s="7">
        <v>41852</v>
      </c>
      <c r="B22" s="1">
        <v>93471</v>
      </c>
      <c r="C22" s="7">
        <v>41852</v>
      </c>
      <c r="D22" s="1">
        <v>100712</v>
      </c>
    </row>
    <row r="23" spans="1:4" x14ac:dyDescent="0.35">
      <c r="A23" s="7">
        <v>41883</v>
      </c>
      <c r="B23" s="1">
        <v>94673</v>
      </c>
      <c r="C23" s="7">
        <v>41883</v>
      </c>
      <c r="D23" s="1">
        <v>101564</v>
      </c>
    </row>
    <row r="24" spans="1:4" x14ac:dyDescent="0.35">
      <c r="A24" s="7">
        <v>41913</v>
      </c>
      <c r="B24" s="1">
        <v>96733</v>
      </c>
      <c r="C24" s="7">
        <v>41913</v>
      </c>
      <c r="D24" s="1">
        <v>101397</v>
      </c>
    </row>
    <row r="25" spans="1:4" x14ac:dyDescent="0.35">
      <c r="A25" s="7">
        <v>41944</v>
      </c>
      <c r="B25" s="1">
        <v>96102</v>
      </c>
      <c r="C25" s="7">
        <v>41944</v>
      </c>
      <c r="D25" s="1">
        <v>101934</v>
      </c>
    </row>
    <row r="26" spans="1:4" x14ac:dyDescent="0.35">
      <c r="A26" s="7">
        <v>41974</v>
      </c>
      <c r="B26" s="1">
        <v>98019</v>
      </c>
      <c r="C26" s="7">
        <v>41974</v>
      </c>
      <c r="D26" s="1">
        <v>103023</v>
      </c>
    </row>
    <row r="27" spans="1:4" x14ac:dyDescent="0.35">
      <c r="A27" s="7">
        <v>42005</v>
      </c>
      <c r="B27" s="1">
        <v>102870</v>
      </c>
      <c r="C27" s="7">
        <v>42005</v>
      </c>
      <c r="D27" s="1">
        <v>106177</v>
      </c>
    </row>
    <row r="28" spans="1:4" x14ac:dyDescent="0.35">
      <c r="A28" s="7">
        <v>42036</v>
      </c>
      <c r="B28" s="1">
        <v>100543</v>
      </c>
      <c r="C28" s="7">
        <v>42036</v>
      </c>
      <c r="D28" s="1">
        <v>107147</v>
      </c>
    </row>
    <row r="29" spans="1:4" x14ac:dyDescent="0.35">
      <c r="A29" s="7">
        <v>42064</v>
      </c>
      <c r="B29" s="1">
        <v>98958</v>
      </c>
      <c r="C29" s="7">
        <v>42064</v>
      </c>
      <c r="D29" s="1">
        <v>107271</v>
      </c>
    </row>
    <row r="30" spans="1:4" x14ac:dyDescent="0.35">
      <c r="A30" s="7">
        <v>42095</v>
      </c>
      <c r="B30" s="1">
        <v>99619</v>
      </c>
      <c r="C30" s="7">
        <v>42095</v>
      </c>
      <c r="D30" s="1">
        <v>106566</v>
      </c>
    </row>
    <row r="31" spans="1:4" x14ac:dyDescent="0.35">
      <c r="A31" s="7">
        <v>42125</v>
      </c>
      <c r="B31" s="1">
        <v>100521</v>
      </c>
      <c r="C31" s="7">
        <v>42125</v>
      </c>
      <c r="D31" s="1">
        <v>105677</v>
      </c>
    </row>
    <row r="32" spans="1:4" x14ac:dyDescent="0.35">
      <c r="A32" s="7">
        <v>42156</v>
      </c>
      <c r="B32" s="1">
        <v>98800</v>
      </c>
      <c r="C32" s="7">
        <v>42156</v>
      </c>
      <c r="D32" s="1">
        <v>104476</v>
      </c>
    </row>
    <row r="33" spans="1:4" x14ac:dyDescent="0.35">
      <c r="A33" s="7">
        <v>42186</v>
      </c>
      <c r="B33" s="1">
        <v>100870</v>
      </c>
      <c r="C33" s="7">
        <v>42186</v>
      </c>
      <c r="D33" s="1">
        <v>104708</v>
      </c>
    </row>
    <row r="34" spans="1:4" x14ac:dyDescent="0.35">
      <c r="A34" s="7">
        <v>42217</v>
      </c>
      <c r="B34" s="1">
        <v>101978</v>
      </c>
      <c r="C34" s="7">
        <v>42217</v>
      </c>
      <c r="D34" s="1">
        <v>104149</v>
      </c>
    </row>
    <row r="35" spans="1:4" x14ac:dyDescent="0.35">
      <c r="A35" s="7">
        <v>42248</v>
      </c>
      <c r="B35" s="1">
        <v>102316</v>
      </c>
      <c r="C35" s="7">
        <v>42248</v>
      </c>
      <c r="D35" s="1">
        <v>104048</v>
      </c>
    </row>
    <row r="36" spans="1:4" x14ac:dyDescent="0.35">
      <c r="A36" s="7">
        <v>42278</v>
      </c>
      <c r="B36" s="1">
        <v>103778</v>
      </c>
      <c r="C36" s="7">
        <v>42278</v>
      </c>
      <c r="D36" s="1">
        <v>103970</v>
      </c>
    </row>
    <row r="37" spans="1:4" x14ac:dyDescent="0.35">
      <c r="A37" s="7">
        <v>42309</v>
      </c>
      <c r="B37" s="1">
        <v>101025</v>
      </c>
      <c r="C37" s="7">
        <v>42309</v>
      </c>
      <c r="D37" s="1">
        <v>103187</v>
      </c>
    </row>
    <row r="38" spans="1:4" x14ac:dyDescent="0.35">
      <c r="A38" s="7">
        <v>42339</v>
      </c>
      <c r="B38" s="1">
        <v>100389</v>
      </c>
      <c r="C38" s="7">
        <v>42339</v>
      </c>
      <c r="D38" s="1">
        <v>102952</v>
      </c>
    </row>
    <row r="39" spans="1:4" x14ac:dyDescent="0.35">
      <c r="A39" s="7">
        <v>42370</v>
      </c>
      <c r="B39" s="1">
        <v>101309</v>
      </c>
      <c r="C39" s="7">
        <v>42370</v>
      </c>
      <c r="D39" s="1">
        <v>101971</v>
      </c>
    </row>
    <row r="40" spans="1:4" x14ac:dyDescent="0.35">
      <c r="A40" s="7">
        <v>42401</v>
      </c>
      <c r="B40" s="1">
        <v>101301</v>
      </c>
      <c r="C40" s="7">
        <v>42401</v>
      </c>
      <c r="D40" s="1">
        <v>102937</v>
      </c>
    </row>
    <row r="41" spans="1:4" x14ac:dyDescent="0.35">
      <c r="A41" s="7">
        <v>42430</v>
      </c>
      <c r="B41" s="1">
        <v>100261</v>
      </c>
      <c r="C41" s="7">
        <v>42430</v>
      </c>
      <c r="D41" s="1">
        <v>103093</v>
      </c>
    </row>
    <row r="42" spans="1:4" x14ac:dyDescent="0.35">
      <c r="A42" s="7">
        <v>42461</v>
      </c>
      <c r="B42" s="1">
        <v>98860</v>
      </c>
      <c r="C42" s="7">
        <v>42461</v>
      </c>
      <c r="D42" s="1">
        <v>103273</v>
      </c>
    </row>
    <row r="43" spans="1:4" x14ac:dyDescent="0.35">
      <c r="A43" s="7">
        <v>42491</v>
      </c>
      <c r="B43" s="1">
        <v>98919</v>
      </c>
      <c r="C43" s="7">
        <v>42491</v>
      </c>
      <c r="D43" s="1">
        <v>103659</v>
      </c>
    </row>
    <row r="44" spans="1:4" x14ac:dyDescent="0.35">
      <c r="A44" s="7">
        <v>42522</v>
      </c>
      <c r="B44" s="1">
        <v>99650</v>
      </c>
      <c r="C44" s="7">
        <v>42522</v>
      </c>
      <c r="D44" s="1">
        <v>103154</v>
      </c>
    </row>
    <row r="45" spans="1:4" x14ac:dyDescent="0.35">
      <c r="A45" s="7">
        <v>42552</v>
      </c>
      <c r="B45" s="1">
        <v>100952</v>
      </c>
      <c r="C45" s="7">
        <v>42552</v>
      </c>
      <c r="D45" s="1">
        <v>104136</v>
      </c>
    </row>
    <row r="46" spans="1:4" x14ac:dyDescent="0.35">
      <c r="A46" s="7">
        <v>42583</v>
      </c>
      <c r="B46" s="1">
        <v>101702</v>
      </c>
      <c r="C46" s="7">
        <v>42583</v>
      </c>
      <c r="D46" s="1">
        <v>104554</v>
      </c>
    </row>
    <row r="47" spans="1:4" x14ac:dyDescent="0.35">
      <c r="A47" s="7">
        <v>42614</v>
      </c>
      <c r="B47" s="1">
        <v>102388</v>
      </c>
      <c r="C47" s="7">
        <v>42614</v>
      </c>
      <c r="D47" s="1">
        <v>104813</v>
      </c>
    </row>
    <row r="48" spans="1:4" x14ac:dyDescent="0.35">
      <c r="A48" s="7">
        <v>42644</v>
      </c>
      <c r="B48" s="1">
        <v>102669</v>
      </c>
      <c r="C48" s="7">
        <v>42644</v>
      </c>
      <c r="D48" s="1">
        <v>104931</v>
      </c>
    </row>
    <row r="49" spans="1:4" x14ac:dyDescent="0.35">
      <c r="A49" s="7">
        <v>42675</v>
      </c>
      <c r="B49" s="1">
        <v>103202</v>
      </c>
      <c r="C49" s="7">
        <v>42675</v>
      </c>
      <c r="D49" s="1">
        <v>105001</v>
      </c>
    </row>
    <row r="50" spans="1:4" x14ac:dyDescent="0.35">
      <c r="A50" s="7">
        <v>42705</v>
      </c>
      <c r="B50" s="1">
        <v>103485</v>
      </c>
      <c r="C50" s="7">
        <v>42705</v>
      </c>
      <c r="D50" s="1">
        <v>105990</v>
      </c>
    </row>
    <row r="51" spans="1:4" x14ac:dyDescent="0.35">
      <c r="A51" s="7">
        <v>42736</v>
      </c>
      <c r="B51" s="1">
        <v>101012</v>
      </c>
      <c r="C51" s="7">
        <v>42736</v>
      </c>
      <c r="D51" s="1">
        <v>106036</v>
      </c>
    </row>
    <row r="52" spans="1:4" x14ac:dyDescent="0.35">
      <c r="A52" s="7">
        <v>42767</v>
      </c>
      <c r="B52" s="1">
        <v>100836</v>
      </c>
      <c r="C52" s="7">
        <v>42767</v>
      </c>
      <c r="D52" s="1">
        <v>105626</v>
      </c>
    </row>
    <row r="53" spans="1:4" x14ac:dyDescent="0.35">
      <c r="A53" s="7">
        <v>42795</v>
      </c>
      <c r="B53" s="1">
        <v>101300</v>
      </c>
      <c r="C53" s="7">
        <v>42795</v>
      </c>
      <c r="D53" s="1">
        <v>104095</v>
      </c>
    </row>
    <row r="54" spans="1:4" x14ac:dyDescent="0.35">
      <c r="A54" s="7">
        <v>42826</v>
      </c>
      <c r="B54" s="1">
        <v>100618</v>
      </c>
      <c r="C54" s="7">
        <v>42826</v>
      </c>
      <c r="D54" s="1">
        <v>105133</v>
      </c>
    </row>
    <row r="55" spans="1:4" x14ac:dyDescent="0.35">
      <c r="A55" s="7">
        <v>42856</v>
      </c>
      <c r="B55" s="1">
        <v>100309</v>
      </c>
      <c r="C55" s="7">
        <v>42856</v>
      </c>
      <c r="D55" s="1">
        <v>106321</v>
      </c>
    </row>
    <row r="56" spans="1:4" x14ac:dyDescent="0.35">
      <c r="A56" s="7">
        <v>42887</v>
      </c>
      <c r="B56" s="1">
        <v>101097</v>
      </c>
      <c r="C56" s="7">
        <v>42887</v>
      </c>
      <c r="D56" s="1">
        <v>107190</v>
      </c>
    </row>
    <row r="57" spans="1:4" x14ac:dyDescent="0.35">
      <c r="A57" s="7">
        <v>42917</v>
      </c>
      <c r="B57" s="1">
        <v>100794</v>
      </c>
      <c r="C57" s="7">
        <v>42917</v>
      </c>
      <c r="D57" s="1">
        <v>107285</v>
      </c>
    </row>
    <row r="58" spans="1:4" x14ac:dyDescent="0.35">
      <c r="A58" s="7">
        <v>42948</v>
      </c>
      <c r="B58" s="1">
        <v>100596</v>
      </c>
      <c r="C58" s="7">
        <v>42948</v>
      </c>
      <c r="D58" s="1">
        <v>107806</v>
      </c>
    </row>
    <row r="59" spans="1:4" x14ac:dyDescent="0.35">
      <c r="A59" s="7">
        <v>42979</v>
      </c>
      <c r="B59" s="1">
        <v>100341</v>
      </c>
      <c r="C59" s="7">
        <v>42979</v>
      </c>
      <c r="D59" s="1">
        <v>108160</v>
      </c>
    </row>
    <row r="60" spans="1:4" x14ac:dyDescent="0.35">
      <c r="A60" s="7">
        <v>43009</v>
      </c>
      <c r="B60" s="1">
        <v>100052</v>
      </c>
      <c r="C60" s="7">
        <v>43009</v>
      </c>
      <c r="D60" s="1">
        <v>107256</v>
      </c>
    </row>
    <row r="61" spans="1:4" x14ac:dyDescent="0.35">
      <c r="A61" s="7">
        <v>43040</v>
      </c>
      <c r="B61" s="1">
        <v>100519</v>
      </c>
      <c r="C61" s="7">
        <v>43040</v>
      </c>
      <c r="D61" s="1">
        <v>107245</v>
      </c>
    </row>
    <row r="62" spans="1:4" x14ac:dyDescent="0.35">
      <c r="A62" s="7">
        <v>43070</v>
      </c>
      <c r="B62" s="1">
        <v>100645</v>
      </c>
      <c r="C62" s="7">
        <v>43070</v>
      </c>
      <c r="D62" s="1">
        <v>107388</v>
      </c>
    </row>
    <row r="63" spans="1:4" x14ac:dyDescent="0.35">
      <c r="A63" s="7">
        <v>43101</v>
      </c>
      <c r="B63" s="1">
        <v>100903</v>
      </c>
      <c r="C63" s="7">
        <v>43101</v>
      </c>
      <c r="D63" s="1">
        <v>107039</v>
      </c>
    </row>
    <row r="64" spans="1:4" x14ac:dyDescent="0.35">
      <c r="A64" s="7">
        <v>43132</v>
      </c>
      <c r="B64" s="1">
        <v>101274</v>
      </c>
      <c r="C64" s="7">
        <v>43132</v>
      </c>
      <c r="D64" s="1">
        <v>107214</v>
      </c>
    </row>
    <row r="65" spans="1:4" x14ac:dyDescent="0.35">
      <c r="A65" s="7">
        <v>43160</v>
      </c>
      <c r="B65" s="1">
        <v>101388</v>
      </c>
      <c r="C65" s="7">
        <v>43160</v>
      </c>
      <c r="D65" s="1">
        <v>107290</v>
      </c>
    </row>
    <row r="66" spans="1:4" x14ac:dyDescent="0.35">
      <c r="A66" s="7">
        <v>43191</v>
      </c>
      <c r="B66" s="1">
        <v>101531</v>
      </c>
      <c r="C66" s="7">
        <v>43191</v>
      </c>
      <c r="D66" s="1">
        <v>107472</v>
      </c>
    </row>
    <row r="67" spans="1:4" x14ac:dyDescent="0.35">
      <c r="A67" s="7">
        <v>43221</v>
      </c>
      <c r="B67" s="1">
        <v>102519</v>
      </c>
      <c r="C67" s="7">
        <v>43221</v>
      </c>
      <c r="D67" s="1">
        <v>108329</v>
      </c>
    </row>
    <row r="68" spans="1:4" x14ac:dyDescent="0.35">
      <c r="A68" s="7">
        <v>43252</v>
      </c>
      <c r="B68" s="1">
        <v>102707</v>
      </c>
      <c r="C68" s="7">
        <v>43252</v>
      </c>
      <c r="D68" s="1">
        <v>108766</v>
      </c>
    </row>
    <row r="69" spans="1:4" x14ac:dyDescent="0.35">
      <c r="A69" s="7">
        <v>43282</v>
      </c>
      <c r="B69" s="1">
        <v>102952</v>
      </c>
      <c r="C69" s="7">
        <v>43282</v>
      </c>
      <c r="D69" s="1">
        <v>109045</v>
      </c>
    </row>
    <row r="70" spans="1:4" x14ac:dyDescent="0.35">
      <c r="A70" s="7">
        <v>43313</v>
      </c>
      <c r="B70" s="1">
        <v>103742</v>
      </c>
      <c r="C70" s="7">
        <v>43313</v>
      </c>
      <c r="D70" s="1">
        <v>109457</v>
      </c>
    </row>
    <row r="71" spans="1:4" x14ac:dyDescent="0.35">
      <c r="A71" s="7">
        <v>43344</v>
      </c>
      <c r="B71" s="1">
        <v>103935</v>
      </c>
      <c r="C71" s="7">
        <v>43344</v>
      </c>
      <c r="D71" s="1">
        <v>110507</v>
      </c>
    </row>
    <row r="72" spans="1:4" x14ac:dyDescent="0.35">
      <c r="A72" s="7">
        <v>43374</v>
      </c>
      <c r="B72" s="1">
        <v>104206</v>
      </c>
      <c r="C72" s="7">
        <v>43374</v>
      </c>
      <c r="D72" s="1">
        <v>111410</v>
      </c>
    </row>
    <row r="73" spans="1:4" x14ac:dyDescent="0.35">
      <c r="A73" s="7">
        <v>43405</v>
      </c>
      <c r="B73" s="1">
        <v>105498</v>
      </c>
      <c r="C73" s="7">
        <v>43405</v>
      </c>
      <c r="D73" s="1">
        <v>111901</v>
      </c>
    </row>
    <row r="74" spans="1:4" x14ac:dyDescent="0.35">
      <c r="A74" s="7">
        <v>43435</v>
      </c>
      <c r="B74" s="1">
        <v>107859</v>
      </c>
      <c r="C74" s="7">
        <v>43435</v>
      </c>
      <c r="D74" s="1">
        <v>114047</v>
      </c>
    </row>
    <row r="75" spans="1:4" x14ac:dyDescent="0.35">
      <c r="A75" s="7">
        <v>43466</v>
      </c>
      <c r="B75" s="1">
        <v>108463</v>
      </c>
      <c r="C75" s="7">
        <v>43466</v>
      </c>
      <c r="D75" s="1">
        <v>114102</v>
      </c>
    </row>
    <row r="76" spans="1:4" x14ac:dyDescent="0.35">
      <c r="A76" s="7">
        <v>43497</v>
      </c>
      <c r="B76" s="1">
        <v>110130</v>
      </c>
      <c r="C76" s="7">
        <v>43497</v>
      </c>
      <c r="D76" s="1">
        <v>115051</v>
      </c>
    </row>
    <row r="77" spans="1:4" x14ac:dyDescent="0.35">
      <c r="A77" s="7">
        <v>43525</v>
      </c>
      <c r="B77" s="1">
        <v>111621</v>
      </c>
      <c r="C77" s="7">
        <v>43525</v>
      </c>
      <c r="D77" s="1">
        <v>117400</v>
      </c>
    </row>
    <row r="78" spans="1:4" x14ac:dyDescent="0.35">
      <c r="A78" s="7">
        <v>43556</v>
      </c>
      <c r="B78" s="1">
        <v>112526</v>
      </c>
      <c r="C78" s="7">
        <v>43556</v>
      </c>
      <c r="D78" s="1">
        <v>119409</v>
      </c>
    </row>
    <row r="79" spans="1:4" x14ac:dyDescent="0.35">
      <c r="A79" s="7">
        <v>43586</v>
      </c>
      <c r="B79" s="1">
        <v>113209</v>
      </c>
      <c r="C79" s="7">
        <v>43586</v>
      </c>
      <c r="D79" s="1">
        <v>120324</v>
      </c>
    </row>
    <row r="80" spans="1:4" x14ac:dyDescent="0.35">
      <c r="A80" s="7">
        <v>43617</v>
      </c>
      <c r="B80" s="1">
        <v>113364</v>
      </c>
      <c r="C80" s="7">
        <v>43617</v>
      </c>
      <c r="D80" s="1">
        <v>121545</v>
      </c>
    </row>
    <row r="81" spans="1:4" x14ac:dyDescent="0.35">
      <c r="A81" s="7">
        <v>43647</v>
      </c>
      <c r="B81" s="1">
        <v>114405</v>
      </c>
      <c r="C81" s="7">
        <v>43647</v>
      </c>
      <c r="D81" s="1">
        <v>122688</v>
      </c>
    </row>
    <row r="82" spans="1:4" x14ac:dyDescent="0.35">
      <c r="A82" s="7">
        <v>43678</v>
      </c>
      <c r="B82" s="1">
        <v>115942</v>
      </c>
      <c r="C82" s="7">
        <v>43678</v>
      </c>
      <c r="D82" s="1">
        <v>124029</v>
      </c>
    </row>
    <row r="83" spans="1:4" x14ac:dyDescent="0.35">
      <c r="A83" s="7">
        <v>43709</v>
      </c>
      <c r="B83" s="1">
        <v>116584</v>
      </c>
      <c r="C83" s="7">
        <v>43709</v>
      </c>
      <c r="D83" s="1">
        <v>124681</v>
      </c>
    </row>
    <row r="84" spans="1:4" x14ac:dyDescent="0.35">
      <c r="A84" s="7">
        <v>43739</v>
      </c>
      <c r="B84" s="1">
        <v>117192</v>
      </c>
      <c r="C84" s="7">
        <v>43739</v>
      </c>
      <c r="D84" s="1">
        <v>125238</v>
      </c>
    </row>
    <row r="85" spans="1:4" x14ac:dyDescent="0.35">
      <c r="A85" s="7">
        <v>43770</v>
      </c>
      <c r="B85" s="1">
        <v>117894</v>
      </c>
      <c r="C85" s="7">
        <v>43770</v>
      </c>
      <c r="D85" s="1">
        <v>125848</v>
      </c>
    </row>
    <row r="86" spans="1:4" x14ac:dyDescent="0.35">
      <c r="A86" s="7">
        <v>43800</v>
      </c>
      <c r="B86" s="1">
        <v>118750</v>
      </c>
      <c r="C86" s="7">
        <v>43800</v>
      </c>
      <c r="D86" s="1">
        <v>127662</v>
      </c>
    </row>
    <row r="87" spans="1:4" x14ac:dyDescent="0.35">
      <c r="A87" s="7">
        <v>43831</v>
      </c>
      <c r="B87" s="1">
        <v>119283</v>
      </c>
      <c r="C87" s="7">
        <v>43831</v>
      </c>
      <c r="D87" s="1">
        <v>127728</v>
      </c>
    </row>
    <row r="88" spans="1:4" x14ac:dyDescent="0.35">
      <c r="A88" s="7">
        <v>43862</v>
      </c>
      <c r="B88" s="1">
        <v>120698</v>
      </c>
      <c r="C88" s="7">
        <v>43862</v>
      </c>
      <c r="D88" s="1">
        <v>128598</v>
      </c>
    </row>
    <row r="89" spans="1:4" x14ac:dyDescent="0.35">
      <c r="A89" s="7">
        <v>43891</v>
      </c>
      <c r="B89" s="1">
        <v>123028</v>
      </c>
      <c r="C89" s="7">
        <v>43891</v>
      </c>
      <c r="D89" s="1">
        <v>129431</v>
      </c>
    </row>
    <row r="90" spans="1:4" x14ac:dyDescent="0.35">
      <c r="A90" s="7">
        <v>43922</v>
      </c>
      <c r="B90" s="1">
        <v>124195</v>
      </c>
      <c r="C90" s="7">
        <v>43922</v>
      </c>
      <c r="D90" s="1">
        <v>129533</v>
      </c>
    </row>
    <row r="91" spans="1:4" x14ac:dyDescent="0.35">
      <c r="A91" s="7">
        <v>43952</v>
      </c>
      <c r="B91" s="1">
        <v>125128</v>
      </c>
      <c r="C91" s="7">
        <v>43952</v>
      </c>
      <c r="D91" s="1">
        <v>130262</v>
      </c>
    </row>
    <row r="92" spans="1:4" x14ac:dyDescent="0.35">
      <c r="A92" s="7">
        <v>43983</v>
      </c>
      <c r="B92" s="1">
        <v>126187</v>
      </c>
      <c r="C92" s="7">
        <v>43983</v>
      </c>
      <c r="D92" s="1">
        <v>130015</v>
      </c>
    </row>
    <row r="93" spans="1:4" x14ac:dyDescent="0.35">
      <c r="A93" s="7">
        <v>44013</v>
      </c>
      <c r="B93" s="1">
        <v>126288</v>
      </c>
      <c r="C93" s="7">
        <v>44013</v>
      </c>
      <c r="D93" s="1">
        <v>131886</v>
      </c>
    </row>
    <row r="94" spans="1:4" x14ac:dyDescent="0.35">
      <c r="A94" s="7">
        <v>44044</v>
      </c>
      <c r="B94" s="1">
        <v>127043</v>
      </c>
      <c r="C94" s="7">
        <v>44044</v>
      </c>
      <c r="D94" s="1">
        <v>133021</v>
      </c>
    </row>
    <row r="95" spans="1:4" x14ac:dyDescent="0.35">
      <c r="A95" s="7">
        <v>44075</v>
      </c>
      <c r="B95" s="1">
        <v>128999</v>
      </c>
      <c r="C95" s="7">
        <v>44075</v>
      </c>
      <c r="D95" s="1">
        <v>135235</v>
      </c>
    </row>
    <row r="96" spans="1:4" x14ac:dyDescent="0.35">
      <c r="A96" s="7">
        <v>44105</v>
      </c>
      <c r="B96" s="1">
        <v>135622</v>
      </c>
      <c r="C96" s="7">
        <v>44105</v>
      </c>
      <c r="D96" s="1">
        <v>141553</v>
      </c>
    </row>
    <row r="97" spans="1:4" x14ac:dyDescent="0.35">
      <c r="A97" s="7">
        <v>44136</v>
      </c>
      <c r="B97" s="1">
        <v>141152</v>
      </c>
      <c r="C97" s="7">
        <v>44136</v>
      </c>
      <c r="D97" s="1">
        <v>145309</v>
      </c>
    </row>
    <row r="98" spans="1:4" x14ac:dyDescent="0.35">
      <c r="A98" s="7">
        <v>44166</v>
      </c>
      <c r="B98" s="1">
        <v>147197</v>
      </c>
      <c r="C98" s="7">
        <v>44166</v>
      </c>
      <c r="D98" s="1">
        <v>149973</v>
      </c>
    </row>
    <row r="99" spans="1:4" x14ac:dyDescent="0.35">
      <c r="A99" s="7">
        <v>44197</v>
      </c>
      <c r="B99" s="1">
        <v>149179</v>
      </c>
      <c r="C99" s="7">
        <v>44197</v>
      </c>
      <c r="D99" s="1">
        <v>154098</v>
      </c>
    </row>
    <row r="100" spans="1:4" x14ac:dyDescent="0.35">
      <c r="A100" s="7">
        <v>44228</v>
      </c>
      <c r="B100" s="1">
        <v>151838</v>
      </c>
      <c r="C100" s="7">
        <v>44228</v>
      </c>
      <c r="D100" s="1">
        <v>158461</v>
      </c>
    </row>
    <row r="101" spans="1:4" x14ac:dyDescent="0.35">
      <c r="A101" s="7">
        <v>44256</v>
      </c>
      <c r="B101" s="1">
        <v>156971</v>
      </c>
      <c r="C101" s="7">
        <v>44256</v>
      </c>
      <c r="D101" s="1">
        <v>161564</v>
      </c>
    </row>
    <row r="102" spans="1:4" x14ac:dyDescent="0.35">
      <c r="A102" s="7">
        <v>44287</v>
      </c>
      <c r="B102" s="1">
        <v>163180</v>
      </c>
      <c r="C102" s="7">
        <v>44287</v>
      </c>
      <c r="D102" s="1">
        <v>168923</v>
      </c>
    </row>
    <row r="103" spans="1:4" x14ac:dyDescent="0.35">
      <c r="A103" s="7">
        <v>44317</v>
      </c>
      <c r="B103" s="1">
        <v>170135</v>
      </c>
      <c r="C103" s="7">
        <v>44317</v>
      </c>
      <c r="D103" s="1">
        <v>175822</v>
      </c>
    </row>
    <row r="104" spans="1:4" x14ac:dyDescent="0.35">
      <c r="A104" s="7">
        <v>44348</v>
      </c>
      <c r="B104" s="1">
        <v>175323</v>
      </c>
      <c r="C104" s="7">
        <v>44348</v>
      </c>
      <c r="D104" s="1">
        <v>175323</v>
      </c>
    </row>
    <row r="105" spans="1:4" x14ac:dyDescent="0.35">
      <c r="A105" s="7">
        <v>44378</v>
      </c>
      <c r="B105" s="1">
        <v>176529</v>
      </c>
      <c r="C105" s="7">
        <v>44378</v>
      </c>
      <c r="D105" s="1">
        <v>176529</v>
      </c>
    </row>
    <row r="106" spans="1:4" x14ac:dyDescent="0.35">
      <c r="A106" s="7">
        <v>44409</v>
      </c>
      <c r="B106" s="1">
        <v>180229</v>
      </c>
      <c r="C106" s="7">
        <v>44409</v>
      </c>
      <c r="D106" s="1">
        <v>175056</v>
      </c>
    </row>
    <row r="107" spans="1:4" x14ac:dyDescent="0.35">
      <c r="A107" s="7">
        <v>44440</v>
      </c>
      <c r="B107" s="1">
        <v>179544</v>
      </c>
      <c r="C107" s="7">
        <v>44440</v>
      </c>
      <c r="D107" s="1">
        <v>172698</v>
      </c>
    </row>
    <row r="108" spans="1:4" x14ac:dyDescent="0.35">
      <c r="A108" s="7">
        <v>44470</v>
      </c>
      <c r="B108" s="1">
        <v>182578</v>
      </c>
      <c r="C108" s="7">
        <v>44470</v>
      </c>
      <c r="D108" s="1">
        <v>173837</v>
      </c>
    </row>
    <row r="109" spans="1:4" x14ac:dyDescent="0.35">
      <c r="A109" s="7">
        <v>44501</v>
      </c>
      <c r="B109" s="1">
        <v>183957</v>
      </c>
      <c r="C109" s="7">
        <v>44501</v>
      </c>
      <c r="D109" s="1">
        <v>172865</v>
      </c>
    </row>
    <row r="110" spans="1:4" x14ac:dyDescent="0.35">
      <c r="A110" s="7">
        <v>44531</v>
      </c>
      <c r="B110" s="1">
        <v>185150</v>
      </c>
      <c r="C110" s="7">
        <v>44531</v>
      </c>
      <c r="D110" s="1">
        <v>173712</v>
      </c>
    </row>
    <row r="111" spans="1:4" x14ac:dyDescent="0.35">
      <c r="A111" s="7">
        <v>44562</v>
      </c>
      <c r="B111" s="1">
        <v>186063</v>
      </c>
      <c r="C111" s="7">
        <v>44562</v>
      </c>
      <c r="D111" s="1">
        <v>173833</v>
      </c>
    </row>
    <row r="112" spans="1:4" x14ac:dyDescent="0.35">
      <c r="A112" s="7">
        <v>44593</v>
      </c>
      <c r="B112" s="1">
        <v>186472</v>
      </c>
      <c r="C112" s="7">
        <v>44593</v>
      </c>
      <c r="D112" s="1">
        <v>175807</v>
      </c>
    </row>
    <row r="113" spans="1:4" x14ac:dyDescent="0.35">
      <c r="A113" s="7">
        <v>44621</v>
      </c>
      <c r="B113" s="1">
        <v>196444</v>
      </c>
      <c r="C113" s="7">
        <v>44621</v>
      </c>
      <c r="D113" s="1">
        <v>184743</v>
      </c>
    </row>
    <row r="114" spans="1:4" x14ac:dyDescent="0.35">
      <c r="A114" s="7">
        <v>44652</v>
      </c>
      <c r="B114" s="1">
        <v>205328</v>
      </c>
      <c r="C114" s="7">
        <v>44652</v>
      </c>
      <c r="D114" s="1">
        <v>201437</v>
      </c>
    </row>
    <row r="115" spans="1:4" x14ac:dyDescent="0.35">
      <c r="A115" s="7">
        <v>44682</v>
      </c>
      <c r="B115" s="1">
        <v>209796</v>
      </c>
      <c r="C115" s="7">
        <v>44682</v>
      </c>
      <c r="D115" s="1">
        <v>198015</v>
      </c>
    </row>
    <row r="116" spans="1:4" x14ac:dyDescent="0.35">
      <c r="A116" s="7">
        <v>44713</v>
      </c>
      <c r="B116" s="1">
        <v>202300</v>
      </c>
      <c r="C116" s="7">
        <v>44713</v>
      </c>
      <c r="D116" s="1">
        <v>198051</v>
      </c>
    </row>
    <row r="117" spans="1:4" x14ac:dyDescent="0.35">
      <c r="A117" s="7">
        <v>44743</v>
      </c>
      <c r="B117" s="1">
        <v>202336</v>
      </c>
      <c r="C117" s="7">
        <v>44743</v>
      </c>
      <c r="D117" s="1">
        <v>199949</v>
      </c>
    </row>
    <row r="118" spans="1:4" x14ac:dyDescent="0.35">
      <c r="A118" s="7">
        <v>44774</v>
      </c>
      <c r="B118" s="1">
        <v>206747</v>
      </c>
      <c r="C118" s="7">
        <v>44774</v>
      </c>
      <c r="D118" s="1">
        <v>199807</v>
      </c>
    </row>
    <row r="119" spans="1:4" x14ac:dyDescent="0.35">
      <c r="A119" s="7">
        <v>44805</v>
      </c>
      <c r="B119" s="1">
        <v>213516</v>
      </c>
      <c r="C119" s="7">
        <v>44805</v>
      </c>
      <c r="D119" s="1">
        <v>198503</v>
      </c>
    </row>
    <row r="120" spans="1:4" x14ac:dyDescent="0.35">
      <c r="A120" s="7">
        <v>44835</v>
      </c>
      <c r="B120" s="1">
        <v>218584</v>
      </c>
      <c r="C120" s="7">
        <v>44835</v>
      </c>
      <c r="D120" s="1">
        <v>197328</v>
      </c>
    </row>
    <row r="121" spans="1:4" x14ac:dyDescent="0.35">
      <c r="A121" s="7">
        <v>44866</v>
      </c>
      <c r="B121" s="1">
        <v>218195</v>
      </c>
      <c r="C121" s="7">
        <v>44866</v>
      </c>
      <c r="D121" s="1">
        <v>195506</v>
      </c>
    </row>
    <row r="122" spans="1:4" x14ac:dyDescent="0.35">
      <c r="A122" s="7">
        <v>44896</v>
      </c>
      <c r="B122" s="1">
        <v>222623</v>
      </c>
      <c r="C122" s="7">
        <v>44896</v>
      </c>
      <c r="D122" s="1">
        <v>195401</v>
      </c>
    </row>
    <row r="123" spans="1:4" x14ac:dyDescent="0.35">
      <c r="A123" s="7">
        <v>44927</v>
      </c>
      <c r="B123" s="1">
        <v>222520</v>
      </c>
      <c r="C123" s="7">
        <v>44927</v>
      </c>
      <c r="D123" s="1">
        <v>195349</v>
      </c>
    </row>
    <row r="124" spans="1:4" x14ac:dyDescent="0.35">
      <c r="A124" s="7">
        <v>44958</v>
      </c>
      <c r="B124" s="1">
        <v>217818</v>
      </c>
      <c r="C124" s="7">
        <v>44958</v>
      </c>
      <c r="D124" s="1">
        <v>194346</v>
      </c>
    </row>
    <row r="125" spans="1:4" x14ac:dyDescent="0.35">
      <c r="A125" s="7">
        <v>44986</v>
      </c>
      <c r="B125" s="1">
        <v>219862</v>
      </c>
      <c r="C125" s="7">
        <v>44986</v>
      </c>
      <c r="D125" s="1">
        <v>193929</v>
      </c>
    </row>
    <row r="126" spans="1:4" x14ac:dyDescent="0.35">
      <c r="A126" s="7">
        <v>45017</v>
      </c>
      <c r="B126" s="1">
        <v>222861</v>
      </c>
      <c r="C126" s="7">
        <v>45017</v>
      </c>
      <c r="D126" s="1">
        <v>192893</v>
      </c>
    </row>
    <row r="127" spans="1:4" x14ac:dyDescent="0.35">
      <c r="A127" s="7">
        <v>45047</v>
      </c>
      <c r="B127" s="1">
        <v>217463</v>
      </c>
      <c r="C127" s="7">
        <v>45047</v>
      </c>
      <c r="D127" s="1">
        <v>192528</v>
      </c>
    </row>
    <row r="128" spans="1:4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</sheetData>
  <mergeCells count="2">
    <mergeCell ref="A1:B1"/>
    <mergeCell ref="C1:D1"/>
  </mergeCells>
  <hyperlinks>
    <hyperlink ref="F1" r:id="rId1" xr:uid="{D9EA4A38-26D5-4C40-96AA-5C2290F53D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Прогноз</vt:lpstr>
      <vt:lpstr>Прогноз_первичка</vt:lpstr>
      <vt:lpstr>Прогноз_вторичка</vt:lpstr>
      <vt:lpstr>Предсказание</vt:lpstr>
      <vt:lpstr>1</vt:lpstr>
      <vt:lpstr>2</vt:lpstr>
      <vt:lpstr>данные с 13_23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Рождественская Алена</dc:creator>
  <cp:lastModifiedBy>Lubov</cp:lastModifiedBy>
  <cp:revision>1</cp:revision>
  <dcterms:created xsi:type="dcterms:W3CDTF">2023-04-21T12:09:56Z</dcterms:created>
  <dcterms:modified xsi:type="dcterms:W3CDTF">2023-08-02T15:42:53Z</dcterms:modified>
</cp:coreProperties>
</file>